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60" windowWidth="14160" windowHeight="12465" tabRatio="998" firstSheet="1" activeTab="3"/>
  </bookViews>
  <sheets>
    <sheet name="Instructions" sheetId="29" state="hidden" r:id="rId1"/>
    <sheet name="Tax Return Info" sheetId="32" r:id="rId2"/>
    <sheet name="ST Checklist" sheetId="31" r:id="rId3"/>
    <sheet name="Business" sheetId="4" r:id="rId4"/>
    <sheet name="ETB" sheetId="26" state="hidden" r:id="rId5"/>
    <sheet name="Types" sheetId="2" state="hidden" r:id="rId6"/>
    <sheet name="Dates and Rates" sheetId="25" state="hidden" r:id="rId7"/>
    <sheet name="Opening" sheetId="3" state="hidden" r:id="rId8"/>
    <sheet name="Business Bank" sheetId="5" r:id="rId9"/>
    <sheet name="Bank2" sheetId="6" state="hidden" r:id="rId10"/>
    <sheet name="CreditCard" sheetId="7" state="hidden" r:id="rId11"/>
    <sheet name="Proprietor" sheetId="8" r:id="rId12"/>
    <sheet name="CIS(suppliers)" sheetId="27" state="hidden" r:id="rId13"/>
    <sheet name="CIS(customers)" sheetId="28" state="hidden" r:id="rId14"/>
    <sheet name="Sales Invoices" sheetId="9" r:id="rId15"/>
    <sheet name="Customers" sheetId="17" state="hidden" r:id="rId16"/>
    <sheet name="Print Invoice" sheetId="18" state="hidden" r:id="rId17"/>
    <sheet name="Data" sheetId="13" state="hidden" r:id="rId18"/>
    <sheet name="Personal Tax" sheetId="19" state="hidden" r:id="rId19"/>
    <sheet name="VAT" sheetId="16" state="hidden" r:id="rId20"/>
    <sheet name="Summary" sheetId="11" r:id="rId21"/>
    <sheet name="Fixed Assets" sheetId="12" r:id="rId22"/>
    <sheet name="Use Of Home As Office" sheetId="20" r:id="rId23"/>
    <sheet name="Mileage Log" sheetId="21" r:id="rId24"/>
    <sheet name="Remaining Basic Rate Band" sheetId="30" state="hidden" r:id="rId25"/>
    <sheet name="Div Record" sheetId="22" state="hidden" r:id="rId26"/>
    <sheet name="Div Voucher 1" sheetId="23" state="hidden" r:id="rId27"/>
    <sheet name="Div Voucher 2" sheetId="24" state="hidden" r:id="rId28"/>
  </sheets>
  <definedNames>
    <definedName name="_xlnm._FilterDatabase" localSheetId="9" hidden="1">Bank2!$A$7:$J$598</definedName>
    <definedName name="_xlnm._FilterDatabase" localSheetId="8" hidden="1">'Business Bank'!$A$7:$J$598</definedName>
    <definedName name="_xlnm._FilterDatabase" localSheetId="13" hidden="1">'CIS(customers)'!$A$7:$J$598</definedName>
    <definedName name="_xlnm._FilterDatabase" localSheetId="12" hidden="1">'CIS(suppliers)'!$A$7:$J$598</definedName>
    <definedName name="_xlnm._FilterDatabase" localSheetId="10" hidden="1">CreditCard!$A$7:$J$598</definedName>
    <definedName name="_xlnm._FilterDatabase" localSheetId="11" hidden="1">Proprietor!$A$7:$J$574</definedName>
    <definedName name="_xlnm.Print_Area" localSheetId="26">'Div Voucher 1'!$A$1:$G$49</definedName>
    <definedName name="_xlnm.Print_Area" localSheetId="27">'Div Voucher 2'!$A$1:$G$47</definedName>
    <definedName name="_xlnm.Print_Titles" localSheetId="21">'Fixed Assets'!$1:$16</definedName>
    <definedName name="types">Types!$A$2:$A$79</definedName>
    <definedName name="Z_5BBBBCC6_BA88_4811_85ED_5A924ECA2199_.wvu.Cols" localSheetId="9" hidden="1">Bank2!#REF!</definedName>
    <definedName name="Z_5BBBBCC6_BA88_4811_85ED_5A924ECA2199_.wvu.Cols" localSheetId="3" hidden="1">Business!$C:$IT</definedName>
    <definedName name="Z_5BBBBCC6_BA88_4811_85ED_5A924ECA2199_.wvu.Cols" localSheetId="8" hidden="1">'Business Bank'!#REF!</definedName>
    <definedName name="Z_5BBBBCC6_BA88_4811_85ED_5A924ECA2199_.wvu.Cols" localSheetId="13" hidden="1">'CIS(customers)'!#REF!</definedName>
    <definedName name="Z_5BBBBCC6_BA88_4811_85ED_5A924ECA2199_.wvu.Cols" localSheetId="12" hidden="1">'CIS(suppliers)'!#REF!</definedName>
    <definedName name="Z_5BBBBCC6_BA88_4811_85ED_5A924ECA2199_.wvu.Cols" localSheetId="10" hidden="1">CreditCard!#REF!</definedName>
    <definedName name="Z_5BBBBCC6_BA88_4811_85ED_5A924ECA2199_.wvu.Cols" localSheetId="15" hidden="1">Customers!#REF!</definedName>
    <definedName name="Z_5BBBBCC6_BA88_4811_85ED_5A924ECA2199_.wvu.Cols" localSheetId="7" hidden="1">Opening!#REF!</definedName>
    <definedName name="Z_5BBBBCC6_BA88_4811_85ED_5A924ECA2199_.wvu.Cols" localSheetId="18" hidden="1">'Personal Tax'!#REF!,'Personal Tax'!#REF!</definedName>
    <definedName name="Z_5BBBBCC6_BA88_4811_85ED_5A924ECA2199_.wvu.Cols" localSheetId="11" hidden="1">Proprietor!#REF!</definedName>
    <definedName name="Z_5BBBBCC6_BA88_4811_85ED_5A924ECA2199_.wvu.Cols" localSheetId="14" hidden="1">'Sales Invoices'!#REF!</definedName>
    <definedName name="Z_5BBBBCC6_BA88_4811_85ED_5A924ECA2199_.wvu.Cols" localSheetId="20" hidden="1">Summary!$L:$AG,Summary!#REF!</definedName>
    <definedName name="Z_5BBBBCC6_BA88_4811_85ED_5A924ECA2199_.wvu.Cols" localSheetId="5" hidden="1">Types!$B:$IV</definedName>
    <definedName name="Z_5BBBBCC6_BA88_4811_85ED_5A924ECA2199_.wvu.Cols" localSheetId="19" hidden="1">VAT!$L:$W,VAT!$AA:$AA,VAT!$AF:$AO,VAT!$AS:$AS,VAT!#REF!</definedName>
    <definedName name="Z_5BBBBCC6_BA88_4811_85ED_5A924ECA2199_.wvu.FilterData" localSheetId="9" hidden="1">Bank2!$A$7:$I$598</definedName>
    <definedName name="Z_5BBBBCC6_BA88_4811_85ED_5A924ECA2199_.wvu.FilterData" localSheetId="8" hidden="1">'Business Bank'!$A$7:$I$598</definedName>
    <definedName name="Z_5BBBBCC6_BA88_4811_85ED_5A924ECA2199_.wvu.FilterData" localSheetId="13" hidden="1">'CIS(customers)'!$A$7:$I$598</definedName>
    <definedName name="Z_5BBBBCC6_BA88_4811_85ED_5A924ECA2199_.wvu.FilterData" localSheetId="12" hidden="1">'CIS(suppliers)'!$A$7:$I$598</definedName>
    <definedName name="Z_5BBBBCC6_BA88_4811_85ED_5A924ECA2199_.wvu.FilterData" localSheetId="10" hidden="1">CreditCard!$A$7:$I$598</definedName>
    <definedName name="Z_5BBBBCC6_BA88_4811_85ED_5A924ECA2199_.wvu.FilterData" localSheetId="11" hidden="1">Proprietor!$A$7:$I$574</definedName>
    <definedName name="Z_5BBBBCC6_BA88_4811_85ED_5A924ECA2199_.wvu.Rows" localSheetId="9" hidden="1">Bank2!#REF!,Bank2!$6:$6,Bank2!#REF!</definedName>
    <definedName name="Z_5BBBBCC6_BA88_4811_85ED_5A924ECA2199_.wvu.Rows" localSheetId="3" hidden="1">Business!#REF!</definedName>
    <definedName name="Z_5BBBBCC6_BA88_4811_85ED_5A924ECA2199_.wvu.Rows" localSheetId="8" hidden="1">'Business Bank'!#REF!,'Business Bank'!$6:$6,'Business Bank'!#REF!</definedName>
    <definedName name="Z_5BBBBCC6_BA88_4811_85ED_5A924ECA2199_.wvu.Rows" localSheetId="13" hidden="1">'CIS(customers)'!#REF!,'CIS(customers)'!#REF!,'CIS(customers)'!$599:$604</definedName>
    <definedName name="Z_5BBBBCC6_BA88_4811_85ED_5A924ECA2199_.wvu.Rows" localSheetId="12" hidden="1">'CIS(suppliers)'!#REF!,'CIS(suppliers)'!#REF!,'CIS(suppliers)'!$599:$604</definedName>
    <definedName name="Z_5BBBBCC6_BA88_4811_85ED_5A924ECA2199_.wvu.Rows" localSheetId="10" hidden="1">CreditCard!#REF!,CreditCard!#REF!,CreditCard!$599:$604</definedName>
    <definedName name="Z_5BBBBCC6_BA88_4811_85ED_5A924ECA2199_.wvu.Rows" localSheetId="15" hidden="1">Customers!#REF!</definedName>
    <definedName name="Z_5BBBBCC6_BA88_4811_85ED_5A924ECA2199_.wvu.Rows" localSheetId="7" hidden="1">Opening!#REF!</definedName>
    <definedName name="Z_5BBBBCC6_BA88_4811_85ED_5A924ECA2199_.wvu.Rows" localSheetId="18" hidden="1">'Personal Tax'!#REF!,'Personal Tax'!#REF!</definedName>
    <definedName name="Z_5BBBBCC6_BA88_4811_85ED_5A924ECA2199_.wvu.Rows" localSheetId="11" hidden="1">Proprietor!#REF!,Proprietor!#REF!,Proprietor!$575:$575</definedName>
    <definedName name="Z_5BBBBCC6_BA88_4811_85ED_5A924ECA2199_.wvu.Rows" localSheetId="14" hidden="1">'Sales Invoices'!#REF!</definedName>
    <definedName name="Z_5BBBBCC6_BA88_4811_85ED_5A924ECA2199_.wvu.Rows" localSheetId="20" hidden="1">Summary!#REF!,Summary!$121:$121</definedName>
    <definedName name="Z_5BBBBCC6_BA88_4811_85ED_5A924ECA2199_.wvu.Rows" localSheetId="5" hidden="1">Types!#REF!</definedName>
    <definedName name="Z_5BBBBCC6_BA88_4811_85ED_5A924ECA2199_.wvu.Rows" localSheetId="19" hidden="1">VAT!$5:$65534,VAT!$4:$4</definedName>
  </definedNames>
  <calcPr calcId="145621"/>
</workbook>
</file>

<file path=xl/calcChain.xml><?xml version="1.0" encoding="utf-8"?>
<calcChain xmlns="http://schemas.openxmlformats.org/spreadsheetml/2006/main">
  <c r="G7" i="9" l="1"/>
  <c r="H7" i="9" s="1"/>
  <c r="I7" i="9"/>
  <c r="J7" i="9"/>
  <c r="K7" i="9" s="1"/>
  <c r="L7" i="9"/>
  <c r="M7" i="9"/>
  <c r="N7" i="9"/>
  <c r="G8" i="9"/>
  <c r="H8" i="9" s="1"/>
  <c r="I8" i="9"/>
  <c r="J8" i="9"/>
  <c r="L8" i="9"/>
  <c r="M8" i="9"/>
  <c r="N8" i="9"/>
  <c r="G9" i="9"/>
  <c r="H9" i="9" s="1"/>
  <c r="I9" i="9"/>
  <c r="J9" i="9"/>
  <c r="L9" i="9"/>
  <c r="M9" i="9"/>
  <c r="N9" i="9"/>
  <c r="G10" i="9"/>
  <c r="H10" i="9" s="1"/>
  <c r="I10" i="9"/>
  <c r="J10" i="9"/>
  <c r="L10" i="9"/>
  <c r="M10" i="9"/>
  <c r="N10" i="9"/>
  <c r="G11" i="9"/>
  <c r="H11" i="9" s="1"/>
  <c r="I11" i="9"/>
  <c r="J11" i="9"/>
  <c r="L11" i="9"/>
  <c r="M11" i="9"/>
  <c r="N11" i="9"/>
  <c r="G12" i="9"/>
  <c r="H12" i="9" s="1"/>
  <c r="I12" i="9"/>
  <c r="J12" i="9"/>
  <c r="L12" i="9"/>
  <c r="M12" i="9"/>
  <c r="N12" i="9"/>
  <c r="G13" i="9"/>
  <c r="H13" i="9" s="1"/>
  <c r="I13" i="9"/>
  <c r="J13" i="9"/>
  <c r="L13" i="9"/>
  <c r="M13" i="9"/>
  <c r="N13" i="9"/>
  <c r="G14" i="9"/>
  <c r="H14" i="9" s="1"/>
  <c r="I14" i="9"/>
  <c r="J14" i="9"/>
  <c r="L14" i="9"/>
  <c r="M14" i="9"/>
  <c r="N14" i="9"/>
  <c r="G15" i="9"/>
  <c r="H15" i="9" s="1"/>
  <c r="I15" i="9"/>
  <c r="J15" i="9"/>
  <c r="L15" i="9"/>
  <c r="M15" i="9"/>
  <c r="N15" i="9"/>
  <c r="P126" i="13"/>
  <c r="P127" i="13" s="1"/>
  <c r="P128" i="13" s="1"/>
  <c r="P129" i="13" s="1"/>
  <c r="P130" i="13" s="1"/>
  <c r="P131" i="13" s="1"/>
  <c r="P132" i="13" s="1"/>
  <c r="P133" i="13" s="1"/>
  <c r="P134" i="13" s="1"/>
  <c r="P135" i="13" s="1"/>
  <c r="P136" i="13" s="1"/>
  <c r="P137" i="13" s="1"/>
  <c r="P138" i="13" s="1"/>
  <c r="P139" i="13" s="1"/>
  <c r="P140" i="13" s="1"/>
  <c r="P141" i="13" s="1"/>
  <c r="P142" i="13" s="1"/>
  <c r="P143" i="13" s="1"/>
  <c r="P144" i="13" s="1"/>
  <c r="P145" i="13" s="1"/>
  <c r="P146" i="13" s="1"/>
  <c r="P147" i="13" s="1"/>
  <c r="P148" i="13" s="1"/>
  <c r="P149" i="13" s="1"/>
  <c r="P150" i="13" s="1"/>
  <c r="P151" i="13" s="1"/>
  <c r="P152" i="13" s="1"/>
  <c r="P153" i="13" s="1"/>
  <c r="P154" i="13" s="1"/>
  <c r="P155" i="13" s="1"/>
  <c r="P156" i="13" s="1"/>
  <c r="P157" i="13" s="1"/>
  <c r="P158" i="13" s="1"/>
  <c r="P159" i="13" s="1"/>
  <c r="P160" i="13" s="1"/>
  <c r="P161" i="13" s="1"/>
  <c r="P162" i="13" s="1"/>
  <c r="P163" i="13" s="1"/>
  <c r="P164" i="13" s="1"/>
  <c r="P165" i="13" s="1"/>
  <c r="P166" i="13" s="1"/>
  <c r="P167" i="13" s="1"/>
  <c r="P168" i="13" s="1"/>
  <c r="P169" i="13" s="1"/>
  <c r="P170" i="13" s="1"/>
  <c r="P171" i="13" s="1"/>
  <c r="P172" i="13" s="1"/>
  <c r="P173" i="13" s="1"/>
  <c r="P174" i="13" s="1"/>
  <c r="P175" i="13" s="1"/>
  <c r="P176" i="13" s="1"/>
  <c r="P177" i="13" s="1"/>
  <c r="P178" i="13" s="1"/>
  <c r="P179" i="13" s="1"/>
  <c r="P180" i="13" s="1"/>
  <c r="P181" i="13" s="1"/>
  <c r="P182" i="13" s="1"/>
  <c r="P183" i="13" s="1"/>
  <c r="P184" i="13" s="1"/>
  <c r="P185" i="13" s="1"/>
  <c r="P186" i="13" s="1"/>
  <c r="P187" i="13" s="1"/>
  <c r="P188" i="13" s="1"/>
  <c r="P189" i="13" s="1"/>
  <c r="P190" i="13" s="1"/>
  <c r="P191" i="13" s="1"/>
  <c r="P192" i="13" s="1"/>
  <c r="P193" i="13" s="1"/>
  <c r="P194" i="13" s="1"/>
  <c r="P195" i="13" s="1"/>
  <c r="P196" i="13" s="1"/>
  <c r="P197" i="13" s="1"/>
  <c r="P198" i="13" s="1"/>
  <c r="P199" i="13" s="1"/>
  <c r="P200" i="13" s="1"/>
  <c r="P201" i="13" s="1"/>
  <c r="P202" i="13" s="1"/>
  <c r="P203" i="13" s="1"/>
  <c r="P204" i="13" s="1"/>
  <c r="P205" i="13" s="1"/>
  <c r="P206" i="13" s="1"/>
  <c r="P207" i="13" s="1"/>
  <c r="P208" i="13" s="1"/>
  <c r="P209" i="13" s="1"/>
  <c r="P210" i="13" s="1"/>
  <c r="P211" i="13" s="1"/>
  <c r="P212" i="13" s="1"/>
  <c r="P213" i="13" s="1"/>
  <c r="P214" i="13" s="1"/>
  <c r="P215" i="13" s="1"/>
  <c r="P216" i="13" s="1"/>
  <c r="P217" i="13" s="1"/>
  <c r="P218" i="13" s="1"/>
  <c r="P219" i="13" s="1"/>
  <c r="P220" i="13" s="1"/>
  <c r="P221" i="13" s="1"/>
  <c r="P222" i="13" s="1"/>
  <c r="P223" i="13" s="1"/>
  <c r="P224" i="13" s="1"/>
  <c r="P225" i="13" s="1"/>
  <c r="P226" i="13" s="1"/>
  <c r="P227" i="13" s="1"/>
  <c r="P228" i="13" s="1"/>
  <c r="P229" i="13" s="1"/>
  <c r="P230" i="13" s="1"/>
  <c r="P231" i="13" s="1"/>
  <c r="P232" i="13" s="1"/>
  <c r="P233" i="13" s="1"/>
  <c r="P234" i="13" s="1"/>
  <c r="P235" i="13" s="1"/>
  <c r="P236" i="13" s="1"/>
  <c r="P237" i="13" s="1"/>
  <c r="P238" i="13" s="1"/>
  <c r="P239" i="13" s="1"/>
  <c r="P240" i="13" s="1"/>
  <c r="P241" i="13" s="1"/>
  <c r="P242" i="13" s="1"/>
  <c r="P243" i="13" s="1"/>
  <c r="P244" i="13" s="1"/>
  <c r="P245" i="13" s="1"/>
  <c r="P246" i="13" s="1"/>
  <c r="P247" i="13" s="1"/>
  <c r="P248" i="13" s="1"/>
  <c r="P249" i="13" s="1"/>
  <c r="P250" i="13" s="1"/>
  <c r="P251" i="13" s="1"/>
  <c r="P252" i="13" s="1"/>
  <c r="P253" i="13" s="1"/>
  <c r="P254" i="13" s="1"/>
  <c r="P255" i="13" s="1"/>
  <c r="P256" i="13" s="1"/>
  <c r="P257" i="13" s="1"/>
  <c r="P258" i="13" s="1"/>
  <c r="P259" i="13" s="1"/>
  <c r="P260" i="13" s="1"/>
  <c r="P261" i="13" s="1"/>
  <c r="P262" i="13" s="1"/>
  <c r="P263" i="13" s="1"/>
  <c r="P264" i="13" s="1"/>
  <c r="P265" i="13" s="1"/>
  <c r="P266" i="13" s="1"/>
  <c r="P267" i="13" s="1"/>
  <c r="P268" i="13" s="1"/>
  <c r="P269" i="13" s="1"/>
  <c r="P270" i="13" s="1"/>
  <c r="P271" i="13" s="1"/>
  <c r="P272" i="13" s="1"/>
  <c r="P273" i="13" s="1"/>
  <c r="P274" i="13" s="1"/>
  <c r="P275" i="13" s="1"/>
  <c r="P276" i="13" s="1"/>
  <c r="P277" i="13" s="1"/>
  <c r="P278" i="13" s="1"/>
  <c r="P279" i="13" s="1"/>
  <c r="P280" i="13" s="1"/>
  <c r="P281" i="13" s="1"/>
  <c r="P282" i="13" s="1"/>
  <c r="P283" i="13" s="1"/>
  <c r="P284" i="13" s="1"/>
  <c r="P285" i="13" s="1"/>
  <c r="P286" i="13" s="1"/>
  <c r="P287" i="13" s="1"/>
  <c r="P288" i="13" s="1"/>
  <c r="P289" i="13" s="1"/>
  <c r="P290" i="13" s="1"/>
  <c r="P291" i="13" s="1"/>
  <c r="P292" i="13" s="1"/>
  <c r="P293" i="13" s="1"/>
  <c r="P294" i="13" s="1"/>
  <c r="P295" i="13" s="1"/>
  <c r="P296" i="13" s="1"/>
  <c r="P297" i="13" s="1"/>
  <c r="P298" i="13" s="1"/>
  <c r="P299" i="13" s="1"/>
  <c r="P300" i="13" s="1"/>
  <c r="P301" i="13" s="1"/>
  <c r="P302" i="13" s="1"/>
  <c r="P303" i="13" s="1"/>
  <c r="P304" i="13" s="1"/>
  <c r="P305" i="13" s="1"/>
  <c r="P306" i="13" s="1"/>
  <c r="P307" i="13" s="1"/>
  <c r="P308" i="13" s="1"/>
  <c r="O125" i="13"/>
  <c r="O126" i="13" s="1"/>
  <c r="O127" i="13" s="1"/>
  <c r="O128" i="13" s="1"/>
  <c r="O129" i="13" s="1"/>
  <c r="O130" i="13" s="1"/>
  <c r="O131" i="13" s="1"/>
  <c r="O132" i="13" s="1"/>
  <c r="O133" i="13" s="1"/>
  <c r="O134" i="13" s="1"/>
  <c r="O135" i="13" s="1"/>
  <c r="O136" i="13" s="1"/>
  <c r="O137" i="13" s="1"/>
  <c r="O138" i="13" s="1"/>
  <c r="O139" i="13" s="1"/>
  <c r="O140" i="13" s="1"/>
  <c r="O141" i="13" s="1"/>
  <c r="O142" i="13" s="1"/>
  <c r="O143" i="13" s="1"/>
  <c r="O144" i="13" s="1"/>
  <c r="O145" i="13" s="1"/>
  <c r="O146" i="13" s="1"/>
  <c r="O147" i="13" s="1"/>
  <c r="O148" i="13" s="1"/>
  <c r="O149" i="13" s="1"/>
  <c r="O150" i="13" s="1"/>
  <c r="O151" i="13" s="1"/>
  <c r="O152" i="13" s="1"/>
  <c r="O153" i="13" s="1"/>
  <c r="O154" i="13" s="1"/>
  <c r="O155" i="13" s="1"/>
  <c r="O156" i="13" s="1"/>
  <c r="O157" i="13" s="1"/>
  <c r="O158" i="13" s="1"/>
  <c r="O159" i="13" s="1"/>
  <c r="O160" i="13" s="1"/>
  <c r="O161" i="13" s="1"/>
  <c r="O162" i="13" s="1"/>
  <c r="O163" i="13" s="1"/>
  <c r="O164" i="13" s="1"/>
  <c r="O165" i="13" s="1"/>
  <c r="O166" i="13" s="1"/>
  <c r="O167" i="13" s="1"/>
  <c r="O168" i="13" s="1"/>
  <c r="O169" i="13" s="1"/>
  <c r="O170" i="13" s="1"/>
  <c r="O171" i="13" s="1"/>
  <c r="O172" i="13" s="1"/>
  <c r="O173" i="13" s="1"/>
  <c r="O174" i="13" s="1"/>
  <c r="O175" i="13" s="1"/>
  <c r="O176" i="13" s="1"/>
  <c r="O177" i="13" s="1"/>
  <c r="O178" i="13" s="1"/>
  <c r="O179" i="13" s="1"/>
  <c r="O180" i="13" s="1"/>
  <c r="O181" i="13" s="1"/>
  <c r="O182" i="13" s="1"/>
  <c r="O183" i="13" s="1"/>
  <c r="O184" i="13" s="1"/>
  <c r="O185" i="13" s="1"/>
  <c r="O186" i="13" s="1"/>
  <c r="O187" i="13" s="1"/>
  <c r="O188" i="13" s="1"/>
  <c r="O189" i="13" s="1"/>
  <c r="O190" i="13" s="1"/>
  <c r="O191" i="13" s="1"/>
  <c r="O192" i="13" s="1"/>
  <c r="O193" i="13" s="1"/>
  <c r="O194" i="13" s="1"/>
  <c r="O195" i="13" s="1"/>
  <c r="O196" i="13" s="1"/>
  <c r="O197" i="13" s="1"/>
  <c r="O198" i="13" s="1"/>
  <c r="O199" i="13" s="1"/>
  <c r="O200" i="13" s="1"/>
  <c r="O201" i="13" s="1"/>
  <c r="O202" i="13" s="1"/>
  <c r="O203" i="13" s="1"/>
  <c r="O204" i="13" s="1"/>
  <c r="O205" i="13" s="1"/>
  <c r="O206" i="13" s="1"/>
  <c r="O207" i="13" s="1"/>
  <c r="O208" i="13" s="1"/>
  <c r="O209" i="13" s="1"/>
  <c r="O210" i="13" s="1"/>
  <c r="O211" i="13" s="1"/>
  <c r="O212" i="13" s="1"/>
  <c r="O213" i="13" s="1"/>
  <c r="O214" i="13" s="1"/>
  <c r="O215" i="13" s="1"/>
  <c r="O216" i="13" s="1"/>
  <c r="O217" i="13" s="1"/>
  <c r="O218" i="13" s="1"/>
  <c r="O219" i="13" s="1"/>
  <c r="O220" i="13" s="1"/>
  <c r="O221" i="13" s="1"/>
  <c r="O222" i="13" s="1"/>
  <c r="O223" i="13" s="1"/>
  <c r="O224" i="13" s="1"/>
  <c r="O225" i="13" s="1"/>
  <c r="O226" i="13" s="1"/>
  <c r="O227" i="13" s="1"/>
  <c r="O228" i="13" s="1"/>
  <c r="O229" i="13" s="1"/>
  <c r="O230" i="13" s="1"/>
  <c r="O231" i="13" s="1"/>
  <c r="O232" i="13" s="1"/>
  <c r="O233" i="13" s="1"/>
  <c r="O234" i="13" s="1"/>
  <c r="O235" i="13" s="1"/>
  <c r="O236" i="13" s="1"/>
  <c r="O237" i="13" s="1"/>
  <c r="O238" i="13" s="1"/>
  <c r="O239" i="13" s="1"/>
  <c r="O240" i="13" s="1"/>
  <c r="O241" i="13" s="1"/>
  <c r="O242" i="13" s="1"/>
  <c r="O243" i="13" s="1"/>
  <c r="O244" i="13" s="1"/>
  <c r="O245" i="13" s="1"/>
  <c r="O246" i="13" s="1"/>
  <c r="O247" i="13" s="1"/>
  <c r="O248" i="13" s="1"/>
  <c r="O249" i="13" s="1"/>
  <c r="O250" i="13" s="1"/>
  <c r="O251" i="13" s="1"/>
  <c r="O252" i="13" s="1"/>
  <c r="O253" i="13" s="1"/>
  <c r="O254" i="13" s="1"/>
  <c r="O255" i="13" s="1"/>
  <c r="O256" i="13" s="1"/>
  <c r="O257" i="13" s="1"/>
  <c r="O258" i="13" s="1"/>
  <c r="O259" i="13" s="1"/>
  <c r="O260" i="13" s="1"/>
  <c r="O261" i="13" s="1"/>
  <c r="O262" i="13" s="1"/>
  <c r="O263" i="13" s="1"/>
  <c r="O264" i="13" s="1"/>
  <c r="O265" i="13" s="1"/>
  <c r="O266" i="13" s="1"/>
  <c r="O267" i="13" s="1"/>
  <c r="O268" i="13" s="1"/>
  <c r="O269" i="13" s="1"/>
  <c r="O270" i="13" s="1"/>
  <c r="O271" i="13" s="1"/>
  <c r="O272" i="13" s="1"/>
  <c r="O273" i="13" s="1"/>
  <c r="O274" i="13" s="1"/>
  <c r="O275" i="13" s="1"/>
  <c r="O276" i="13" s="1"/>
  <c r="O277" i="13" s="1"/>
  <c r="O278" i="13" s="1"/>
  <c r="O279" i="13" s="1"/>
  <c r="O280" i="13" s="1"/>
  <c r="O281" i="13" s="1"/>
  <c r="O282" i="13" s="1"/>
  <c r="O283" i="13" s="1"/>
  <c r="O284" i="13" s="1"/>
  <c r="O285" i="13" s="1"/>
  <c r="O286" i="13" s="1"/>
  <c r="O287" i="13" s="1"/>
  <c r="O288" i="13" s="1"/>
  <c r="O289" i="13" s="1"/>
  <c r="O290" i="13" s="1"/>
  <c r="O291" i="13" s="1"/>
  <c r="O292" i="13" s="1"/>
  <c r="O293" i="13" s="1"/>
  <c r="O294" i="13" s="1"/>
  <c r="O295" i="13" s="1"/>
  <c r="O296" i="13" s="1"/>
  <c r="O297" i="13" s="1"/>
  <c r="O298" i="13" s="1"/>
  <c r="O299" i="13" s="1"/>
  <c r="O300" i="13" s="1"/>
  <c r="O301" i="13" s="1"/>
  <c r="O302" i="13" s="1"/>
  <c r="O303" i="13" s="1"/>
  <c r="O304" i="13" s="1"/>
  <c r="O305" i="13" s="1"/>
  <c r="O306" i="13" s="1"/>
  <c r="O307" i="13" s="1"/>
  <c r="O308" i="13" s="1"/>
  <c r="E125" i="13"/>
  <c r="E126" i="13" s="1"/>
  <c r="E127" i="13" s="1"/>
  <c r="E128" i="13" s="1"/>
  <c r="E129" i="13" s="1"/>
  <c r="E130" i="13" s="1"/>
  <c r="E131" i="13" s="1"/>
  <c r="E132" i="13" s="1"/>
  <c r="E133" i="13" s="1"/>
  <c r="E134" i="13" s="1"/>
  <c r="E135" i="13" s="1"/>
  <c r="E136" i="13" s="1"/>
  <c r="E137" i="13" s="1"/>
  <c r="E138" i="13" s="1"/>
  <c r="E139" i="13" s="1"/>
  <c r="E140" i="13" s="1"/>
  <c r="E141" i="13" s="1"/>
  <c r="E142" i="13" s="1"/>
  <c r="E143" i="13" s="1"/>
  <c r="E144" i="13" s="1"/>
  <c r="E145" i="13" s="1"/>
  <c r="E146" i="13" s="1"/>
  <c r="E147" i="13" s="1"/>
  <c r="E148" i="13" s="1"/>
  <c r="E149" i="13" s="1"/>
  <c r="E150" i="13" s="1"/>
  <c r="E151" i="13" s="1"/>
  <c r="E152" i="13" s="1"/>
  <c r="E153" i="13" s="1"/>
  <c r="E154" i="13" s="1"/>
  <c r="E155" i="13" s="1"/>
  <c r="E156" i="13" s="1"/>
  <c r="E157" i="13" s="1"/>
  <c r="E158" i="13" s="1"/>
  <c r="E159" i="13" s="1"/>
  <c r="E160" i="13" s="1"/>
  <c r="E161" i="13" s="1"/>
  <c r="E162" i="13" s="1"/>
  <c r="E163" i="13" s="1"/>
  <c r="E164" i="13" s="1"/>
  <c r="E165" i="13" s="1"/>
  <c r="E166" i="13" s="1"/>
  <c r="E167" i="13" s="1"/>
  <c r="E168" i="13" s="1"/>
  <c r="E169" i="13" s="1"/>
  <c r="E170" i="13" s="1"/>
  <c r="E171" i="13" s="1"/>
  <c r="E172" i="13" s="1"/>
  <c r="E173" i="13" s="1"/>
  <c r="E174" i="13" s="1"/>
  <c r="E175" i="13" s="1"/>
  <c r="E176" i="13" s="1"/>
  <c r="E177" i="13" s="1"/>
  <c r="E178" i="13" s="1"/>
  <c r="E179" i="13" s="1"/>
  <c r="E180" i="13" s="1"/>
  <c r="E181" i="13" s="1"/>
  <c r="E182" i="13" s="1"/>
  <c r="E183" i="13" s="1"/>
  <c r="E184" i="13" s="1"/>
  <c r="E185" i="13" s="1"/>
  <c r="E186" i="13" s="1"/>
  <c r="E187" i="13" s="1"/>
  <c r="E188" i="13" s="1"/>
  <c r="E189" i="13" s="1"/>
  <c r="E190" i="13" s="1"/>
  <c r="E191" i="13" s="1"/>
  <c r="E192" i="13" s="1"/>
  <c r="E193" i="13" s="1"/>
  <c r="E194" i="13" s="1"/>
  <c r="E195" i="13" s="1"/>
  <c r="E196" i="13" s="1"/>
  <c r="E197" i="13" s="1"/>
  <c r="E198" i="13" s="1"/>
  <c r="E199" i="13" s="1"/>
  <c r="E200" i="13" s="1"/>
  <c r="E201" i="13" s="1"/>
  <c r="E202" i="13" s="1"/>
  <c r="E203" i="13" s="1"/>
  <c r="E204" i="13" s="1"/>
  <c r="E205" i="13" s="1"/>
  <c r="E206" i="13" s="1"/>
  <c r="E207" i="13" s="1"/>
  <c r="E208" i="13" s="1"/>
  <c r="E209" i="13" s="1"/>
  <c r="E210" i="13" s="1"/>
  <c r="E211" i="13" s="1"/>
  <c r="E212" i="13" s="1"/>
  <c r="E213" i="13" s="1"/>
  <c r="E214" i="13" s="1"/>
  <c r="E215" i="13" s="1"/>
  <c r="E216" i="13" s="1"/>
  <c r="E217" i="13" s="1"/>
  <c r="E218" i="13" s="1"/>
  <c r="E219" i="13" s="1"/>
  <c r="E220" i="13" s="1"/>
  <c r="E221" i="13" s="1"/>
  <c r="E222" i="13" s="1"/>
  <c r="E223" i="13" s="1"/>
  <c r="E224" i="13" s="1"/>
  <c r="E225" i="13" s="1"/>
  <c r="E226" i="13" s="1"/>
  <c r="E227" i="13" s="1"/>
  <c r="E228" i="13" s="1"/>
  <c r="E229" i="13" s="1"/>
  <c r="E230" i="13" s="1"/>
  <c r="E231" i="13" s="1"/>
  <c r="E232" i="13" s="1"/>
  <c r="E233" i="13" s="1"/>
  <c r="E234" i="13" s="1"/>
  <c r="E235" i="13" s="1"/>
  <c r="E236" i="13" s="1"/>
  <c r="E237" i="13" s="1"/>
  <c r="E238" i="13" s="1"/>
  <c r="E239" i="13" s="1"/>
  <c r="E240" i="13" s="1"/>
  <c r="E241" i="13" s="1"/>
  <c r="E242" i="13" s="1"/>
  <c r="E243" i="13" s="1"/>
  <c r="E244" i="13" s="1"/>
  <c r="E245" i="13" s="1"/>
  <c r="E246" i="13" s="1"/>
  <c r="E247" i="13" s="1"/>
  <c r="E248" i="13" s="1"/>
  <c r="E249" i="13" s="1"/>
  <c r="E250" i="13" s="1"/>
  <c r="E251" i="13" s="1"/>
  <c r="E252" i="13" s="1"/>
  <c r="E253" i="13" s="1"/>
  <c r="E254" i="13" s="1"/>
  <c r="E255" i="13" s="1"/>
  <c r="E256" i="13" s="1"/>
  <c r="E257" i="13" s="1"/>
  <c r="E258" i="13" s="1"/>
  <c r="E259" i="13" s="1"/>
  <c r="E260" i="13" s="1"/>
  <c r="E261" i="13" s="1"/>
  <c r="E262" i="13" s="1"/>
  <c r="E263" i="13" s="1"/>
  <c r="E264" i="13" s="1"/>
  <c r="E265" i="13" s="1"/>
  <c r="E266" i="13" s="1"/>
  <c r="E267" i="13" s="1"/>
  <c r="E268" i="13" s="1"/>
  <c r="E269" i="13" s="1"/>
  <c r="E270" i="13" s="1"/>
  <c r="E271" i="13" s="1"/>
  <c r="E272" i="13" s="1"/>
  <c r="E273" i="13" s="1"/>
  <c r="E274" i="13" s="1"/>
  <c r="E275" i="13" s="1"/>
  <c r="E276" i="13" s="1"/>
  <c r="E277" i="13" s="1"/>
  <c r="E278" i="13" s="1"/>
  <c r="E279" i="13" s="1"/>
  <c r="E280" i="13" s="1"/>
  <c r="E281" i="13" s="1"/>
  <c r="E282" i="13" s="1"/>
  <c r="E283" i="13" s="1"/>
  <c r="E284" i="13" s="1"/>
  <c r="E285" i="13" s="1"/>
  <c r="E286" i="13" s="1"/>
  <c r="E287" i="13" s="1"/>
  <c r="E288" i="13" s="1"/>
  <c r="E289" i="13" s="1"/>
  <c r="E290" i="13" s="1"/>
  <c r="E291" i="13" s="1"/>
  <c r="E292" i="13" s="1"/>
  <c r="E293" i="13" s="1"/>
  <c r="E294" i="13" s="1"/>
  <c r="E295" i="13" s="1"/>
  <c r="E296" i="13" s="1"/>
  <c r="E297" i="13" s="1"/>
  <c r="E298" i="13" s="1"/>
  <c r="E299" i="13" s="1"/>
  <c r="E300" i="13" s="1"/>
  <c r="E301" i="13" s="1"/>
  <c r="E302" i="13" s="1"/>
  <c r="E303" i="13" s="1"/>
  <c r="E304" i="13" s="1"/>
  <c r="E305" i="13" s="1"/>
  <c r="E306" i="13" s="1"/>
  <c r="E307" i="13" s="1"/>
  <c r="E308" i="13" s="1"/>
  <c r="P124" i="13"/>
  <c r="P125" i="13" s="1"/>
  <c r="N124" i="13"/>
  <c r="N125" i="13" s="1"/>
  <c r="N126" i="13" s="1"/>
  <c r="N127" i="13" s="1"/>
  <c r="N128" i="13" s="1"/>
  <c r="N129" i="13" s="1"/>
  <c r="N130" i="13" s="1"/>
  <c r="N131" i="13" s="1"/>
  <c r="N132" i="13" s="1"/>
  <c r="N133" i="13" s="1"/>
  <c r="N134" i="13" s="1"/>
  <c r="N135" i="13" s="1"/>
  <c r="N136" i="13" s="1"/>
  <c r="N137" i="13" s="1"/>
  <c r="N138" i="13" s="1"/>
  <c r="N139" i="13" s="1"/>
  <c r="N140" i="13" s="1"/>
  <c r="N141" i="13" s="1"/>
  <c r="N142" i="13" s="1"/>
  <c r="N143" i="13" s="1"/>
  <c r="N144" i="13" s="1"/>
  <c r="N145" i="13" s="1"/>
  <c r="N146" i="13" s="1"/>
  <c r="N147" i="13" s="1"/>
  <c r="N148" i="13" s="1"/>
  <c r="N149" i="13" s="1"/>
  <c r="N150" i="13" s="1"/>
  <c r="N151" i="13" s="1"/>
  <c r="N152" i="13" s="1"/>
  <c r="N153" i="13" s="1"/>
  <c r="N154" i="13" s="1"/>
  <c r="N155" i="13" s="1"/>
  <c r="N156" i="13" s="1"/>
  <c r="N157" i="13" s="1"/>
  <c r="N158" i="13" s="1"/>
  <c r="N159" i="13" s="1"/>
  <c r="N160" i="13" s="1"/>
  <c r="N161" i="13" s="1"/>
  <c r="N162" i="13" s="1"/>
  <c r="N163" i="13" s="1"/>
  <c r="N164" i="13" s="1"/>
  <c r="N165" i="13" s="1"/>
  <c r="N166" i="13" s="1"/>
  <c r="N167" i="13" s="1"/>
  <c r="N168" i="13" s="1"/>
  <c r="N169" i="13" s="1"/>
  <c r="N170" i="13" s="1"/>
  <c r="N171" i="13" s="1"/>
  <c r="N172" i="13" s="1"/>
  <c r="N173" i="13" s="1"/>
  <c r="N174" i="13" s="1"/>
  <c r="N175" i="13" s="1"/>
  <c r="N176" i="13" s="1"/>
  <c r="N177" i="13" s="1"/>
  <c r="N178" i="13" s="1"/>
  <c r="N179" i="13" s="1"/>
  <c r="N180" i="13" s="1"/>
  <c r="N181" i="13" s="1"/>
  <c r="N182" i="13" s="1"/>
  <c r="N183" i="13" s="1"/>
  <c r="N184" i="13" s="1"/>
  <c r="N185" i="13" s="1"/>
  <c r="N186" i="13" s="1"/>
  <c r="N187" i="13" s="1"/>
  <c r="N188" i="13" s="1"/>
  <c r="N189" i="13" s="1"/>
  <c r="N190" i="13" s="1"/>
  <c r="N191" i="13" s="1"/>
  <c r="N192" i="13" s="1"/>
  <c r="N193" i="13" s="1"/>
  <c r="N194" i="13" s="1"/>
  <c r="N195" i="13" s="1"/>
  <c r="N196" i="13" s="1"/>
  <c r="N197" i="13" s="1"/>
  <c r="N198" i="13" s="1"/>
  <c r="N199" i="13" s="1"/>
  <c r="N200" i="13" s="1"/>
  <c r="N201" i="13" s="1"/>
  <c r="N202" i="13" s="1"/>
  <c r="N203" i="13" s="1"/>
  <c r="N204" i="13" s="1"/>
  <c r="N205" i="13" s="1"/>
  <c r="N206" i="13" s="1"/>
  <c r="N207" i="13" s="1"/>
  <c r="N208" i="13" s="1"/>
  <c r="N209" i="13" s="1"/>
  <c r="N210" i="13" s="1"/>
  <c r="N211" i="13" s="1"/>
  <c r="N212" i="13" s="1"/>
  <c r="N213" i="13" s="1"/>
  <c r="N214" i="13" s="1"/>
  <c r="N215" i="13" s="1"/>
  <c r="N216" i="13" s="1"/>
  <c r="N217" i="13" s="1"/>
  <c r="N218" i="13" s="1"/>
  <c r="N219" i="13" s="1"/>
  <c r="N220" i="13" s="1"/>
  <c r="N221" i="13" s="1"/>
  <c r="N222" i="13" s="1"/>
  <c r="N223" i="13" s="1"/>
  <c r="N224" i="13" s="1"/>
  <c r="N225" i="13" s="1"/>
  <c r="N226" i="13" s="1"/>
  <c r="N227" i="13" s="1"/>
  <c r="N228" i="13" s="1"/>
  <c r="N229" i="13" s="1"/>
  <c r="N230" i="13" s="1"/>
  <c r="N231" i="13" s="1"/>
  <c r="N232" i="13" s="1"/>
  <c r="N233" i="13" s="1"/>
  <c r="N234" i="13" s="1"/>
  <c r="N235" i="13" s="1"/>
  <c r="N236" i="13" s="1"/>
  <c r="N237" i="13" s="1"/>
  <c r="N238" i="13" s="1"/>
  <c r="N239" i="13" s="1"/>
  <c r="N240" i="13" s="1"/>
  <c r="N241" i="13" s="1"/>
  <c r="N242" i="13" s="1"/>
  <c r="N243" i="13" s="1"/>
  <c r="N244" i="13" s="1"/>
  <c r="N245" i="13" s="1"/>
  <c r="N246" i="13" s="1"/>
  <c r="N247" i="13" s="1"/>
  <c r="N248" i="13" s="1"/>
  <c r="N249" i="13" s="1"/>
  <c r="N250" i="13" s="1"/>
  <c r="N251" i="13" s="1"/>
  <c r="N252" i="13" s="1"/>
  <c r="N253" i="13" s="1"/>
  <c r="N254" i="13" s="1"/>
  <c r="N255" i="13" s="1"/>
  <c r="N256" i="13" s="1"/>
  <c r="N257" i="13" s="1"/>
  <c r="N258" i="13" s="1"/>
  <c r="N259" i="13" s="1"/>
  <c r="N260" i="13" s="1"/>
  <c r="N261" i="13" s="1"/>
  <c r="N262" i="13" s="1"/>
  <c r="N263" i="13" s="1"/>
  <c r="N264" i="13" s="1"/>
  <c r="N265" i="13" s="1"/>
  <c r="N266" i="13" s="1"/>
  <c r="N267" i="13" s="1"/>
  <c r="N268" i="13" s="1"/>
  <c r="N269" i="13" s="1"/>
  <c r="N270" i="13" s="1"/>
  <c r="N271" i="13" s="1"/>
  <c r="N272" i="13" s="1"/>
  <c r="N273" i="13" s="1"/>
  <c r="N274" i="13" s="1"/>
  <c r="N275" i="13" s="1"/>
  <c r="N276" i="13" s="1"/>
  <c r="N277" i="13" s="1"/>
  <c r="N278" i="13" s="1"/>
  <c r="N279" i="13" s="1"/>
  <c r="N280" i="13" s="1"/>
  <c r="N281" i="13" s="1"/>
  <c r="N282" i="13" s="1"/>
  <c r="N283" i="13" s="1"/>
  <c r="N284" i="13" s="1"/>
  <c r="N285" i="13" s="1"/>
  <c r="N286" i="13" s="1"/>
  <c r="N287" i="13" s="1"/>
  <c r="N288" i="13" s="1"/>
  <c r="N289" i="13" s="1"/>
  <c r="N290" i="13" s="1"/>
  <c r="N291" i="13" s="1"/>
  <c r="N292" i="13" s="1"/>
  <c r="N293" i="13" s="1"/>
  <c r="N294" i="13" s="1"/>
  <c r="N295" i="13" s="1"/>
  <c r="N296" i="13" s="1"/>
  <c r="N297" i="13" s="1"/>
  <c r="N298" i="13" s="1"/>
  <c r="N299" i="13" s="1"/>
  <c r="N300" i="13" s="1"/>
  <c r="N301" i="13" s="1"/>
  <c r="N302" i="13" s="1"/>
  <c r="N303" i="13" s="1"/>
  <c r="N304" i="13" s="1"/>
  <c r="N305" i="13" s="1"/>
  <c r="N306" i="13" s="1"/>
  <c r="N307" i="13" s="1"/>
  <c r="N308" i="13" s="1"/>
  <c r="I124" i="13"/>
  <c r="I125" i="13" s="1"/>
  <c r="I126" i="13" s="1"/>
  <c r="I127" i="13" s="1"/>
  <c r="I128" i="13" s="1"/>
  <c r="I129" i="13" s="1"/>
  <c r="I130" i="13" s="1"/>
  <c r="I131" i="13" s="1"/>
  <c r="I132" i="13" s="1"/>
  <c r="I133" i="13" s="1"/>
  <c r="I134" i="13" s="1"/>
  <c r="I135" i="13" s="1"/>
  <c r="I136" i="13" s="1"/>
  <c r="I137" i="13" s="1"/>
  <c r="I138" i="13" s="1"/>
  <c r="I139" i="13" s="1"/>
  <c r="I140" i="13" s="1"/>
  <c r="I141" i="13" s="1"/>
  <c r="I142" i="13" s="1"/>
  <c r="I143" i="13" s="1"/>
  <c r="I144" i="13" s="1"/>
  <c r="I145" i="13" s="1"/>
  <c r="I146" i="13" s="1"/>
  <c r="I147" i="13" s="1"/>
  <c r="I148" i="13" s="1"/>
  <c r="I149" i="13" s="1"/>
  <c r="I150" i="13" s="1"/>
  <c r="I151" i="13" s="1"/>
  <c r="I152" i="13" s="1"/>
  <c r="I153" i="13" s="1"/>
  <c r="I154" i="13" s="1"/>
  <c r="I155" i="13" s="1"/>
  <c r="I156" i="13" s="1"/>
  <c r="I157" i="13" s="1"/>
  <c r="I158" i="13" s="1"/>
  <c r="I159" i="13" s="1"/>
  <c r="I160" i="13" s="1"/>
  <c r="I161" i="13" s="1"/>
  <c r="I162" i="13" s="1"/>
  <c r="I163" i="13" s="1"/>
  <c r="I164" i="13" s="1"/>
  <c r="I165" i="13" s="1"/>
  <c r="I166" i="13" s="1"/>
  <c r="I167" i="13" s="1"/>
  <c r="I168" i="13" s="1"/>
  <c r="I169" i="13" s="1"/>
  <c r="I170" i="13" s="1"/>
  <c r="I171" i="13" s="1"/>
  <c r="I172" i="13" s="1"/>
  <c r="I173" i="13" s="1"/>
  <c r="I174" i="13" s="1"/>
  <c r="I175" i="13" s="1"/>
  <c r="I176" i="13" s="1"/>
  <c r="I177" i="13" s="1"/>
  <c r="I178" i="13" s="1"/>
  <c r="I179" i="13" s="1"/>
  <c r="I180" i="13" s="1"/>
  <c r="I181" i="13" s="1"/>
  <c r="I182" i="13" s="1"/>
  <c r="I183" i="13" s="1"/>
  <c r="I184" i="13" s="1"/>
  <c r="I185" i="13" s="1"/>
  <c r="I186" i="13" s="1"/>
  <c r="I187" i="13" s="1"/>
  <c r="I188" i="13" s="1"/>
  <c r="I189" i="13" s="1"/>
  <c r="I190" i="13" s="1"/>
  <c r="I191" i="13" s="1"/>
  <c r="I192" i="13" s="1"/>
  <c r="I193" i="13" s="1"/>
  <c r="I194" i="13" s="1"/>
  <c r="I195" i="13" s="1"/>
  <c r="I196" i="13" s="1"/>
  <c r="I197" i="13" s="1"/>
  <c r="I198" i="13" s="1"/>
  <c r="I199" i="13" s="1"/>
  <c r="I200" i="13" s="1"/>
  <c r="I201" i="13" s="1"/>
  <c r="I202" i="13" s="1"/>
  <c r="I203" i="13" s="1"/>
  <c r="I204" i="13" s="1"/>
  <c r="I205" i="13" s="1"/>
  <c r="I206" i="13" s="1"/>
  <c r="I207" i="13" s="1"/>
  <c r="I208" i="13" s="1"/>
  <c r="I209" i="13" s="1"/>
  <c r="I210" i="13" s="1"/>
  <c r="I211" i="13" s="1"/>
  <c r="I212" i="13" s="1"/>
  <c r="I213" i="13" s="1"/>
  <c r="I214" i="13" s="1"/>
  <c r="I215" i="13" s="1"/>
  <c r="I216" i="13" s="1"/>
  <c r="I217" i="13" s="1"/>
  <c r="I218" i="13" s="1"/>
  <c r="I219" i="13" s="1"/>
  <c r="I220" i="13" s="1"/>
  <c r="I221" i="13" s="1"/>
  <c r="I222" i="13" s="1"/>
  <c r="I223" i="13" s="1"/>
  <c r="I224" i="13" s="1"/>
  <c r="I225" i="13" s="1"/>
  <c r="I226" i="13" s="1"/>
  <c r="I227" i="13" s="1"/>
  <c r="I228" i="13" s="1"/>
  <c r="I229" i="13" s="1"/>
  <c r="I230" i="13" s="1"/>
  <c r="I231" i="13" s="1"/>
  <c r="I232" i="13" s="1"/>
  <c r="I233" i="13" s="1"/>
  <c r="I234" i="13" s="1"/>
  <c r="I235" i="13" s="1"/>
  <c r="I236" i="13" s="1"/>
  <c r="I237" i="13" s="1"/>
  <c r="I238" i="13" s="1"/>
  <c r="I239" i="13" s="1"/>
  <c r="I240" i="13" s="1"/>
  <c r="I241" i="13" s="1"/>
  <c r="I242" i="13" s="1"/>
  <c r="I243" i="13" s="1"/>
  <c r="I244" i="13" s="1"/>
  <c r="I245" i="13" s="1"/>
  <c r="I246" i="13" s="1"/>
  <c r="I247" i="13" s="1"/>
  <c r="I248" i="13" s="1"/>
  <c r="I249" i="13" s="1"/>
  <c r="I250" i="13" s="1"/>
  <c r="I251" i="13" s="1"/>
  <c r="I252" i="13" s="1"/>
  <c r="I253" i="13" s="1"/>
  <c r="I254" i="13" s="1"/>
  <c r="I255" i="13" s="1"/>
  <c r="I256" i="13" s="1"/>
  <c r="I257" i="13" s="1"/>
  <c r="I258" i="13" s="1"/>
  <c r="I259" i="13" s="1"/>
  <c r="I260" i="13" s="1"/>
  <c r="I261" i="13" s="1"/>
  <c r="I262" i="13" s="1"/>
  <c r="I263" i="13" s="1"/>
  <c r="I264" i="13" s="1"/>
  <c r="I265" i="13" s="1"/>
  <c r="I266" i="13" s="1"/>
  <c r="I267" i="13" s="1"/>
  <c r="I268" i="13" s="1"/>
  <c r="I269" i="13" s="1"/>
  <c r="I270" i="13" s="1"/>
  <c r="I271" i="13" s="1"/>
  <c r="I272" i="13" s="1"/>
  <c r="I273" i="13" s="1"/>
  <c r="I274" i="13" s="1"/>
  <c r="I275" i="13" s="1"/>
  <c r="I276" i="13" s="1"/>
  <c r="I277" i="13" s="1"/>
  <c r="I278" i="13" s="1"/>
  <c r="I279" i="13" s="1"/>
  <c r="I280" i="13" s="1"/>
  <c r="I281" i="13" s="1"/>
  <c r="I282" i="13" s="1"/>
  <c r="I283" i="13" s="1"/>
  <c r="I284" i="13" s="1"/>
  <c r="I285" i="13" s="1"/>
  <c r="I286" i="13" s="1"/>
  <c r="I287" i="13" s="1"/>
  <c r="I288" i="13" s="1"/>
  <c r="I289" i="13" s="1"/>
  <c r="I290" i="13" s="1"/>
  <c r="I291" i="13" s="1"/>
  <c r="I292" i="13" s="1"/>
  <c r="I293" i="13" s="1"/>
  <c r="I294" i="13" s="1"/>
  <c r="I295" i="13" s="1"/>
  <c r="I296" i="13" s="1"/>
  <c r="I297" i="13" s="1"/>
  <c r="I298" i="13" s="1"/>
  <c r="I299" i="13" s="1"/>
  <c r="I300" i="13" s="1"/>
  <c r="I301" i="13" s="1"/>
  <c r="I302" i="13" s="1"/>
  <c r="I303" i="13" s="1"/>
  <c r="I304" i="13" s="1"/>
  <c r="I305" i="13" s="1"/>
  <c r="I306" i="13" s="1"/>
  <c r="I307" i="13" s="1"/>
  <c r="I308" i="13" s="1"/>
  <c r="E124" i="13"/>
  <c r="D124" i="13"/>
  <c r="D125" i="13" s="1"/>
  <c r="D126" i="13" s="1"/>
  <c r="D127" i="13" s="1"/>
  <c r="D128" i="13" s="1"/>
  <c r="D129" i="13" s="1"/>
  <c r="D130" i="13" s="1"/>
  <c r="D131" i="13" s="1"/>
  <c r="D132" i="13" s="1"/>
  <c r="D133" i="13" s="1"/>
  <c r="D134" i="13" s="1"/>
  <c r="D135" i="13" s="1"/>
  <c r="D136" i="13" s="1"/>
  <c r="D137" i="13" s="1"/>
  <c r="D138" i="13" s="1"/>
  <c r="D139" i="13" s="1"/>
  <c r="D140" i="13" s="1"/>
  <c r="D141" i="13" s="1"/>
  <c r="D142" i="13" s="1"/>
  <c r="D143" i="13" s="1"/>
  <c r="D144" i="13" s="1"/>
  <c r="D145" i="13" s="1"/>
  <c r="D146" i="13" s="1"/>
  <c r="D147" i="13" s="1"/>
  <c r="D148" i="13" s="1"/>
  <c r="D149" i="13" s="1"/>
  <c r="D150" i="13" s="1"/>
  <c r="D151" i="13" s="1"/>
  <c r="D152" i="13" s="1"/>
  <c r="D153" i="13" s="1"/>
  <c r="D154" i="13" s="1"/>
  <c r="D155" i="13" s="1"/>
  <c r="D156" i="13" s="1"/>
  <c r="D157" i="13" s="1"/>
  <c r="D158" i="13" s="1"/>
  <c r="D159" i="13" s="1"/>
  <c r="D160" i="13" s="1"/>
  <c r="D161" i="13" s="1"/>
  <c r="D162" i="13" s="1"/>
  <c r="D163" i="13" s="1"/>
  <c r="D164" i="13" s="1"/>
  <c r="D165" i="13" s="1"/>
  <c r="D166" i="13" s="1"/>
  <c r="D167" i="13" s="1"/>
  <c r="D168" i="13" s="1"/>
  <c r="D169" i="13" s="1"/>
  <c r="D170" i="13" s="1"/>
  <c r="D171" i="13" s="1"/>
  <c r="D172" i="13" s="1"/>
  <c r="D173" i="13" s="1"/>
  <c r="D174" i="13" s="1"/>
  <c r="D175" i="13" s="1"/>
  <c r="D176" i="13" s="1"/>
  <c r="D177" i="13" s="1"/>
  <c r="D178" i="13" s="1"/>
  <c r="D179" i="13" s="1"/>
  <c r="D180" i="13" s="1"/>
  <c r="D181" i="13" s="1"/>
  <c r="D182" i="13" s="1"/>
  <c r="D183" i="13" s="1"/>
  <c r="D184" i="13" s="1"/>
  <c r="D185" i="13" s="1"/>
  <c r="D186" i="13" s="1"/>
  <c r="D187" i="13" s="1"/>
  <c r="D188" i="13" s="1"/>
  <c r="D189" i="13" s="1"/>
  <c r="D190" i="13" s="1"/>
  <c r="D191" i="13" s="1"/>
  <c r="D192" i="13" s="1"/>
  <c r="D193" i="13" s="1"/>
  <c r="D194" i="13" s="1"/>
  <c r="D195" i="13" s="1"/>
  <c r="D196" i="13" s="1"/>
  <c r="D197" i="13" s="1"/>
  <c r="D198" i="13" s="1"/>
  <c r="D199" i="13" s="1"/>
  <c r="D200" i="13" s="1"/>
  <c r="D201" i="13" s="1"/>
  <c r="D202" i="13" s="1"/>
  <c r="D203" i="13" s="1"/>
  <c r="D204" i="13" s="1"/>
  <c r="D205" i="13" s="1"/>
  <c r="D206" i="13" s="1"/>
  <c r="D207" i="13" s="1"/>
  <c r="D208" i="13" s="1"/>
  <c r="D209" i="13" s="1"/>
  <c r="D210" i="13" s="1"/>
  <c r="D211" i="13" s="1"/>
  <c r="D212" i="13" s="1"/>
  <c r="D213" i="13" s="1"/>
  <c r="D214" i="13" s="1"/>
  <c r="D215" i="13" s="1"/>
  <c r="D216" i="13" s="1"/>
  <c r="D217" i="13" s="1"/>
  <c r="D218" i="13" s="1"/>
  <c r="D219" i="13" s="1"/>
  <c r="D220" i="13" s="1"/>
  <c r="D221" i="13" s="1"/>
  <c r="D222" i="13" s="1"/>
  <c r="D223" i="13" s="1"/>
  <c r="D224" i="13" s="1"/>
  <c r="D225" i="13" s="1"/>
  <c r="D226" i="13" s="1"/>
  <c r="D227" i="13" s="1"/>
  <c r="D228" i="13" s="1"/>
  <c r="D229" i="13" s="1"/>
  <c r="D230" i="13" s="1"/>
  <c r="D231" i="13" s="1"/>
  <c r="D232" i="13" s="1"/>
  <c r="D233" i="13" s="1"/>
  <c r="D234" i="13" s="1"/>
  <c r="D235" i="13" s="1"/>
  <c r="D236" i="13" s="1"/>
  <c r="D237" i="13" s="1"/>
  <c r="D238" i="13" s="1"/>
  <c r="D239" i="13" s="1"/>
  <c r="D240" i="13" s="1"/>
  <c r="D241" i="13" s="1"/>
  <c r="D242" i="13" s="1"/>
  <c r="D243" i="13" s="1"/>
  <c r="D244" i="13" s="1"/>
  <c r="D245" i="13" s="1"/>
  <c r="D246" i="13" s="1"/>
  <c r="D247" i="13" s="1"/>
  <c r="D248" i="13" s="1"/>
  <c r="D249" i="13" s="1"/>
  <c r="D250" i="13" s="1"/>
  <c r="D251" i="13" s="1"/>
  <c r="D252" i="13" s="1"/>
  <c r="D253" i="13" s="1"/>
  <c r="D254" i="13" s="1"/>
  <c r="D255" i="13" s="1"/>
  <c r="D256" i="13" s="1"/>
  <c r="D257" i="13" s="1"/>
  <c r="D258" i="13" s="1"/>
  <c r="D259" i="13" s="1"/>
  <c r="D260" i="13" s="1"/>
  <c r="D261" i="13" s="1"/>
  <c r="D262" i="13" s="1"/>
  <c r="D263" i="13" s="1"/>
  <c r="D264" i="13" s="1"/>
  <c r="D265" i="13" s="1"/>
  <c r="D266" i="13" s="1"/>
  <c r="D267" i="13" s="1"/>
  <c r="D268" i="13" s="1"/>
  <c r="D269" i="13" s="1"/>
  <c r="D270" i="13" s="1"/>
  <c r="D271" i="13" s="1"/>
  <c r="D272" i="13" s="1"/>
  <c r="D273" i="13" s="1"/>
  <c r="D274" i="13" s="1"/>
  <c r="D275" i="13" s="1"/>
  <c r="D276" i="13" s="1"/>
  <c r="D277" i="13" s="1"/>
  <c r="D278" i="13" s="1"/>
  <c r="D279" i="13" s="1"/>
  <c r="D280" i="13" s="1"/>
  <c r="D281" i="13" s="1"/>
  <c r="D282" i="13" s="1"/>
  <c r="D283" i="13" s="1"/>
  <c r="D284" i="13" s="1"/>
  <c r="D285" i="13" s="1"/>
  <c r="D286" i="13" s="1"/>
  <c r="D287" i="13" s="1"/>
  <c r="D288" i="13" s="1"/>
  <c r="D289" i="13" s="1"/>
  <c r="D290" i="13" s="1"/>
  <c r="D291" i="13" s="1"/>
  <c r="D292" i="13" s="1"/>
  <c r="D293" i="13" s="1"/>
  <c r="D294" i="13" s="1"/>
  <c r="D295" i="13" s="1"/>
  <c r="D296" i="13" s="1"/>
  <c r="D297" i="13" s="1"/>
  <c r="D298" i="13" s="1"/>
  <c r="D299" i="13" s="1"/>
  <c r="D300" i="13" s="1"/>
  <c r="D301" i="13" s="1"/>
  <c r="D302" i="13" s="1"/>
  <c r="D303" i="13" s="1"/>
  <c r="D304" i="13" s="1"/>
  <c r="D305" i="13" s="1"/>
  <c r="D306" i="13" s="1"/>
  <c r="D307" i="13" s="1"/>
  <c r="D308" i="13" s="1"/>
  <c r="P123" i="13"/>
  <c r="O123" i="13"/>
  <c r="O124" i="13" s="1"/>
  <c r="M123" i="13"/>
  <c r="M124" i="13" s="1"/>
  <c r="M125" i="13" s="1"/>
  <c r="M126" i="13" s="1"/>
  <c r="M127" i="13" s="1"/>
  <c r="M128" i="13" s="1"/>
  <c r="M129" i="13" s="1"/>
  <c r="M130" i="13" s="1"/>
  <c r="M131" i="13" s="1"/>
  <c r="M132" i="13" s="1"/>
  <c r="M133" i="13" s="1"/>
  <c r="M134" i="13" s="1"/>
  <c r="M135" i="13" s="1"/>
  <c r="M136" i="13" s="1"/>
  <c r="M137" i="13" s="1"/>
  <c r="M138" i="13" s="1"/>
  <c r="M139" i="13" s="1"/>
  <c r="M140" i="13" s="1"/>
  <c r="M141" i="13" s="1"/>
  <c r="M142" i="13" s="1"/>
  <c r="M143" i="13" s="1"/>
  <c r="M144" i="13" s="1"/>
  <c r="M145" i="13" s="1"/>
  <c r="M146" i="13" s="1"/>
  <c r="M147" i="13" s="1"/>
  <c r="M148" i="13" s="1"/>
  <c r="M149" i="13" s="1"/>
  <c r="M150" i="13" s="1"/>
  <c r="M151" i="13" s="1"/>
  <c r="M152" i="13" s="1"/>
  <c r="M153" i="13" s="1"/>
  <c r="M154" i="13" s="1"/>
  <c r="M155" i="13" s="1"/>
  <c r="M156" i="13" s="1"/>
  <c r="M157" i="13" s="1"/>
  <c r="M158" i="13" s="1"/>
  <c r="M159" i="13" s="1"/>
  <c r="M160" i="13" s="1"/>
  <c r="M161" i="13" s="1"/>
  <c r="M162" i="13" s="1"/>
  <c r="M163" i="13" s="1"/>
  <c r="M164" i="13" s="1"/>
  <c r="M165" i="13" s="1"/>
  <c r="M166" i="13" s="1"/>
  <c r="M167" i="13" s="1"/>
  <c r="M168" i="13" s="1"/>
  <c r="M169" i="13" s="1"/>
  <c r="M170" i="13" s="1"/>
  <c r="M171" i="13" s="1"/>
  <c r="M172" i="13" s="1"/>
  <c r="M173" i="13" s="1"/>
  <c r="M174" i="13" s="1"/>
  <c r="M175" i="13" s="1"/>
  <c r="M176" i="13" s="1"/>
  <c r="M177" i="13" s="1"/>
  <c r="M178" i="13" s="1"/>
  <c r="M179" i="13" s="1"/>
  <c r="M180" i="13" s="1"/>
  <c r="M181" i="13" s="1"/>
  <c r="M182" i="13" s="1"/>
  <c r="M183" i="13" s="1"/>
  <c r="M184" i="13" s="1"/>
  <c r="M185" i="13" s="1"/>
  <c r="M186" i="13" s="1"/>
  <c r="M187" i="13" s="1"/>
  <c r="M188" i="13" s="1"/>
  <c r="M189" i="13" s="1"/>
  <c r="M190" i="13" s="1"/>
  <c r="M191" i="13" s="1"/>
  <c r="M192" i="13" s="1"/>
  <c r="M193" i="13" s="1"/>
  <c r="M194" i="13" s="1"/>
  <c r="M195" i="13" s="1"/>
  <c r="M196" i="13" s="1"/>
  <c r="M197" i="13" s="1"/>
  <c r="M198" i="13" s="1"/>
  <c r="M199" i="13" s="1"/>
  <c r="M200" i="13" s="1"/>
  <c r="M201" i="13" s="1"/>
  <c r="M202" i="13" s="1"/>
  <c r="M203" i="13" s="1"/>
  <c r="M204" i="13" s="1"/>
  <c r="M205" i="13" s="1"/>
  <c r="M206" i="13" s="1"/>
  <c r="M207" i="13" s="1"/>
  <c r="M208" i="13" s="1"/>
  <c r="M209" i="13" s="1"/>
  <c r="M210" i="13" s="1"/>
  <c r="M211" i="13" s="1"/>
  <c r="M212" i="13" s="1"/>
  <c r="M213" i="13" s="1"/>
  <c r="M214" i="13" s="1"/>
  <c r="M215" i="13" s="1"/>
  <c r="M216" i="13" s="1"/>
  <c r="M217" i="13" s="1"/>
  <c r="M218" i="13" s="1"/>
  <c r="M219" i="13" s="1"/>
  <c r="M220" i="13" s="1"/>
  <c r="M221" i="13" s="1"/>
  <c r="M222" i="13" s="1"/>
  <c r="M223" i="13" s="1"/>
  <c r="M224" i="13" s="1"/>
  <c r="M225" i="13" s="1"/>
  <c r="M226" i="13" s="1"/>
  <c r="M227" i="13" s="1"/>
  <c r="M228" i="13" s="1"/>
  <c r="M229" i="13" s="1"/>
  <c r="M230" i="13" s="1"/>
  <c r="M231" i="13" s="1"/>
  <c r="M232" i="13" s="1"/>
  <c r="M233" i="13" s="1"/>
  <c r="M234" i="13" s="1"/>
  <c r="M235" i="13" s="1"/>
  <c r="M236" i="13" s="1"/>
  <c r="M237" i="13" s="1"/>
  <c r="M238" i="13" s="1"/>
  <c r="M239" i="13" s="1"/>
  <c r="M240" i="13" s="1"/>
  <c r="M241" i="13" s="1"/>
  <c r="M242" i="13" s="1"/>
  <c r="M243" i="13" s="1"/>
  <c r="M244" i="13" s="1"/>
  <c r="M245" i="13" s="1"/>
  <c r="M246" i="13" s="1"/>
  <c r="M247" i="13" s="1"/>
  <c r="M248" i="13" s="1"/>
  <c r="M249" i="13" s="1"/>
  <c r="M250" i="13" s="1"/>
  <c r="M251" i="13" s="1"/>
  <c r="M252" i="13" s="1"/>
  <c r="M253" i="13" s="1"/>
  <c r="M254" i="13" s="1"/>
  <c r="M255" i="13" s="1"/>
  <c r="M256" i="13" s="1"/>
  <c r="M257" i="13" s="1"/>
  <c r="M258" i="13" s="1"/>
  <c r="M259" i="13" s="1"/>
  <c r="M260" i="13" s="1"/>
  <c r="M261" i="13" s="1"/>
  <c r="M262" i="13" s="1"/>
  <c r="M263" i="13" s="1"/>
  <c r="M264" i="13" s="1"/>
  <c r="M265" i="13" s="1"/>
  <c r="M266" i="13" s="1"/>
  <c r="M267" i="13" s="1"/>
  <c r="M268" i="13" s="1"/>
  <c r="M269" i="13" s="1"/>
  <c r="M270" i="13" s="1"/>
  <c r="M271" i="13" s="1"/>
  <c r="M272" i="13" s="1"/>
  <c r="M273" i="13" s="1"/>
  <c r="M274" i="13" s="1"/>
  <c r="M275" i="13" s="1"/>
  <c r="M276" i="13" s="1"/>
  <c r="M277" i="13" s="1"/>
  <c r="M278" i="13" s="1"/>
  <c r="M279" i="13" s="1"/>
  <c r="M280" i="13" s="1"/>
  <c r="M281" i="13" s="1"/>
  <c r="M282" i="13" s="1"/>
  <c r="M283" i="13" s="1"/>
  <c r="M284" i="13" s="1"/>
  <c r="M285" i="13" s="1"/>
  <c r="M286" i="13" s="1"/>
  <c r="M287" i="13" s="1"/>
  <c r="M288" i="13" s="1"/>
  <c r="M289" i="13" s="1"/>
  <c r="M290" i="13" s="1"/>
  <c r="M291" i="13" s="1"/>
  <c r="M292" i="13" s="1"/>
  <c r="M293" i="13" s="1"/>
  <c r="M294" i="13" s="1"/>
  <c r="M295" i="13" s="1"/>
  <c r="M296" i="13" s="1"/>
  <c r="M297" i="13" s="1"/>
  <c r="M298" i="13" s="1"/>
  <c r="M299" i="13" s="1"/>
  <c r="M300" i="13" s="1"/>
  <c r="M301" i="13" s="1"/>
  <c r="M302" i="13" s="1"/>
  <c r="M303" i="13" s="1"/>
  <c r="M304" i="13" s="1"/>
  <c r="M305" i="13" s="1"/>
  <c r="M306" i="13" s="1"/>
  <c r="M307" i="13" s="1"/>
  <c r="M308" i="13" s="1"/>
  <c r="I123" i="13"/>
  <c r="H123" i="13"/>
  <c r="H124" i="13" s="1"/>
  <c r="H125" i="13" s="1"/>
  <c r="H126" i="13" s="1"/>
  <c r="H127" i="13" s="1"/>
  <c r="H128" i="13" s="1"/>
  <c r="H129" i="13" s="1"/>
  <c r="H130" i="13" s="1"/>
  <c r="H131" i="13" s="1"/>
  <c r="H132" i="13" s="1"/>
  <c r="H133" i="13" s="1"/>
  <c r="H134" i="13" s="1"/>
  <c r="H135" i="13" s="1"/>
  <c r="H136" i="13" s="1"/>
  <c r="H137" i="13" s="1"/>
  <c r="H138" i="13" s="1"/>
  <c r="H139" i="13" s="1"/>
  <c r="H140" i="13" s="1"/>
  <c r="H141" i="13" s="1"/>
  <c r="H142" i="13" s="1"/>
  <c r="H143" i="13" s="1"/>
  <c r="H144" i="13" s="1"/>
  <c r="H145" i="13" s="1"/>
  <c r="H146" i="13" s="1"/>
  <c r="H147" i="13" s="1"/>
  <c r="H148" i="13" s="1"/>
  <c r="H149" i="13" s="1"/>
  <c r="H150" i="13" s="1"/>
  <c r="H151" i="13" s="1"/>
  <c r="H152" i="13" s="1"/>
  <c r="H153" i="13" s="1"/>
  <c r="H154" i="13" s="1"/>
  <c r="H155" i="13" s="1"/>
  <c r="H156" i="13" s="1"/>
  <c r="H157" i="13" s="1"/>
  <c r="H158" i="13" s="1"/>
  <c r="H159" i="13" s="1"/>
  <c r="H160" i="13" s="1"/>
  <c r="H161" i="13" s="1"/>
  <c r="H162" i="13" s="1"/>
  <c r="H163" i="13" s="1"/>
  <c r="H164" i="13" s="1"/>
  <c r="H165" i="13" s="1"/>
  <c r="H166" i="13" s="1"/>
  <c r="H167" i="13" s="1"/>
  <c r="H168" i="13" s="1"/>
  <c r="H169" i="13" s="1"/>
  <c r="H170" i="13" s="1"/>
  <c r="H171" i="13" s="1"/>
  <c r="H172" i="13" s="1"/>
  <c r="H173" i="13" s="1"/>
  <c r="H174" i="13" s="1"/>
  <c r="H175" i="13" s="1"/>
  <c r="H176" i="13" s="1"/>
  <c r="H177" i="13" s="1"/>
  <c r="H178" i="13" s="1"/>
  <c r="H179" i="13" s="1"/>
  <c r="H180" i="13" s="1"/>
  <c r="H181" i="13" s="1"/>
  <c r="H182" i="13" s="1"/>
  <c r="H183" i="13" s="1"/>
  <c r="H184" i="13" s="1"/>
  <c r="H185" i="13" s="1"/>
  <c r="H186" i="13" s="1"/>
  <c r="H187" i="13" s="1"/>
  <c r="H188" i="13" s="1"/>
  <c r="H189" i="13" s="1"/>
  <c r="H190" i="13" s="1"/>
  <c r="H191" i="13" s="1"/>
  <c r="H192" i="13" s="1"/>
  <c r="H193" i="13" s="1"/>
  <c r="H194" i="13" s="1"/>
  <c r="H195" i="13" s="1"/>
  <c r="H196" i="13" s="1"/>
  <c r="H197" i="13" s="1"/>
  <c r="H198" i="13" s="1"/>
  <c r="H199" i="13" s="1"/>
  <c r="H200" i="13" s="1"/>
  <c r="H201" i="13" s="1"/>
  <c r="H202" i="13" s="1"/>
  <c r="H203" i="13" s="1"/>
  <c r="H204" i="13" s="1"/>
  <c r="H205" i="13" s="1"/>
  <c r="H206" i="13" s="1"/>
  <c r="H207" i="13" s="1"/>
  <c r="H208" i="13" s="1"/>
  <c r="H209" i="13" s="1"/>
  <c r="H210" i="13" s="1"/>
  <c r="H211" i="13" s="1"/>
  <c r="H212" i="13" s="1"/>
  <c r="H213" i="13" s="1"/>
  <c r="H214" i="13" s="1"/>
  <c r="H215" i="13" s="1"/>
  <c r="H216" i="13" s="1"/>
  <c r="H217" i="13" s="1"/>
  <c r="H218" i="13" s="1"/>
  <c r="H219" i="13" s="1"/>
  <c r="H220" i="13" s="1"/>
  <c r="H221" i="13" s="1"/>
  <c r="H222" i="13" s="1"/>
  <c r="H223" i="13" s="1"/>
  <c r="H224" i="13" s="1"/>
  <c r="H225" i="13" s="1"/>
  <c r="H226" i="13" s="1"/>
  <c r="H227" i="13" s="1"/>
  <c r="H228" i="13" s="1"/>
  <c r="H229" i="13" s="1"/>
  <c r="H230" i="13" s="1"/>
  <c r="H231" i="13" s="1"/>
  <c r="H232" i="13" s="1"/>
  <c r="H233" i="13" s="1"/>
  <c r="H234" i="13" s="1"/>
  <c r="H235" i="13" s="1"/>
  <c r="H236" i="13" s="1"/>
  <c r="H237" i="13" s="1"/>
  <c r="H238" i="13" s="1"/>
  <c r="H239" i="13" s="1"/>
  <c r="H240" i="13" s="1"/>
  <c r="H241" i="13" s="1"/>
  <c r="H242" i="13" s="1"/>
  <c r="H243" i="13" s="1"/>
  <c r="H244" i="13" s="1"/>
  <c r="H245" i="13" s="1"/>
  <c r="H246" i="13" s="1"/>
  <c r="H247" i="13" s="1"/>
  <c r="H248" i="13" s="1"/>
  <c r="H249" i="13" s="1"/>
  <c r="H250" i="13" s="1"/>
  <c r="H251" i="13" s="1"/>
  <c r="H252" i="13" s="1"/>
  <c r="H253" i="13" s="1"/>
  <c r="H254" i="13" s="1"/>
  <c r="H255" i="13" s="1"/>
  <c r="H256" i="13" s="1"/>
  <c r="H257" i="13" s="1"/>
  <c r="H258" i="13" s="1"/>
  <c r="H259" i="13" s="1"/>
  <c r="H260" i="13" s="1"/>
  <c r="H261" i="13" s="1"/>
  <c r="H262" i="13" s="1"/>
  <c r="H263" i="13" s="1"/>
  <c r="H264" i="13" s="1"/>
  <c r="H265" i="13" s="1"/>
  <c r="H266" i="13" s="1"/>
  <c r="H267" i="13" s="1"/>
  <c r="H268" i="13" s="1"/>
  <c r="H269" i="13" s="1"/>
  <c r="H270" i="13" s="1"/>
  <c r="H271" i="13" s="1"/>
  <c r="H272" i="13" s="1"/>
  <c r="H273" i="13" s="1"/>
  <c r="H274" i="13" s="1"/>
  <c r="H275" i="13" s="1"/>
  <c r="H276" i="13" s="1"/>
  <c r="H277" i="13" s="1"/>
  <c r="H278" i="13" s="1"/>
  <c r="H279" i="13" s="1"/>
  <c r="H280" i="13" s="1"/>
  <c r="H281" i="13" s="1"/>
  <c r="H282" i="13" s="1"/>
  <c r="H283" i="13" s="1"/>
  <c r="H284" i="13" s="1"/>
  <c r="H285" i="13" s="1"/>
  <c r="H286" i="13" s="1"/>
  <c r="H287" i="13" s="1"/>
  <c r="H288" i="13" s="1"/>
  <c r="H289" i="13" s="1"/>
  <c r="H290" i="13" s="1"/>
  <c r="H291" i="13" s="1"/>
  <c r="H292" i="13" s="1"/>
  <c r="H293" i="13" s="1"/>
  <c r="H294" i="13" s="1"/>
  <c r="H295" i="13" s="1"/>
  <c r="H296" i="13" s="1"/>
  <c r="H297" i="13" s="1"/>
  <c r="H298" i="13" s="1"/>
  <c r="H299" i="13" s="1"/>
  <c r="H300" i="13" s="1"/>
  <c r="H301" i="13" s="1"/>
  <c r="H302" i="13" s="1"/>
  <c r="H303" i="13" s="1"/>
  <c r="H304" i="13" s="1"/>
  <c r="H305" i="13" s="1"/>
  <c r="H306" i="13" s="1"/>
  <c r="H307" i="13" s="1"/>
  <c r="H308" i="13" s="1"/>
  <c r="E123" i="13"/>
  <c r="D123" i="13"/>
  <c r="C123" i="13"/>
  <c r="C124" i="13" s="1"/>
  <c r="C125" i="13" s="1"/>
  <c r="C126" i="13" s="1"/>
  <c r="C127" i="13" s="1"/>
  <c r="C128" i="13" s="1"/>
  <c r="C129" i="13" s="1"/>
  <c r="C130" i="13" s="1"/>
  <c r="C131" i="13" s="1"/>
  <c r="C132" i="13" s="1"/>
  <c r="C133" i="13" s="1"/>
  <c r="C134" i="13" s="1"/>
  <c r="C135" i="13" s="1"/>
  <c r="C136" i="13" s="1"/>
  <c r="C137" i="13" s="1"/>
  <c r="C138" i="13" s="1"/>
  <c r="C139" i="13" s="1"/>
  <c r="C140" i="13" s="1"/>
  <c r="C141" i="13" s="1"/>
  <c r="C142" i="13" s="1"/>
  <c r="C143" i="13" s="1"/>
  <c r="C144" i="13" s="1"/>
  <c r="C145" i="13" s="1"/>
  <c r="C146" i="13" s="1"/>
  <c r="C147" i="13" s="1"/>
  <c r="C148" i="13" s="1"/>
  <c r="C149" i="13" s="1"/>
  <c r="C150" i="13" s="1"/>
  <c r="C151" i="13" s="1"/>
  <c r="C152" i="13" s="1"/>
  <c r="C153" i="13" s="1"/>
  <c r="C154" i="13" s="1"/>
  <c r="C155" i="13" s="1"/>
  <c r="C156" i="13" s="1"/>
  <c r="C157" i="13" s="1"/>
  <c r="C158" i="13" s="1"/>
  <c r="C159" i="13" s="1"/>
  <c r="C160" i="13" s="1"/>
  <c r="C161" i="13" s="1"/>
  <c r="C162" i="13" s="1"/>
  <c r="C163" i="13" s="1"/>
  <c r="C164" i="13" s="1"/>
  <c r="C165" i="13" s="1"/>
  <c r="C166" i="13" s="1"/>
  <c r="C167" i="13" s="1"/>
  <c r="C168" i="13" s="1"/>
  <c r="C169" i="13" s="1"/>
  <c r="C170" i="13" s="1"/>
  <c r="C171" i="13" s="1"/>
  <c r="C172" i="13" s="1"/>
  <c r="C173" i="13" s="1"/>
  <c r="C174" i="13" s="1"/>
  <c r="C175" i="13" s="1"/>
  <c r="C176" i="13" s="1"/>
  <c r="C177" i="13" s="1"/>
  <c r="C178" i="13" s="1"/>
  <c r="C179" i="13" s="1"/>
  <c r="C180" i="13" s="1"/>
  <c r="C181" i="13" s="1"/>
  <c r="C182" i="13" s="1"/>
  <c r="C183" i="13" s="1"/>
  <c r="C184" i="13" s="1"/>
  <c r="C185" i="13" s="1"/>
  <c r="C186" i="13" s="1"/>
  <c r="C187" i="13" s="1"/>
  <c r="C188" i="13" s="1"/>
  <c r="C189" i="13" s="1"/>
  <c r="C190" i="13" s="1"/>
  <c r="C191" i="13" s="1"/>
  <c r="C192" i="13" s="1"/>
  <c r="C193" i="13" s="1"/>
  <c r="C194" i="13" s="1"/>
  <c r="C195" i="13" s="1"/>
  <c r="C196" i="13" s="1"/>
  <c r="C197" i="13" s="1"/>
  <c r="C198" i="13" s="1"/>
  <c r="C199" i="13" s="1"/>
  <c r="C200" i="13" s="1"/>
  <c r="C201" i="13" s="1"/>
  <c r="C202" i="13" s="1"/>
  <c r="C203" i="13" s="1"/>
  <c r="C204" i="13" s="1"/>
  <c r="C205" i="13" s="1"/>
  <c r="C206" i="13" s="1"/>
  <c r="C207" i="13" s="1"/>
  <c r="C208" i="13" s="1"/>
  <c r="C209" i="13" s="1"/>
  <c r="C210" i="13" s="1"/>
  <c r="C211" i="13" s="1"/>
  <c r="C212" i="13" s="1"/>
  <c r="C213" i="13" s="1"/>
  <c r="C214" i="13" s="1"/>
  <c r="C215" i="13" s="1"/>
  <c r="C216" i="13" s="1"/>
  <c r="C217" i="13" s="1"/>
  <c r="C218" i="13" s="1"/>
  <c r="C219" i="13" s="1"/>
  <c r="C220" i="13" s="1"/>
  <c r="C221" i="13" s="1"/>
  <c r="C222" i="13" s="1"/>
  <c r="C223" i="13" s="1"/>
  <c r="C224" i="13" s="1"/>
  <c r="C225" i="13" s="1"/>
  <c r="C226" i="13" s="1"/>
  <c r="C227" i="13" s="1"/>
  <c r="C228" i="13" s="1"/>
  <c r="C229" i="13" s="1"/>
  <c r="C230" i="13" s="1"/>
  <c r="C231" i="13" s="1"/>
  <c r="C232" i="13" s="1"/>
  <c r="C233" i="13" s="1"/>
  <c r="C234" i="13" s="1"/>
  <c r="C235" i="13" s="1"/>
  <c r="C236" i="13" s="1"/>
  <c r="C237" i="13" s="1"/>
  <c r="C238" i="13" s="1"/>
  <c r="C239" i="13" s="1"/>
  <c r="C240" i="13" s="1"/>
  <c r="C241" i="13" s="1"/>
  <c r="C242" i="13" s="1"/>
  <c r="C243" i="13" s="1"/>
  <c r="C244" i="13" s="1"/>
  <c r="C245" i="13" s="1"/>
  <c r="C246" i="13" s="1"/>
  <c r="C247" i="13" s="1"/>
  <c r="C248" i="13" s="1"/>
  <c r="C249" i="13" s="1"/>
  <c r="C250" i="13" s="1"/>
  <c r="C251" i="13" s="1"/>
  <c r="C252" i="13" s="1"/>
  <c r="C253" i="13" s="1"/>
  <c r="C254" i="13" s="1"/>
  <c r="C255" i="13" s="1"/>
  <c r="C256" i="13" s="1"/>
  <c r="C257" i="13" s="1"/>
  <c r="C258" i="13" s="1"/>
  <c r="C259" i="13" s="1"/>
  <c r="C260" i="13" s="1"/>
  <c r="C261" i="13" s="1"/>
  <c r="C262" i="13" s="1"/>
  <c r="C263" i="13" s="1"/>
  <c r="C264" i="13" s="1"/>
  <c r="C265" i="13" s="1"/>
  <c r="C266" i="13" s="1"/>
  <c r="C267" i="13" s="1"/>
  <c r="C268" i="13" s="1"/>
  <c r="C269" i="13" s="1"/>
  <c r="C270" i="13" s="1"/>
  <c r="C271" i="13" s="1"/>
  <c r="C272" i="13" s="1"/>
  <c r="C273" i="13" s="1"/>
  <c r="C274" i="13" s="1"/>
  <c r="C275" i="13" s="1"/>
  <c r="C276" i="13" s="1"/>
  <c r="C277" i="13" s="1"/>
  <c r="C278" i="13" s="1"/>
  <c r="C279" i="13" s="1"/>
  <c r="C280" i="13" s="1"/>
  <c r="C281" i="13" s="1"/>
  <c r="C282" i="13" s="1"/>
  <c r="C283" i="13" s="1"/>
  <c r="C284" i="13" s="1"/>
  <c r="C285" i="13" s="1"/>
  <c r="C286" i="13" s="1"/>
  <c r="C287" i="13" s="1"/>
  <c r="C288" i="13" s="1"/>
  <c r="C289" i="13" s="1"/>
  <c r="C290" i="13" s="1"/>
  <c r="C291" i="13" s="1"/>
  <c r="C292" i="13" s="1"/>
  <c r="C293" i="13" s="1"/>
  <c r="C294" i="13" s="1"/>
  <c r="C295" i="13" s="1"/>
  <c r="C296" i="13" s="1"/>
  <c r="C297" i="13" s="1"/>
  <c r="C298" i="13" s="1"/>
  <c r="C299" i="13" s="1"/>
  <c r="C300" i="13" s="1"/>
  <c r="C301" i="13" s="1"/>
  <c r="C302" i="13" s="1"/>
  <c r="C303" i="13" s="1"/>
  <c r="C304" i="13" s="1"/>
  <c r="C305" i="13" s="1"/>
  <c r="C306" i="13" s="1"/>
  <c r="C307" i="13" s="1"/>
  <c r="C308" i="13" s="1"/>
  <c r="P122" i="13"/>
  <c r="O122" i="13"/>
  <c r="N122" i="13"/>
  <c r="N123" i="13" s="1"/>
  <c r="M122" i="13"/>
  <c r="L122" i="13"/>
  <c r="L123" i="13" s="1"/>
  <c r="L124" i="13" s="1"/>
  <c r="L125" i="13" s="1"/>
  <c r="L126" i="13" s="1"/>
  <c r="L127" i="13" s="1"/>
  <c r="L128" i="13" s="1"/>
  <c r="L129" i="13" s="1"/>
  <c r="L130" i="13" s="1"/>
  <c r="L131" i="13" s="1"/>
  <c r="L132" i="13" s="1"/>
  <c r="L133" i="13" s="1"/>
  <c r="L134" i="13" s="1"/>
  <c r="L135" i="13" s="1"/>
  <c r="L136" i="13" s="1"/>
  <c r="L137" i="13" s="1"/>
  <c r="L138" i="13" s="1"/>
  <c r="L139" i="13" s="1"/>
  <c r="L140" i="13" s="1"/>
  <c r="L141" i="13" s="1"/>
  <c r="L142" i="13" s="1"/>
  <c r="L143" i="13" s="1"/>
  <c r="L144" i="13" s="1"/>
  <c r="L145" i="13" s="1"/>
  <c r="L146" i="13" s="1"/>
  <c r="L147" i="13" s="1"/>
  <c r="L148" i="13" s="1"/>
  <c r="L149" i="13" s="1"/>
  <c r="L150" i="13" s="1"/>
  <c r="L151" i="13" s="1"/>
  <c r="L152" i="13" s="1"/>
  <c r="L153" i="13" s="1"/>
  <c r="L154" i="13" s="1"/>
  <c r="L155" i="13" s="1"/>
  <c r="L156" i="13" s="1"/>
  <c r="L157" i="13" s="1"/>
  <c r="L158" i="13" s="1"/>
  <c r="L159" i="13" s="1"/>
  <c r="L160" i="13" s="1"/>
  <c r="L161" i="13" s="1"/>
  <c r="L162" i="13" s="1"/>
  <c r="L163" i="13" s="1"/>
  <c r="L164" i="13" s="1"/>
  <c r="L165" i="13" s="1"/>
  <c r="L166" i="13" s="1"/>
  <c r="L167" i="13" s="1"/>
  <c r="L168" i="13" s="1"/>
  <c r="L169" i="13" s="1"/>
  <c r="L170" i="13" s="1"/>
  <c r="L171" i="13" s="1"/>
  <c r="L172" i="13" s="1"/>
  <c r="L173" i="13" s="1"/>
  <c r="L174" i="13" s="1"/>
  <c r="L175" i="13" s="1"/>
  <c r="L176" i="13" s="1"/>
  <c r="L177" i="13" s="1"/>
  <c r="L178" i="13" s="1"/>
  <c r="L179" i="13" s="1"/>
  <c r="L180" i="13" s="1"/>
  <c r="L181" i="13" s="1"/>
  <c r="L182" i="13" s="1"/>
  <c r="L183" i="13" s="1"/>
  <c r="L184" i="13" s="1"/>
  <c r="L185" i="13" s="1"/>
  <c r="L186" i="13" s="1"/>
  <c r="L187" i="13" s="1"/>
  <c r="L188" i="13" s="1"/>
  <c r="L189" i="13" s="1"/>
  <c r="L190" i="13" s="1"/>
  <c r="L191" i="13" s="1"/>
  <c r="L192" i="13" s="1"/>
  <c r="L193" i="13" s="1"/>
  <c r="L194" i="13" s="1"/>
  <c r="L195" i="13" s="1"/>
  <c r="L196" i="13" s="1"/>
  <c r="L197" i="13" s="1"/>
  <c r="L198" i="13" s="1"/>
  <c r="L199" i="13" s="1"/>
  <c r="L200" i="13" s="1"/>
  <c r="L201" i="13" s="1"/>
  <c r="L202" i="13" s="1"/>
  <c r="L203" i="13" s="1"/>
  <c r="L204" i="13" s="1"/>
  <c r="L205" i="13" s="1"/>
  <c r="L206" i="13" s="1"/>
  <c r="L207" i="13" s="1"/>
  <c r="L208" i="13" s="1"/>
  <c r="L209" i="13" s="1"/>
  <c r="L210" i="13" s="1"/>
  <c r="L211" i="13" s="1"/>
  <c r="L212" i="13" s="1"/>
  <c r="L213" i="13" s="1"/>
  <c r="L214" i="13" s="1"/>
  <c r="L215" i="13" s="1"/>
  <c r="L216" i="13" s="1"/>
  <c r="L217" i="13" s="1"/>
  <c r="L218" i="13" s="1"/>
  <c r="L219" i="13" s="1"/>
  <c r="L220" i="13" s="1"/>
  <c r="L221" i="13" s="1"/>
  <c r="L222" i="13" s="1"/>
  <c r="L223" i="13" s="1"/>
  <c r="L224" i="13" s="1"/>
  <c r="L225" i="13" s="1"/>
  <c r="L226" i="13" s="1"/>
  <c r="L227" i="13" s="1"/>
  <c r="L228" i="13" s="1"/>
  <c r="L229" i="13" s="1"/>
  <c r="L230" i="13" s="1"/>
  <c r="L231" i="13" s="1"/>
  <c r="L232" i="13" s="1"/>
  <c r="L233" i="13" s="1"/>
  <c r="L234" i="13" s="1"/>
  <c r="L235" i="13" s="1"/>
  <c r="L236" i="13" s="1"/>
  <c r="L237" i="13" s="1"/>
  <c r="L238" i="13" s="1"/>
  <c r="L239" i="13" s="1"/>
  <c r="L240" i="13" s="1"/>
  <c r="L241" i="13" s="1"/>
  <c r="L242" i="13" s="1"/>
  <c r="L243" i="13" s="1"/>
  <c r="L244" i="13" s="1"/>
  <c r="L245" i="13" s="1"/>
  <c r="L246" i="13" s="1"/>
  <c r="L247" i="13" s="1"/>
  <c r="L248" i="13" s="1"/>
  <c r="L249" i="13" s="1"/>
  <c r="L250" i="13" s="1"/>
  <c r="L251" i="13" s="1"/>
  <c r="L252" i="13" s="1"/>
  <c r="L253" i="13" s="1"/>
  <c r="L254" i="13" s="1"/>
  <c r="L255" i="13" s="1"/>
  <c r="L256" i="13" s="1"/>
  <c r="L257" i="13" s="1"/>
  <c r="L258" i="13" s="1"/>
  <c r="L259" i="13" s="1"/>
  <c r="L260" i="13" s="1"/>
  <c r="L261" i="13" s="1"/>
  <c r="L262" i="13" s="1"/>
  <c r="L263" i="13" s="1"/>
  <c r="L264" i="13" s="1"/>
  <c r="L265" i="13" s="1"/>
  <c r="L266" i="13" s="1"/>
  <c r="L267" i="13" s="1"/>
  <c r="L268" i="13" s="1"/>
  <c r="L269" i="13" s="1"/>
  <c r="L270" i="13" s="1"/>
  <c r="L271" i="13" s="1"/>
  <c r="L272" i="13" s="1"/>
  <c r="L273" i="13" s="1"/>
  <c r="L274" i="13" s="1"/>
  <c r="L275" i="13" s="1"/>
  <c r="L276" i="13" s="1"/>
  <c r="L277" i="13" s="1"/>
  <c r="L278" i="13" s="1"/>
  <c r="L279" i="13" s="1"/>
  <c r="L280" i="13" s="1"/>
  <c r="L281" i="13" s="1"/>
  <c r="L282" i="13" s="1"/>
  <c r="L283" i="13" s="1"/>
  <c r="L284" i="13" s="1"/>
  <c r="L285" i="13" s="1"/>
  <c r="L286" i="13" s="1"/>
  <c r="L287" i="13" s="1"/>
  <c r="L288" i="13" s="1"/>
  <c r="L289" i="13" s="1"/>
  <c r="L290" i="13" s="1"/>
  <c r="L291" i="13" s="1"/>
  <c r="L292" i="13" s="1"/>
  <c r="L293" i="13" s="1"/>
  <c r="L294" i="13" s="1"/>
  <c r="L295" i="13" s="1"/>
  <c r="L296" i="13" s="1"/>
  <c r="L297" i="13" s="1"/>
  <c r="L298" i="13" s="1"/>
  <c r="L299" i="13" s="1"/>
  <c r="L300" i="13" s="1"/>
  <c r="L301" i="13" s="1"/>
  <c r="L302" i="13" s="1"/>
  <c r="L303" i="13" s="1"/>
  <c r="L304" i="13" s="1"/>
  <c r="L305" i="13" s="1"/>
  <c r="L306" i="13" s="1"/>
  <c r="L307" i="13" s="1"/>
  <c r="L308" i="13" s="1"/>
  <c r="K122" i="13"/>
  <c r="K123" i="13" s="1"/>
  <c r="K124" i="13" s="1"/>
  <c r="K125" i="13" s="1"/>
  <c r="K126" i="13" s="1"/>
  <c r="K127" i="13" s="1"/>
  <c r="K128" i="13" s="1"/>
  <c r="K129" i="13" s="1"/>
  <c r="K130" i="13" s="1"/>
  <c r="K131" i="13" s="1"/>
  <c r="K132" i="13" s="1"/>
  <c r="K133" i="13" s="1"/>
  <c r="K134" i="13" s="1"/>
  <c r="K135" i="13" s="1"/>
  <c r="K136" i="13" s="1"/>
  <c r="K137" i="13" s="1"/>
  <c r="K138" i="13" s="1"/>
  <c r="K139" i="13" s="1"/>
  <c r="K140" i="13" s="1"/>
  <c r="K141" i="13" s="1"/>
  <c r="K142" i="13" s="1"/>
  <c r="K143" i="13" s="1"/>
  <c r="K144" i="13" s="1"/>
  <c r="K145" i="13" s="1"/>
  <c r="K146" i="13" s="1"/>
  <c r="K147" i="13" s="1"/>
  <c r="K148" i="13" s="1"/>
  <c r="K149" i="13" s="1"/>
  <c r="K150" i="13" s="1"/>
  <c r="K151" i="13" s="1"/>
  <c r="K152" i="13" s="1"/>
  <c r="K153" i="13" s="1"/>
  <c r="K154" i="13" s="1"/>
  <c r="K155" i="13" s="1"/>
  <c r="K156" i="13" s="1"/>
  <c r="K157" i="13" s="1"/>
  <c r="K158" i="13" s="1"/>
  <c r="K159" i="13" s="1"/>
  <c r="K160" i="13" s="1"/>
  <c r="K161" i="13" s="1"/>
  <c r="K162" i="13" s="1"/>
  <c r="K163" i="13" s="1"/>
  <c r="K164" i="13" s="1"/>
  <c r="K165" i="13" s="1"/>
  <c r="K166" i="13" s="1"/>
  <c r="K167" i="13" s="1"/>
  <c r="K168" i="13" s="1"/>
  <c r="K169" i="13" s="1"/>
  <c r="K170" i="13" s="1"/>
  <c r="K171" i="13" s="1"/>
  <c r="K172" i="13" s="1"/>
  <c r="K173" i="13" s="1"/>
  <c r="K174" i="13" s="1"/>
  <c r="K175" i="13" s="1"/>
  <c r="K176" i="13" s="1"/>
  <c r="K177" i="13" s="1"/>
  <c r="K178" i="13" s="1"/>
  <c r="K179" i="13" s="1"/>
  <c r="K180" i="13" s="1"/>
  <c r="K181" i="13" s="1"/>
  <c r="K182" i="13" s="1"/>
  <c r="K183" i="13" s="1"/>
  <c r="K184" i="13" s="1"/>
  <c r="K185" i="13" s="1"/>
  <c r="K186" i="13" s="1"/>
  <c r="K187" i="13" s="1"/>
  <c r="K188" i="13" s="1"/>
  <c r="K189" i="13" s="1"/>
  <c r="K190" i="13" s="1"/>
  <c r="K191" i="13" s="1"/>
  <c r="K192" i="13" s="1"/>
  <c r="K193" i="13" s="1"/>
  <c r="K194" i="13" s="1"/>
  <c r="K195" i="13" s="1"/>
  <c r="K196" i="13" s="1"/>
  <c r="K197" i="13" s="1"/>
  <c r="K198" i="13" s="1"/>
  <c r="K199" i="13" s="1"/>
  <c r="K200" i="13" s="1"/>
  <c r="K201" i="13" s="1"/>
  <c r="K202" i="13" s="1"/>
  <c r="K203" i="13" s="1"/>
  <c r="K204" i="13" s="1"/>
  <c r="K205" i="13" s="1"/>
  <c r="K206" i="13" s="1"/>
  <c r="K207" i="13" s="1"/>
  <c r="K208" i="13" s="1"/>
  <c r="K209" i="13" s="1"/>
  <c r="K210" i="13" s="1"/>
  <c r="K211" i="13" s="1"/>
  <c r="K212" i="13" s="1"/>
  <c r="K213" i="13" s="1"/>
  <c r="K214" i="13" s="1"/>
  <c r="K215" i="13" s="1"/>
  <c r="K216" i="13" s="1"/>
  <c r="K217" i="13" s="1"/>
  <c r="K218" i="13" s="1"/>
  <c r="K219" i="13" s="1"/>
  <c r="K220" i="13" s="1"/>
  <c r="K221" i="13" s="1"/>
  <c r="K222" i="13" s="1"/>
  <c r="K223" i="13" s="1"/>
  <c r="K224" i="13" s="1"/>
  <c r="K225" i="13" s="1"/>
  <c r="K226" i="13" s="1"/>
  <c r="K227" i="13" s="1"/>
  <c r="K228" i="13" s="1"/>
  <c r="K229" i="13" s="1"/>
  <c r="K230" i="13" s="1"/>
  <c r="K231" i="13" s="1"/>
  <c r="K232" i="13" s="1"/>
  <c r="K233" i="13" s="1"/>
  <c r="K234" i="13" s="1"/>
  <c r="K235" i="13" s="1"/>
  <c r="K236" i="13" s="1"/>
  <c r="K237" i="13" s="1"/>
  <c r="K238" i="13" s="1"/>
  <c r="K239" i="13" s="1"/>
  <c r="K240" i="13" s="1"/>
  <c r="K241" i="13" s="1"/>
  <c r="K242" i="13" s="1"/>
  <c r="K243" i="13" s="1"/>
  <c r="K244" i="13" s="1"/>
  <c r="K245" i="13" s="1"/>
  <c r="K246" i="13" s="1"/>
  <c r="K247" i="13" s="1"/>
  <c r="K248" i="13" s="1"/>
  <c r="K249" i="13" s="1"/>
  <c r="K250" i="13" s="1"/>
  <c r="K251" i="13" s="1"/>
  <c r="K252" i="13" s="1"/>
  <c r="K253" i="13" s="1"/>
  <c r="K254" i="13" s="1"/>
  <c r="K255" i="13" s="1"/>
  <c r="K256" i="13" s="1"/>
  <c r="K257" i="13" s="1"/>
  <c r="K258" i="13" s="1"/>
  <c r="K259" i="13" s="1"/>
  <c r="K260" i="13" s="1"/>
  <c r="K261" i="13" s="1"/>
  <c r="K262" i="13" s="1"/>
  <c r="K263" i="13" s="1"/>
  <c r="K264" i="13" s="1"/>
  <c r="K265" i="13" s="1"/>
  <c r="K266" i="13" s="1"/>
  <c r="K267" i="13" s="1"/>
  <c r="K268" i="13" s="1"/>
  <c r="K269" i="13" s="1"/>
  <c r="K270" i="13" s="1"/>
  <c r="K271" i="13" s="1"/>
  <c r="K272" i="13" s="1"/>
  <c r="K273" i="13" s="1"/>
  <c r="K274" i="13" s="1"/>
  <c r="K275" i="13" s="1"/>
  <c r="K276" i="13" s="1"/>
  <c r="K277" i="13" s="1"/>
  <c r="K278" i="13" s="1"/>
  <c r="K279" i="13" s="1"/>
  <c r="K280" i="13" s="1"/>
  <c r="K281" i="13" s="1"/>
  <c r="K282" i="13" s="1"/>
  <c r="K283" i="13" s="1"/>
  <c r="K284" i="13" s="1"/>
  <c r="K285" i="13" s="1"/>
  <c r="K286" i="13" s="1"/>
  <c r="K287" i="13" s="1"/>
  <c r="K288" i="13" s="1"/>
  <c r="K289" i="13" s="1"/>
  <c r="K290" i="13" s="1"/>
  <c r="K291" i="13" s="1"/>
  <c r="K292" i="13" s="1"/>
  <c r="K293" i="13" s="1"/>
  <c r="K294" i="13" s="1"/>
  <c r="K295" i="13" s="1"/>
  <c r="K296" i="13" s="1"/>
  <c r="K297" i="13" s="1"/>
  <c r="K298" i="13" s="1"/>
  <c r="K299" i="13" s="1"/>
  <c r="K300" i="13" s="1"/>
  <c r="K301" i="13" s="1"/>
  <c r="K302" i="13" s="1"/>
  <c r="K303" i="13" s="1"/>
  <c r="K304" i="13" s="1"/>
  <c r="K305" i="13" s="1"/>
  <c r="K306" i="13" s="1"/>
  <c r="K307" i="13" s="1"/>
  <c r="K308" i="13" s="1"/>
  <c r="J122" i="13"/>
  <c r="J123" i="13" s="1"/>
  <c r="J124" i="13" s="1"/>
  <c r="J125" i="13" s="1"/>
  <c r="J126" i="13" s="1"/>
  <c r="J127" i="13" s="1"/>
  <c r="J128" i="13" s="1"/>
  <c r="J129" i="13" s="1"/>
  <c r="J130" i="13" s="1"/>
  <c r="J131" i="13" s="1"/>
  <c r="J132" i="13" s="1"/>
  <c r="J133" i="13" s="1"/>
  <c r="J134" i="13" s="1"/>
  <c r="J135" i="13" s="1"/>
  <c r="J136" i="13" s="1"/>
  <c r="J137" i="13" s="1"/>
  <c r="J138" i="13" s="1"/>
  <c r="J139" i="13" s="1"/>
  <c r="J140" i="13" s="1"/>
  <c r="J141" i="13" s="1"/>
  <c r="J142" i="13" s="1"/>
  <c r="J143" i="13" s="1"/>
  <c r="J144" i="13" s="1"/>
  <c r="J145" i="13" s="1"/>
  <c r="J146" i="13" s="1"/>
  <c r="J147" i="13" s="1"/>
  <c r="J148" i="13" s="1"/>
  <c r="J149" i="13" s="1"/>
  <c r="J150" i="13" s="1"/>
  <c r="J151" i="13" s="1"/>
  <c r="J152" i="13" s="1"/>
  <c r="J153" i="13" s="1"/>
  <c r="J154" i="13" s="1"/>
  <c r="J155" i="13" s="1"/>
  <c r="J156" i="13" s="1"/>
  <c r="J157" i="13" s="1"/>
  <c r="J158" i="13" s="1"/>
  <c r="J159" i="13" s="1"/>
  <c r="J160" i="13" s="1"/>
  <c r="J161" i="13" s="1"/>
  <c r="J162" i="13" s="1"/>
  <c r="J163" i="13" s="1"/>
  <c r="J164" i="13" s="1"/>
  <c r="J165" i="13" s="1"/>
  <c r="J166" i="13" s="1"/>
  <c r="J167" i="13" s="1"/>
  <c r="J168" i="13" s="1"/>
  <c r="J169" i="13" s="1"/>
  <c r="J170" i="13" s="1"/>
  <c r="J171" i="13" s="1"/>
  <c r="J172" i="13" s="1"/>
  <c r="J173" i="13" s="1"/>
  <c r="J174" i="13" s="1"/>
  <c r="J175" i="13" s="1"/>
  <c r="J176" i="13" s="1"/>
  <c r="J177" i="13" s="1"/>
  <c r="J178" i="13" s="1"/>
  <c r="J179" i="13" s="1"/>
  <c r="J180" i="13" s="1"/>
  <c r="J181" i="13" s="1"/>
  <c r="J182" i="13" s="1"/>
  <c r="J183" i="13" s="1"/>
  <c r="J184" i="13" s="1"/>
  <c r="J185" i="13" s="1"/>
  <c r="J186" i="13" s="1"/>
  <c r="J187" i="13" s="1"/>
  <c r="J188" i="13" s="1"/>
  <c r="J189" i="13" s="1"/>
  <c r="J190" i="13" s="1"/>
  <c r="J191" i="13" s="1"/>
  <c r="J192" i="13" s="1"/>
  <c r="J193" i="13" s="1"/>
  <c r="J194" i="13" s="1"/>
  <c r="J195" i="13" s="1"/>
  <c r="J196" i="13" s="1"/>
  <c r="J197" i="13" s="1"/>
  <c r="J198" i="13" s="1"/>
  <c r="J199" i="13" s="1"/>
  <c r="J200" i="13" s="1"/>
  <c r="J201" i="13" s="1"/>
  <c r="J202" i="13" s="1"/>
  <c r="J203" i="13" s="1"/>
  <c r="J204" i="13" s="1"/>
  <c r="J205" i="13" s="1"/>
  <c r="J206" i="13" s="1"/>
  <c r="J207" i="13" s="1"/>
  <c r="J208" i="13" s="1"/>
  <c r="J209" i="13" s="1"/>
  <c r="J210" i="13" s="1"/>
  <c r="J211" i="13" s="1"/>
  <c r="J212" i="13" s="1"/>
  <c r="J213" i="13" s="1"/>
  <c r="J214" i="13" s="1"/>
  <c r="J215" i="13" s="1"/>
  <c r="J216" i="13" s="1"/>
  <c r="J217" i="13" s="1"/>
  <c r="J218" i="13" s="1"/>
  <c r="J219" i="13" s="1"/>
  <c r="J220" i="13" s="1"/>
  <c r="J221" i="13" s="1"/>
  <c r="J222" i="13" s="1"/>
  <c r="J223" i="13" s="1"/>
  <c r="J224" i="13" s="1"/>
  <c r="J225" i="13" s="1"/>
  <c r="J226" i="13" s="1"/>
  <c r="J227" i="13" s="1"/>
  <c r="J228" i="13" s="1"/>
  <c r="J229" i="13" s="1"/>
  <c r="J230" i="13" s="1"/>
  <c r="J231" i="13" s="1"/>
  <c r="J232" i="13" s="1"/>
  <c r="J233" i="13" s="1"/>
  <c r="J234" i="13" s="1"/>
  <c r="J235" i="13" s="1"/>
  <c r="J236" i="13" s="1"/>
  <c r="J237" i="13" s="1"/>
  <c r="J238" i="13" s="1"/>
  <c r="J239" i="13" s="1"/>
  <c r="J240" i="13" s="1"/>
  <c r="J241" i="13" s="1"/>
  <c r="J242" i="13" s="1"/>
  <c r="J243" i="13" s="1"/>
  <c r="J244" i="13" s="1"/>
  <c r="J245" i="13" s="1"/>
  <c r="J246" i="13" s="1"/>
  <c r="J247" i="13" s="1"/>
  <c r="J248" i="13" s="1"/>
  <c r="J249" i="13" s="1"/>
  <c r="J250" i="13" s="1"/>
  <c r="J251" i="13" s="1"/>
  <c r="J252" i="13" s="1"/>
  <c r="J253" i="13" s="1"/>
  <c r="J254" i="13" s="1"/>
  <c r="J255" i="13" s="1"/>
  <c r="J256" i="13" s="1"/>
  <c r="J257" i="13" s="1"/>
  <c r="J258" i="13" s="1"/>
  <c r="J259" i="13" s="1"/>
  <c r="J260" i="13" s="1"/>
  <c r="J261" i="13" s="1"/>
  <c r="J262" i="13" s="1"/>
  <c r="J263" i="13" s="1"/>
  <c r="J264" i="13" s="1"/>
  <c r="J265" i="13" s="1"/>
  <c r="J266" i="13" s="1"/>
  <c r="J267" i="13" s="1"/>
  <c r="J268" i="13" s="1"/>
  <c r="J269" i="13" s="1"/>
  <c r="J270" i="13" s="1"/>
  <c r="J271" i="13" s="1"/>
  <c r="J272" i="13" s="1"/>
  <c r="J273" i="13" s="1"/>
  <c r="J274" i="13" s="1"/>
  <c r="J275" i="13" s="1"/>
  <c r="J276" i="13" s="1"/>
  <c r="J277" i="13" s="1"/>
  <c r="J278" i="13" s="1"/>
  <c r="J279" i="13" s="1"/>
  <c r="J280" i="13" s="1"/>
  <c r="J281" i="13" s="1"/>
  <c r="J282" i="13" s="1"/>
  <c r="J283" i="13" s="1"/>
  <c r="J284" i="13" s="1"/>
  <c r="J285" i="13" s="1"/>
  <c r="J286" i="13" s="1"/>
  <c r="J287" i="13" s="1"/>
  <c r="J288" i="13" s="1"/>
  <c r="J289" i="13" s="1"/>
  <c r="J290" i="13" s="1"/>
  <c r="J291" i="13" s="1"/>
  <c r="J292" i="13" s="1"/>
  <c r="J293" i="13" s="1"/>
  <c r="J294" i="13" s="1"/>
  <c r="J295" i="13" s="1"/>
  <c r="J296" i="13" s="1"/>
  <c r="J297" i="13" s="1"/>
  <c r="J298" i="13" s="1"/>
  <c r="J299" i="13" s="1"/>
  <c r="J300" i="13" s="1"/>
  <c r="J301" i="13" s="1"/>
  <c r="J302" i="13" s="1"/>
  <c r="J303" i="13" s="1"/>
  <c r="J304" i="13" s="1"/>
  <c r="J305" i="13" s="1"/>
  <c r="J306" i="13" s="1"/>
  <c r="J307" i="13" s="1"/>
  <c r="J308" i="13" s="1"/>
  <c r="I122" i="13"/>
  <c r="H122" i="13"/>
  <c r="G122" i="13"/>
  <c r="G123" i="13" s="1"/>
  <c r="G124" i="13" s="1"/>
  <c r="G125" i="13" s="1"/>
  <c r="G126" i="13" s="1"/>
  <c r="G127" i="13" s="1"/>
  <c r="G128" i="13" s="1"/>
  <c r="G129" i="13" s="1"/>
  <c r="G130" i="13" s="1"/>
  <c r="G131" i="13" s="1"/>
  <c r="G132" i="13" s="1"/>
  <c r="G133" i="13" s="1"/>
  <c r="G134" i="13" s="1"/>
  <c r="G135" i="13" s="1"/>
  <c r="G136" i="13" s="1"/>
  <c r="G137" i="13" s="1"/>
  <c r="G138" i="13" s="1"/>
  <c r="G139" i="13" s="1"/>
  <c r="G140" i="13" s="1"/>
  <c r="G141" i="13" s="1"/>
  <c r="G142" i="13" s="1"/>
  <c r="G143" i="13" s="1"/>
  <c r="G144" i="13" s="1"/>
  <c r="G145" i="13" s="1"/>
  <c r="G146" i="13" s="1"/>
  <c r="G147" i="13" s="1"/>
  <c r="G148" i="13" s="1"/>
  <c r="G149" i="13" s="1"/>
  <c r="G150" i="13" s="1"/>
  <c r="G151" i="13" s="1"/>
  <c r="G152" i="13" s="1"/>
  <c r="G153" i="13" s="1"/>
  <c r="G154" i="13" s="1"/>
  <c r="G155" i="13" s="1"/>
  <c r="G156" i="13" s="1"/>
  <c r="G157" i="13" s="1"/>
  <c r="G158" i="13" s="1"/>
  <c r="G159" i="13" s="1"/>
  <c r="G160" i="13" s="1"/>
  <c r="G161" i="13" s="1"/>
  <c r="G162" i="13" s="1"/>
  <c r="G163" i="13" s="1"/>
  <c r="G164" i="13" s="1"/>
  <c r="G165" i="13" s="1"/>
  <c r="G166" i="13" s="1"/>
  <c r="G167" i="13" s="1"/>
  <c r="G168" i="13" s="1"/>
  <c r="G169" i="13" s="1"/>
  <c r="G170" i="13" s="1"/>
  <c r="G171" i="13" s="1"/>
  <c r="G172" i="13" s="1"/>
  <c r="G173" i="13" s="1"/>
  <c r="G174" i="13" s="1"/>
  <c r="G175" i="13" s="1"/>
  <c r="G176" i="13" s="1"/>
  <c r="G177" i="13" s="1"/>
  <c r="G178" i="13" s="1"/>
  <c r="G179" i="13" s="1"/>
  <c r="G180" i="13" s="1"/>
  <c r="G181" i="13" s="1"/>
  <c r="G182" i="13" s="1"/>
  <c r="G183" i="13" s="1"/>
  <c r="G184" i="13" s="1"/>
  <c r="G185" i="13" s="1"/>
  <c r="G186" i="13" s="1"/>
  <c r="G187" i="13" s="1"/>
  <c r="G188" i="13" s="1"/>
  <c r="G189" i="13" s="1"/>
  <c r="G190" i="13" s="1"/>
  <c r="G191" i="13" s="1"/>
  <c r="G192" i="13" s="1"/>
  <c r="G193" i="13" s="1"/>
  <c r="G194" i="13" s="1"/>
  <c r="G195" i="13" s="1"/>
  <c r="G196" i="13" s="1"/>
  <c r="G197" i="13" s="1"/>
  <c r="G198" i="13" s="1"/>
  <c r="G199" i="13" s="1"/>
  <c r="G200" i="13" s="1"/>
  <c r="G201" i="13" s="1"/>
  <c r="G202" i="13" s="1"/>
  <c r="G203" i="13" s="1"/>
  <c r="G204" i="13" s="1"/>
  <c r="G205" i="13" s="1"/>
  <c r="G206" i="13" s="1"/>
  <c r="G207" i="13" s="1"/>
  <c r="G208" i="13" s="1"/>
  <c r="G209" i="13" s="1"/>
  <c r="G210" i="13" s="1"/>
  <c r="G211" i="13" s="1"/>
  <c r="G212" i="13" s="1"/>
  <c r="G213" i="13" s="1"/>
  <c r="G214" i="13" s="1"/>
  <c r="G215" i="13" s="1"/>
  <c r="G216" i="13" s="1"/>
  <c r="G217" i="13" s="1"/>
  <c r="G218" i="13" s="1"/>
  <c r="G219" i="13" s="1"/>
  <c r="G220" i="13" s="1"/>
  <c r="G221" i="13" s="1"/>
  <c r="G222" i="13" s="1"/>
  <c r="G223" i="13" s="1"/>
  <c r="G224" i="13" s="1"/>
  <c r="G225" i="13" s="1"/>
  <c r="G226" i="13" s="1"/>
  <c r="G227" i="13" s="1"/>
  <c r="G228" i="13" s="1"/>
  <c r="G229" i="13" s="1"/>
  <c r="G230" i="13" s="1"/>
  <c r="G231" i="13" s="1"/>
  <c r="G232" i="13" s="1"/>
  <c r="G233" i="13" s="1"/>
  <c r="G234" i="13" s="1"/>
  <c r="G235" i="13" s="1"/>
  <c r="G236" i="13" s="1"/>
  <c r="G237" i="13" s="1"/>
  <c r="G238" i="13" s="1"/>
  <c r="G239" i="13" s="1"/>
  <c r="G240" i="13" s="1"/>
  <c r="G241" i="13" s="1"/>
  <c r="G242" i="13" s="1"/>
  <c r="G243" i="13" s="1"/>
  <c r="G244" i="13" s="1"/>
  <c r="G245" i="13" s="1"/>
  <c r="G246" i="13" s="1"/>
  <c r="G247" i="13" s="1"/>
  <c r="G248" i="13" s="1"/>
  <c r="G249" i="13" s="1"/>
  <c r="G250" i="13" s="1"/>
  <c r="G251" i="13" s="1"/>
  <c r="G252" i="13" s="1"/>
  <c r="G253" i="13" s="1"/>
  <c r="G254" i="13" s="1"/>
  <c r="G255" i="13" s="1"/>
  <c r="G256" i="13" s="1"/>
  <c r="G257" i="13" s="1"/>
  <c r="G258" i="13" s="1"/>
  <c r="G259" i="13" s="1"/>
  <c r="G260" i="13" s="1"/>
  <c r="G261" i="13" s="1"/>
  <c r="G262" i="13" s="1"/>
  <c r="G263" i="13" s="1"/>
  <c r="G264" i="13" s="1"/>
  <c r="G265" i="13" s="1"/>
  <c r="G266" i="13" s="1"/>
  <c r="G267" i="13" s="1"/>
  <c r="G268" i="13" s="1"/>
  <c r="G269" i="13" s="1"/>
  <c r="G270" i="13" s="1"/>
  <c r="G271" i="13" s="1"/>
  <c r="G272" i="13" s="1"/>
  <c r="G273" i="13" s="1"/>
  <c r="G274" i="13" s="1"/>
  <c r="G275" i="13" s="1"/>
  <c r="G276" i="13" s="1"/>
  <c r="G277" i="13" s="1"/>
  <c r="G278" i="13" s="1"/>
  <c r="G279" i="13" s="1"/>
  <c r="G280" i="13" s="1"/>
  <c r="G281" i="13" s="1"/>
  <c r="G282" i="13" s="1"/>
  <c r="G283" i="13" s="1"/>
  <c r="G284" i="13" s="1"/>
  <c r="G285" i="13" s="1"/>
  <c r="G286" i="13" s="1"/>
  <c r="G287" i="13" s="1"/>
  <c r="G288" i="13" s="1"/>
  <c r="G289" i="13" s="1"/>
  <c r="G290" i="13" s="1"/>
  <c r="G291" i="13" s="1"/>
  <c r="G292" i="13" s="1"/>
  <c r="G293" i="13" s="1"/>
  <c r="G294" i="13" s="1"/>
  <c r="G295" i="13" s="1"/>
  <c r="G296" i="13" s="1"/>
  <c r="G297" i="13" s="1"/>
  <c r="G298" i="13" s="1"/>
  <c r="G299" i="13" s="1"/>
  <c r="G300" i="13" s="1"/>
  <c r="G301" i="13" s="1"/>
  <c r="G302" i="13" s="1"/>
  <c r="G303" i="13" s="1"/>
  <c r="G304" i="13" s="1"/>
  <c r="G305" i="13" s="1"/>
  <c r="G306" i="13" s="1"/>
  <c r="G307" i="13" s="1"/>
  <c r="G308" i="13" s="1"/>
  <c r="F122" i="13"/>
  <c r="F123" i="13" s="1"/>
  <c r="F124" i="13" s="1"/>
  <c r="F125" i="13" s="1"/>
  <c r="F126" i="13" s="1"/>
  <c r="F127" i="13" s="1"/>
  <c r="F128" i="13" s="1"/>
  <c r="F129" i="13" s="1"/>
  <c r="F130" i="13" s="1"/>
  <c r="F131" i="13" s="1"/>
  <c r="F132" i="13" s="1"/>
  <c r="F133" i="13" s="1"/>
  <c r="F134" i="13" s="1"/>
  <c r="F135" i="13" s="1"/>
  <c r="F136" i="13" s="1"/>
  <c r="F137" i="13" s="1"/>
  <c r="F138" i="13" s="1"/>
  <c r="F139" i="13" s="1"/>
  <c r="F140" i="13" s="1"/>
  <c r="F141" i="13" s="1"/>
  <c r="F142" i="13" s="1"/>
  <c r="F143" i="13" s="1"/>
  <c r="F144" i="13" s="1"/>
  <c r="F145" i="13" s="1"/>
  <c r="F146" i="13" s="1"/>
  <c r="F147" i="13" s="1"/>
  <c r="F148" i="13" s="1"/>
  <c r="F149" i="13" s="1"/>
  <c r="F150" i="13" s="1"/>
  <c r="F151" i="13" s="1"/>
  <c r="F152" i="13" s="1"/>
  <c r="F153" i="13" s="1"/>
  <c r="F154" i="13" s="1"/>
  <c r="F155" i="13" s="1"/>
  <c r="F156" i="13" s="1"/>
  <c r="F157" i="13" s="1"/>
  <c r="F158" i="13" s="1"/>
  <c r="F159" i="13" s="1"/>
  <c r="F160" i="13" s="1"/>
  <c r="F161" i="13" s="1"/>
  <c r="F162" i="13" s="1"/>
  <c r="F163" i="13" s="1"/>
  <c r="F164" i="13" s="1"/>
  <c r="F165" i="13" s="1"/>
  <c r="F166" i="13" s="1"/>
  <c r="F167" i="13" s="1"/>
  <c r="F168" i="13" s="1"/>
  <c r="F169" i="13" s="1"/>
  <c r="F170" i="13" s="1"/>
  <c r="F171" i="13" s="1"/>
  <c r="F172" i="13" s="1"/>
  <c r="F173" i="13" s="1"/>
  <c r="F174" i="13" s="1"/>
  <c r="F175" i="13" s="1"/>
  <c r="F176" i="13" s="1"/>
  <c r="F177" i="13" s="1"/>
  <c r="F178" i="13" s="1"/>
  <c r="F179" i="13" s="1"/>
  <c r="F180" i="13" s="1"/>
  <c r="F181" i="13" s="1"/>
  <c r="F182" i="13" s="1"/>
  <c r="F183" i="13" s="1"/>
  <c r="F184" i="13" s="1"/>
  <c r="F185" i="13" s="1"/>
  <c r="F186" i="13" s="1"/>
  <c r="F187" i="13" s="1"/>
  <c r="F188" i="13" s="1"/>
  <c r="F189" i="13" s="1"/>
  <c r="F190" i="13" s="1"/>
  <c r="F191" i="13" s="1"/>
  <c r="F192" i="13" s="1"/>
  <c r="F193" i="13" s="1"/>
  <c r="F194" i="13" s="1"/>
  <c r="F195" i="13" s="1"/>
  <c r="F196" i="13" s="1"/>
  <c r="F197" i="13" s="1"/>
  <c r="F198" i="13" s="1"/>
  <c r="F199" i="13" s="1"/>
  <c r="F200" i="13" s="1"/>
  <c r="F201" i="13" s="1"/>
  <c r="F202" i="13" s="1"/>
  <c r="F203" i="13" s="1"/>
  <c r="F204" i="13" s="1"/>
  <c r="F205" i="13" s="1"/>
  <c r="F206" i="13" s="1"/>
  <c r="F207" i="13" s="1"/>
  <c r="F208" i="13" s="1"/>
  <c r="F209" i="13" s="1"/>
  <c r="F210" i="13" s="1"/>
  <c r="F211" i="13" s="1"/>
  <c r="F212" i="13" s="1"/>
  <c r="F213" i="13" s="1"/>
  <c r="F214" i="13" s="1"/>
  <c r="F215" i="13" s="1"/>
  <c r="F216" i="13" s="1"/>
  <c r="F217" i="13" s="1"/>
  <c r="F218" i="13" s="1"/>
  <c r="F219" i="13" s="1"/>
  <c r="F220" i="13" s="1"/>
  <c r="F221" i="13" s="1"/>
  <c r="F222" i="13" s="1"/>
  <c r="F223" i="13" s="1"/>
  <c r="F224" i="13" s="1"/>
  <c r="F225" i="13" s="1"/>
  <c r="F226" i="13" s="1"/>
  <c r="F227" i="13" s="1"/>
  <c r="F228" i="13" s="1"/>
  <c r="F229" i="13" s="1"/>
  <c r="F230" i="13" s="1"/>
  <c r="F231" i="13" s="1"/>
  <c r="F232" i="13" s="1"/>
  <c r="F233" i="13" s="1"/>
  <c r="F234" i="13" s="1"/>
  <c r="F235" i="13" s="1"/>
  <c r="F236" i="13" s="1"/>
  <c r="F237" i="13" s="1"/>
  <c r="F238" i="13" s="1"/>
  <c r="F239" i="13" s="1"/>
  <c r="F240" i="13" s="1"/>
  <c r="F241" i="13" s="1"/>
  <c r="F242" i="13" s="1"/>
  <c r="F243" i="13" s="1"/>
  <c r="F244" i="13" s="1"/>
  <c r="F245" i="13" s="1"/>
  <c r="F246" i="13" s="1"/>
  <c r="F247" i="13" s="1"/>
  <c r="F248" i="13" s="1"/>
  <c r="F249" i="13" s="1"/>
  <c r="F250" i="13" s="1"/>
  <c r="F251" i="13" s="1"/>
  <c r="F252" i="13" s="1"/>
  <c r="F253" i="13" s="1"/>
  <c r="F254" i="13" s="1"/>
  <c r="F255" i="13" s="1"/>
  <c r="F256" i="13" s="1"/>
  <c r="F257" i="13" s="1"/>
  <c r="F258" i="13" s="1"/>
  <c r="F259" i="13" s="1"/>
  <c r="F260" i="13" s="1"/>
  <c r="F261" i="13" s="1"/>
  <c r="F262" i="13" s="1"/>
  <c r="F263" i="13" s="1"/>
  <c r="F264" i="13" s="1"/>
  <c r="F265" i="13" s="1"/>
  <c r="F266" i="13" s="1"/>
  <c r="F267" i="13" s="1"/>
  <c r="F268" i="13" s="1"/>
  <c r="F269" i="13" s="1"/>
  <c r="F270" i="13" s="1"/>
  <c r="F271" i="13" s="1"/>
  <c r="F272" i="13" s="1"/>
  <c r="F273" i="13" s="1"/>
  <c r="F274" i="13" s="1"/>
  <c r="F275" i="13" s="1"/>
  <c r="F276" i="13" s="1"/>
  <c r="F277" i="13" s="1"/>
  <c r="F278" i="13" s="1"/>
  <c r="F279" i="13" s="1"/>
  <c r="F280" i="13" s="1"/>
  <c r="F281" i="13" s="1"/>
  <c r="F282" i="13" s="1"/>
  <c r="F283" i="13" s="1"/>
  <c r="F284" i="13" s="1"/>
  <c r="F285" i="13" s="1"/>
  <c r="F286" i="13" s="1"/>
  <c r="F287" i="13" s="1"/>
  <c r="F288" i="13" s="1"/>
  <c r="F289" i="13" s="1"/>
  <c r="F290" i="13" s="1"/>
  <c r="F291" i="13" s="1"/>
  <c r="F292" i="13" s="1"/>
  <c r="F293" i="13" s="1"/>
  <c r="F294" i="13" s="1"/>
  <c r="F295" i="13" s="1"/>
  <c r="F296" i="13" s="1"/>
  <c r="F297" i="13" s="1"/>
  <c r="F298" i="13" s="1"/>
  <c r="F299" i="13" s="1"/>
  <c r="F300" i="13" s="1"/>
  <c r="F301" i="13" s="1"/>
  <c r="F302" i="13" s="1"/>
  <c r="F303" i="13" s="1"/>
  <c r="F304" i="13" s="1"/>
  <c r="F305" i="13" s="1"/>
  <c r="F306" i="13" s="1"/>
  <c r="F307" i="13" s="1"/>
  <c r="F308" i="13" s="1"/>
  <c r="E122" i="13"/>
  <c r="D122" i="13"/>
  <c r="C122" i="13"/>
  <c r="B122" i="13"/>
  <c r="B123" i="13" s="1"/>
  <c r="B124" i="13" s="1"/>
  <c r="B125" i="13" s="1"/>
  <c r="B126" i="13" s="1"/>
  <c r="B127" i="13" s="1"/>
  <c r="B128" i="13" s="1"/>
  <c r="B129" i="13" s="1"/>
  <c r="B130" i="13" s="1"/>
  <c r="B131" i="13" s="1"/>
  <c r="B132" i="13" s="1"/>
  <c r="B133" i="13" s="1"/>
  <c r="B134" i="13" s="1"/>
  <c r="B135" i="13" s="1"/>
  <c r="B136" i="13" s="1"/>
  <c r="B137" i="13" s="1"/>
  <c r="B138" i="13" s="1"/>
  <c r="B139" i="13" s="1"/>
  <c r="B140" i="13" s="1"/>
  <c r="B141" i="13" s="1"/>
  <c r="B142" i="13" s="1"/>
  <c r="B143" i="13" s="1"/>
  <c r="B144" i="13" s="1"/>
  <c r="B145" i="13" s="1"/>
  <c r="B146" i="13" s="1"/>
  <c r="B147" i="13" s="1"/>
  <c r="B148" i="13" s="1"/>
  <c r="B149" i="13" s="1"/>
  <c r="B150" i="13" s="1"/>
  <c r="B151" i="13" s="1"/>
  <c r="B152" i="13" s="1"/>
  <c r="B153" i="13" s="1"/>
  <c r="B154" i="13" s="1"/>
  <c r="B155" i="13" s="1"/>
  <c r="B156" i="13" s="1"/>
  <c r="B157" i="13" s="1"/>
  <c r="B158" i="13" s="1"/>
  <c r="B159" i="13" s="1"/>
  <c r="B160" i="13" s="1"/>
  <c r="B161" i="13" s="1"/>
  <c r="B162" i="13" s="1"/>
  <c r="B163" i="13" s="1"/>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205" i="13" s="1"/>
  <c r="B206" i="13" s="1"/>
  <c r="B207" i="13" s="1"/>
  <c r="B208" i="13" s="1"/>
  <c r="B209" i="13" s="1"/>
  <c r="B210" i="13" s="1"/>
  <c r="B211" i="13" s="1"/>
  <c r="B212" i="13" s="1"/>
  <c r="B213" i="13" s="1"/>
  <c r="B214" i="13" s="1"/>
  <c r="B215" i="13" s="1"/>
  <c r="B216" i="13" s="1"/>
  <c r="B217" i="13" s="1"/>
  <c r="B218" i="13" s="1"/>
  <c r="B219" i="13" s="1"/>
  <c r="B220" i="13" s="1"/>
  <c r="B221" i="13" s="1"/>
  <c r="B222" i="13" s="1"/>
  <c r="B223" i="13" s="1"/>
  <c r="B224" i="13" s="1"/>
  <c r="B225" i="13" s="1"/>
  <c r="B226" i="13" s="1"/>
  <c r="B227" i="13" s="1"/>
  <c r="B228" i="13" s="1"/>
  <c r="B229" i="13" s="1"/>
  <c r="B230" i="13" s="1"/>
  <c r="B231" i="13" s="1"/>
  <c r="B232" i="13" s="1"/>
  <c r="B233" i="13" s="1"/>
  <c r="B234" i="13" s="1"/>
  <c r="B235" i="13" s="1"/>
  <c r="B236" i="13" s="1"/>
  <c r="B237" i="13" s="1"/>
  <c r="B238" i="13" s="1"/>
  <c r="B239" i="13" s="1"/>
  <c r="B240" i="13" s="1"/>
  <c r="B241" i="13" s="1"/>
  <c r="B242" i="13" s="1"/>
  <c r="B243" i="13" s="1"/>
  <c r="B244" i="13" s="1"/>
  <c r="B245" i="13" s="1"/>
  <c r="B246" i="13" s="1"/>
  <c r="B247" i="13" s="1"/>
  <c r="B248" i="13" s="1"/>
  <c r="B249" i="13" s="1"/>
  <c r="B250" i="13" s="1"/>
  <c r="B251" i="13" s="1"/>
  <c r="B252" i="13" s="1"/>
  <c r="B253" i="13" s="1"/>
  <c r="B254" i="13" s="1"/>
  <c r="B255" i="13" s="1"/>
  <c r="B256" i="13" s="1"/>
  <c r="B257" i="13" s="1"/>
  <c r="B258" i="13" s="1"/>
  <c r="B259" i="13" s="1"/>
  <c r="B260" i="13" s="1"/>
  <c r="B261" i="13" s="1"/>
  <c r="B262" i="13" s="1"/>
  <c r="B263" i="13" s="1"/>
  <c r="B264" i="13" s="1"/>
  <c r="B265" i="13" s="1"/>
  <c r="B266" i="13" s="1"/>
  <c r="B267" i="13" s="1"/>
  <c r="B268" i="13" s="1"/>
  <c r="B269" i="13" s="1"/>
  <c r="B270" i="13" s="1"/>
  <c r="B271" i="13" s="1"/>
  <c r="B272" i="13" s="1"/>
  <c r="B273" i="13" s="1"/>
  <c r="B274" i="13" s="1"/>
  <c r="B275" i="13" s="1"/>
  <c r="B276" i="13" s="1"/>
  <c r="B277" i="13" s="1"/>
  <c r="B278" i="13" s="1"/>
  <c r="B279" i="13" s="1"/>
  <c r="B280" i="13" s="1"/>
  <c r="B281" i="13" s="1"/>
  <c r="B282" i="13" s="1"/>
  <c r="B283" i="13" s="1"/>
  <c r="B284" i="13" s="1"/>
  <c r="B285" i="13" s="1"/>
  <c r="B286" i="13" s="1"/>
  <c r="B287" i="13" s="1"/>
  <c r="B288" i="13" s="1"/>
  <c r="B289" i="13" s="1"/>
  <c r="B290" i="13" s="1"/>
  <c r="B291" i="13" s="1"/>
  <c r="B292" i="13" s="1"/>
  <c r="B293" i="13" s="1"/>
  <c r="B294" i="13" s="1"/>
  <c r="B295" i="13" s="1"/>
  <c r="B296" i="13" s="1"/>
  <c r="B297" i="13" s="1"/>
  <c r="B298" i="13" s="1"/>
  <c r="B299" i="13" s="1"/>
  <c r="B300" i="13" s="1"/>
  <c r="B301" i="13" s="1"/>
  <c r="B302" i="13" s="1"/>
  <c r="B303" i="13" s="1"/>
  <c r="B304" i="13" s="1"/>
  <c r="B305" i="13" s="1"/>
  <c r="B306" i="13" s="1"/>
  <c r="B307" i="13" s="1"/>
  <c r="B308" i="13" s="1"/>
  <c r="M30" i="13"/>
  <c r="M31" i="13" s="1"/>
  <c r="M32" i="13" s="1"/>
  <c r="M33" i="13" s="1"/>
  <c r="M34" i="13" s="1"/>
  <c r="M35" i="13" s="1"/>
  <c r="M36" i="13" s="1"/>
  <c r="M37" i="13" s="1"/>
  <c r="M38" i="13" s="1"/>
  <c r="M39" i="13" s="1"/>
  <c r="M40" i="13" s="1"/>
  <c r="M41" i="13" s="1"/>
  <c r="M42" i="13" s="1"/>
  <c r="M43" i="13" s="1"/>
  <c r="M44" i="13" s="1"/>
  <c r="M45" i="13" s="1"/>
  <c r="M46" i="13" s="1"/>
  <c r="M47" i="13" s="1"/>
  <c r="M48" i="13" s="1"/>
  <c r="M49" i="13" s="1"/>
  <c r="M50" i="13" s="1"/>
  <c r="M51" i="13" s="1"/>
  <c r="M52" i="13" s="1"/>
  <c r="M53" i="13" s="1"/>
  <c r="M54" i="13" s="1"/>
  <c r="M55" i="13" s="1"/>
  <c r="M56" i="13" s="1"/>
  <c r="M57" i="13" s="1"/>
  <c r="M58" i="13" s="1"/>
  <c r="M59" i="13" s="1"/>
  <c r="M60" i="13" s="1"/>
  <c r="M61" i="13" s="1"/>
  <c r="M62" i="13" s="1"/>
  <c r="M63" i="13" s="1"/>
  <c r="M64" i="13" s="1"/>
  <c r="M65" i="13" s="1"/>
  <c r="M66" i="13" s="1"/>
  <c r="M67" i="13" s="1"/>
  <c r="M68" i="13" s="1"/>
  <c r="M69" i="13" s="1"/>
  <c r="M70" i="13" s="1"/>
  <c r="M71" i="13" s="1"/>
  <c r="M72" i="13" s="1"/>
  <c r="M73" i="13" s="1"/>
  <c r="M74" i="13" s="1"/>
  <c r="M75" i="13" s="1"/>
  <c r="M76" i="13" s="1"/>
  <c r="M77" i="13" s="1"/>
  <c r="M78" i="13" s="1"/>
  <c r="M79" i="13" s="1"/>
  <c r="M80" i="13" s="1"/>
  <c r="M81" i="13" s="1"/>
  <c r="M82" i="13" s="1"/>
  <c r="M83" i="13" s="1"/>
  <c r="M84" i="13" s="1"/>
  <c r="M85" i="13" s="1"/>
  <c r="M86" i="13" s="1"/>
  <c r="M87" i="13" s="1"/>
  <c r="M88" i="13" s="1"/>
  <c r="M89" i="13" s="1"/>
  <c r="M90" i="13" s="1"/>
  <c r="M91" i="13" s="1"/>
  <c r="M92" i="13" s="1"/>
  <c r="M93" i="13" s="1"/>
  <c r="M94" i="13" s="1"/>
  <c r="M95" i="13" s="1"/>
  <c r="M96" i="13" s="1"/>
  <c r="M97" i="13" s="1"/>
  <c r="M98" i="13" s="1"/>
  <c r="M99" i="13" s="1"/>
  <c r="M100" i="13" s="1"/>
  <c r="M101" i="13" s="1"/>
  <c r="M102" i="13" s="1"/>
  <c r="M103" i="13" s="1"/>
  <c r="M104" i="13" s="1"/>
  <c r="M105" i="13" s="1"/>
  <c r="M106" i="13" s="1"/>
  <c r="M107" i="13" s="1"/>
  <c r="M108" i="13" s="1"/>
  <c r="M109" i="13" s="1"/>
  <c r="M110" i="13" s="1"/>
  <c r="M111" i="13" s="1"/>
  <c r="M112" i="13" s="1"/>
  <c r="M113" i="13" s="1"/>
  <c r="M114" i="13" s="1"/>
  <c r="M115" i="13" s="1"/>
  <c r="M116" i="13" s="1"/>
  <c r="M117" i="13" s="1"/>
  <c r="M118" i="13" s="1"/>
  <c r="M119" i="13" s="1"/>
  <c r="M120" i="13" s="1"/>
  <c r="M121" i="13" s="1"/>
  <c r="K12" i="9" l="1"/>
  <c r="K14" i="9"/>
  <c r="K10" i="9"/>
  <c r="K13" i="9"/>
  <c r="K9" i="9"/>
  <c r="K15" i="9"/>
  <c r="K11" i="9"/>
  <c r="K8" i="9"/>
  <c r="E19" i="32"/>
  <c r="D19" i="32"/>
  <c r="D11" i="25"/>
  <c r="D22" i="4"/>
  <c r="A1" i="12"/>
  <c r="E7" i="12"/>
  <c r="E17" i="12"/>
  <c r="D38" i="19" s="1"/>
  <c r="E41" i="12"/>
  <c r="B13" i="3"/>
  <c r="M91" i="11"/>
  <c r="D4" i="5"/>
  <c r="A43" i="19"/>
  <c r="A42" i="19"/>
  <c r="D23" i="30"/>
  <c r="D26" i="30" s="1"/>
  <c r="D24" i="30"/>
  <c r="C24" i="30"/>
  <c r="C23" i="30"/>
  <c r="AF75" i="11"/>
  <c r="AF107" i="11" s="1"/>
  <c r="AF3" i="11" s="1"/>
  <c r="Q61" i="12"/>
  <c r="Q60" i="12"/>
  <c r="Q59" i="12"/>
  <c r="Q58" i="12"/>
  <c r="Q57" i="12"/>
  <c r="Q56" i="12"/>
  <c r="Q55" i="12"/>
  <c r="Q54" i="12"/>
  <c r="Q53" i="12"/>
  <c r="Q52" i="12"/>
  <c r="Q51" i="12"/>
  <c r="Q50" i="12"/>
  <c r="Q49" i="12"/>
  <c r="Q48" i="12"/>
  <c r="Q47" i="12"/>
  <c r="Q46" i="12"/>
  <c r="Q45" i="12"/>
  <c r="Q44" i="12"/>
  <c r="Q43" i="12"/>
  <c r="Q42" i="12"/>
  <c r="Q37" i="12"/>
  <c r="Q36" i="12"/>
  <c r="Q35" i="12"/>
  <c r="Q34" i="12"/>
  <c r="Q33" i="12"/>
  <c r="Q32" i="12"/>
  <c r="Q31" i="12"/>
  <c r="Q30" i="12"/>
  <c r="Q29" i="12"/>
  <c r="Q28" i="12"/>
  <c r="Q27" i="12"/>
  <c r="Q26" i="12"/>
  <c r="Q25" i="12"/>
  <c r="Q24" i="12"/>
  <c r="Q23" i="12"/>
  <c r="Q22" i="12"/>
  <c r="Q21" i="12"/>
  <c r="Q20" i="12"/>
  <c r="Q19" i="12"/>
  <c r="Q18" i="12"/>
  <c r="Q12" i="12"/>
  <c r="Q11" i="12"/>
  <c r="Q10" i="12"/>
  <c r="Q9" i="12"/>
  <c r="Q8" i="12"/>
  <c r="F8" i="5"/>
  <c r="D4" i="8"/>
  <c r="B3" i="12"/>
  <c r="F15" i="7"/>
  <c r="F12" i="28"/>
  <c r="F9" i="28"/>
  <c r="F10" i="28"/>
  <c r="F11" i="28"/>
  <c r="F13" i="28"/>
  <c r="F14" i="28"/>
  <c r="F15" i="28"/>
  <c r="F16" i="28"/>
  <c r="F17" i="28"/>
  <c r="F18" i="28"/>
  <c r="F19" i="28"/>
  <c r="F20" i="28"/>
  <c r="F21" i="28"/>
  <c r="F22" i="28"/>
  <c r="F23" i="28"/>
  <c r="F24" i="28"/>
  <c r="F25" i="28"/>
  <c r="F26" i="28"/>
  <c r="F27" i="28"/>
  <c r="F28" i="28"/>
  <c r="F29" i="28"/>
  <c r="F30" i="28"/>
  <c r="F31" i="28"/>
  <c r="F32" i="28"/>
  <c r="F33" i="28"/>
  <c r="F34" i="28"/>
  <c r="F35" i="28"/>
  <c r="F36" i="28"/>
  <c r="F37" i="28"/>
  <c r="F38" i="28"/>
  <c r="F39" i="28"/>
  <c r="F40" i="28"/>
  <c r="F41" i="28"/>
  <c r="F42" i="28"/>
  <c r="F43" i="28"/>
  <c r="F44" i="28"/>
  <c r="F45" i="28"/>
  <c r="F46" i="28"/>
  <c r="F47" i="28"/>
  <c r="F48" i="28"/>
  <c r="F49" i="28"/>
  <c r="F50" i="28"/>
  <c r="F51" i="28"/>
  <c r="F52" i="28"/>
  <c r="F53" i="28"/>
  <c r="F54" i="28"/>
  <c r="F55" i="28"/>
  <c r="F56" i="28"/>
  <c r="F57" i="28"/>
  <c r="F58" i="28"/>
  <c r="F59" i="28"/>
  <c r="F60" i="28"/>
  <c r="F61" i="28"/>
  <c r="F62" i="28"/>
  <c r="F63" i="28"/>
  <c r="F64" i="28"/>
  <c r="F65" i="28"/>
  <c r="F66" i="28"/>
  <c r="F67" i="28"/>
  <c r="F68" i="28"/>
  <c r="F69" i="28"/>
  <c r="F70" i="28"/>
  <c r="F71" i="28"/>
  <c r="F72" i="28"/>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F107" i="28"/>
  <c r="F108" i="28"/>
  <c r="F109" i="28"/>
  <c r="F110" i="28"/>
  <c r="F111" i="28"/>
  <c r="F112" i="28"/>
  <c r="F113" i="28"/>
  <c r="F114" i="28"/>
  <c r="F115" i="28"/>
  <c r="F116" i="28"/>
  <c r="F117" i="28"/>
  <c r="F118" i="28"/>
  <c r="F119" i="28"/>
  <c r="F120" i="28"/>
  <c r="F121" i="28"/>
  <c r="F122" i="28"/>
  <c r="F123" i="28"/>
  <c r="F124" i="28"/>
  <c r="F125" i="28"/>
  <c r="F126" i="28"/>
  <c r="F127" i="28"/>
  <c r="F128" i="28"/>
  <c r="F129" i="28"/>
  <c r="F130" i="28"/>
  <c r="F131" i="28"/>
  <c r="F132" i="28"/>
  <c r="F133" i="28"/>
  <c r="F134" i="28"/>
  <c r="F135" i="28"/>
  <c r="F136" i="28"/>
  <c r="F137" i="28"/>
  <c r="F138" i="28"/>
  <c r="F139" i="28"/>
  <c r="F140" i="28"/>
  <c r="F141" i="28"/>
  <c r="F142" i="28"/>
  <c r="F143" i="28"/>
  <c r="F144" i="28"/>
  <c r="F145" i="28"/>
  <c r="F146" i="28"/>
  <c r="F147" i="28"/>
  <c r="F148" i="28"/>
  <c r="F149" i="28"/>
  <c r="F150" i="28"/>
  <c r="F151" i="28"/>
  <c r="F152" i="28"/>
  <c r="F153" i="28"/>
  <c r="F154" i="28"/>
  <c r="F155" i="28"/>
  <c r="F156" i="28"/>
  <c r="F157" i="28"/>
  <c r="F158" i="28"/>
  <c r="F159" i="28"/>
  <c r="F160" i="28"/>
  <c r="F161" i="28"/>
  <c r="F162" i="28"/>
  <c r="F163" i="28"/>
  <c r="F164" i="28"/>
  <c r="F165" i="28"/>
  <c r="F166" i="28"/>
  <c r="F167" i="28"/>
  <c r="F168" i="28"/>
  <c r="F169" i="28"/>
  <c r="F170" i="28"/>
  <c r="F171" i="28"/>
  <c r="F172" i="28"/>
  <c r="F173" i="28"/>
  <c r="F174" i="28"/>
  <c r="F175" i="28"/>
  <c r="F176" i="28"/>
  <c r="F177" i="28"/>
  <c r="F178" i="28"/>
  <c r="F179" i="28"/>
  <c r="F180" i="28"/>
  <c r="F181" i="28"/>
  <c r="F182" i="28"/>
  <c r="F183" i="28"/>
  <c r="F184" i="28"/>
  <c r="F185" i="28"/>
  <c r="F186" i="28"/>
  <c r="F187" i="28"/>
  <c r="F188" i="28"/>
  <c r="F189" i="28"/>
  <c r="F190" i="28"/>
  <c r="F191" i="28"/>
  <c r="F192" i="28"/>
  <c r="F193" i="28"/>
  <c r="F194" i="28"/>
  <c r="F195" i="28"/>
  <c r="F196" i="28"/>
  <c r="F197" i="28"/>
  <c r="F198" i="28"/>
  <c r="F199" i="28"/>
  <c r="F200" i="28"/>
  <c r="F201" i="28"/>
  <c r="F202" i="28"/>
  <c r="F203" i="28"/>
  <c r="F204" i="28"/>
  <c r="F205" i="28"/>
  <c r="F206" i="28"/>
  <c r="F207" i="28"/>
  <c r="F208" i="28"/>
  <c r="F209" i="28"/>
  <c r="F210" i="28"/>
  <c r="F211" i="28"/>
  <c r="F212" i="28"/>
  <c r="F213" i="28"/>
  <c r="F214" i="28"/>
  <c r="F215" i="28"/>
  <c r="F216" i="28"/>
  <c r="F217" i="28"/>
  <c r="F218" i="28"/>
  <c r="F219" i="28"/>
  <c r="F220" i="28"/>
  <c r="F221" i="28"/>
  <c r="F222" i="28"/>
  <c r="F223" i="28"/>
  <c r="F224" i="28"/>
  <c r="F225" i="28"/>
  <c r="F226" i="28"/>
  <c r="F227" i="28"/>
  <c r="F228" i="28"/>
  <c r="F229" i="28"/>
  <c r="F230" i="28"/>
  <c r="F231" i="28"/>
  <c r="F232" i="28"/>
  <c r="F233" i="28"/>
  <c r="F234" i="28"/>
  <c r="F235" i="28"/>
  <c r="F236" i="28"/>
  <c r="F237" i="28"/>
  <c r="F238" i="28"/>
  <c r="F239" i="28"/>
  <c r="F240" i="28"/>
  <c r="F241" i="28"/>
  <c r="F242" i="28"/>
  <c r="F243" i="28"/>
  <c r="F244" i="28"/>
  <c r="F245" i="28"/>
  <c r="F246" i="28"/>
  <c r="F247" i="28"/>
  <c r="F248" i="28"/>
  <c r="F249" i="28"/>
  <c r="F250" i="28"/>
  <c r="F251" i="28"/>
  <c r="F252" i="28"/>
  <c r="F253" i="28"/>
  <c r="F254" i="28"/>
  <c r="F255" i="28"/>
  <c r="F256" i="28"/>
  <c r="F257" i="28"/>
  <c r="F258" i="28"/>
  <c r="F259" i="28"/>
  <c r="F260" i="28"/>
  <c r="F261" i="28"/>
  <c r="F262" i="28"/>
  <c r="F263" i="28"/>
  <c r="F264" i="28"/>
  <c r="F265" i="28"/>
  <c r="F266" i="28"/>
  <c r="F267" i="28"/>
  <c r="F268" i="28"/>
  <c r="F269" i="28"/>
  <c r="F270" i="28"/>
  <c r="F271" i="28"/>
  <c r="F272" i="28"/>
  <c r="F273" i="28"/>
  <c r="F274" i="28"/>
  <c r="F275" i="28"/>
  <c r="F276" i="28"/>
  <c r="F277" i="28"/>
  <c r="F278" i="28"/>
  <c r="F279" i="28"/>
  <c r="F280" i="28"/>
  <c r="F281" i="28"/>
  <c r="F282" i="28"/>
  <c r="F283" i="28"/>
  <c r="F284" i="28"/>
  <c r="F285" i="28"/>
  <c r="F286" i="28"/>
  <c r="F287" i="28"/>
  <c r="F288" i="28"/>
  <c r="F289" i="28"/>
  <c r="F290" i="28"/>
  <c r="F291" i="28"/>
  <c r="F292" i="28"/>
  <c r="F293" i="28"/>
  <c r="F294" i="28"/>
  <c r="F295" i="28"/>
  <c r="F296" i="28"/>
  <c r="F297" i="28"/>
  <c r="F298" i="28"/>
  <c r="F299" i="28"/>
  <c r="F300" i="28"/>
  <c r="F301" i="28"/>
  <c r="F302" i="28"/>
  <c r="F303" i="28"/>
  <c r="F304" i="28"/>
  <c r="F305" i="28"/>
  <c r="F306" i="28"/>
  <c r="F307" i="28"/>
  <c r="F308" i="28"/>
  <c r="F309" i="28"/>
  <c r="F310" i="28"/>
  <c r="F311" i="28"/>
  <c r="F312" i="28"/>
  <c r="F313" i="28"/>
  <c r="F314" i="28"/>
  <c r="F315" i="28"/>
  <c r="F316" i="28"/>
  <c r="F317" i="28"/>
  <c r="F318" i="28"/>
  <c r="F319" i="28"/>
  <c r="F320" i="28"/>
  <c r="F321" i="28"/>
  <c r="F322" i="28"/>
  <c r="F323" i="28"/>
  <c r="F324" i="28"/>
  <c r="F325" i="28"/>
  <c r="F326" i="28"/>
  <c r="F327" i="28"/>
  <c r="F328" i="28"/>
  <c r="F329" i="28"/>
  <c r="F330" i="28"/>
  <c r="F331" i="28"/>
  <c r="F332" i="28"/>
  <c r="F333" i="28"/>
  <c r="F334" i="28"/>
  <c r="F335" i="28"/>
  <c r="F336" i="28"/>
  <c r="F337" i="28"/>
  <c r="F338" i="28"/>
  <c r="F339" i="28"/>
  <c r="F340" i="28"/>
  <c r="F341" i="28"/>
  <c r="F342" i="28"/>
  <c r="F343" i="28"/>
  <c r="F344" i="28"/>
  <c r="F345" i="28"/>
  <c r="F346" i="28"/>
  <c r="F347" i="28"/>
  <c r="F348" i="28"/>
  <c r="F349" i="28"/>
  <c r="F350" i="28"/>
  <c r="F351" i="28"/>
  <c r="F352" i="28"/>
  <c r="F353" i="28"/>
  <c r="F354" i="28"/>
  <c r="F355" i="28"/>
  <c r="F356" i="28"/>
  <c r="F357" i="28"/>
  <c r="F358" i="28"/>
  <c r="F359" i="28"/>
  <c r="F360" i="28"/>
  <c r="F361" i="28"/>
  <c r="F362" i="28"/>
  <c r="F363" i="28"/>
  <c r="F364" i="28"/>
  <c r="F365" i="28"/>
  <c r="F366" i="28"/>
  <c r="F367" i="28"/>
  <c r="F368" i="28"/>
  <c r="F369" i="28"/>
  <c r="F370" i="28"/>
  <c r="F371" i="28"/>
  <c r="F372" i="28"/>
  <c r="F373" i="28"/>
  <c r="F374" i="28"/>
  <c r="F375" i="28"/>
  <c r="F376" i="28"/>
  <c r="F377" i="28"/>
  <c r="F378" i="28"/>
  <c r="F379" i="28"/>
  <c r="F380" i="28"/>
  <c r="F381" i="28"/>
  <c r="F382" i="28"/>
  <c r="F383" i="28"/>
  <c r="F384" i="28"/>
  <c r="F385" i="28"/>
  <c r="F386" i="28"/>
  <c r="F387" i="28"/>
  <c r="F388" i="28"/>
  <c r="F389" i="28"/>
  <c r="F390" i="28"/>
  <c r="F391" i="28"/>
  <c r="F392" i="28"/>
  <c r="F393" i="28"/>
  <c r="F394" i="28"/>
  <c r="F395" i="28"/>
  <c r="F396" i="28"/>
  <c r="F397" i="28"/>
  <c r="F398" i="28"/>
  <c r="F399" i="28"/>
  <c r="F400" i="28"/>
  <c r="F401" i="28"/>
  <c r="F402" i="28"/>
  <c r="F403" i="28"/>
  <c r="F404" i="28"/>
  <c r="F405" i="28"/>
  <c r="F406" i="28"/>
  <c r="F407" i="28"/>
  <c r="F408" i="28"/>
  <c r="F409" i="28"/>
  <c r="F410" i="28"/>
  <c r="F411" i="28"/>
  <c r="F412" i="28"/>
  <c r="F413" i="28"/>
  <c r="F414" i="28"/>
  <c r="F415" i="28"/>
  <c r="F416" i="28"/>
  <c r="F417" i="28"/>
  <c r="F418" i="28"/>
  <c r="F419" i="28"/>
  <c r="F420" i="28"/>
  <c r="F421" i="28"/>
  <c r="F422" i="28"/>
  <c r="F423" i="28"/>
  <c r="F424" i="28"/>
  <c r="F425" i="28"/>
  <c r="F426" i="28"/>
  <c r="F427" i="28"/>
  <c r="F428" i="28"/>
  <c r="F429" i="28"/>
  <c r="F430" i="28"/>
  <c r="F431" i="28"/>
  <c r="F432" i="28"/>
  <c r="F433" i="28"/>
  <c r="F434" i="28"/>
  <c r="F435" i="28"/>
  <c r="F436" i="28"/>
  <c r="F437" i="28"/>
  <c r="F438" i="28"/>
  <c r="F439" i="28"/>
  <c r="F440" i="28"/>
  <c r="F441" i="28"/>
  <c r="F442" i="28"/>
  <c r="F443" i="28"/>
  <c r="F444" i="28"/>
  <c r="F445" i="28"/>
  <c r="F446" i="28"/>
  <c r="F447" i="28"/>
  <c r="F448" i="28"/>
  <c r="F449" i="28"/>
  <c r="F450" i="28"/>
  <c r="F451" i="28"/>
  <c r="F452" i="28"/>
  <c r="F453" i="28"/>
  <c r="F454" i="28"/>
  <c r="F455" i="28"/>
  <c r="F456" i="28"/>
  <c r="F457" i="28"/>
  <c r="F458" i="28"/>
  <c r="F459" i="28"/>
  <c r="F460" i="28"/>
  <c r="F461" i="28"/>
  <c r="F462" i="28"/>
  <c r="F463" i="28"/>
  <c r="F464" i="28"/>
  <c r="F465" i="28"/>
  <c r="F466" i="28"/>
  <c r="F467" i="28"/>
  <c r="F468" i="28"/>
  <c r="F469" i="28"/>
  <c r="F470" i="28"/>
  <c r="F471" i="28"/>
  <c r="F472" i="28"/>
  <c r="F473" i="28"/>
  <c r="F474" i="28"/>
  <c r="F475" i="28"/>
  <c r="F476" i="28"/>
  <c r="F477" i="28"/>
  <c r="F478" i="28"/>
  <c r="F479" i="28"/>
  <c r="F480" i="28"/>
  <c r="F481" i="28"/>
  <c r="F482" i="28"/>
  <c r="F483" i="28"/>
  <c r="F484" i="28"/>
  <c r="F485" i="28"/>
  <c r="F486" i="28"/>
  <c r="F487" i="28"/>
  <c r="F488" i="28"/>
  <c r="F489" i="28"/>
  <c r="F490" i="28"/>
  <c r="F491" i="28"/>
  <c r="F492" i="28"/>
  <c r="F493" i="28"/>
  <c r="F494" i="28"/>
  <c r="F495" i="28"/>
  <c r="F496" i="28"/>
  <c r="F497" i="28"/>
  <c r="F498" i="28"/>
  <c r="F499" i="28"/>
  <c r="F500" i="28"/>
  <c r="F501" i="28"/>
  <c r="F502" i="28"/>
  <c r="F503" i="28"/>
  <c r="F504" i="28"/>
  <c r="F505" i="28"/>
  <c r="F506" i="28"/>
  <c r="F507" i="28"/>
  <c r="F508" i="28"/>
  <c r="F509" i="28"/>
  <c r="F510" i="28"/>
  <c r="F511" i="28"/>
  <c r="F512" i="28"/>
  <c r="F513" i="28"/>
  <c r="F514" i="28"/>
  <c r="F515" i="28"/>
  <c r="F516" i="28"/>
  <c r="F517" i="28"/>
  <c r="F518" i="28"/>
  <c r="F519" i="28"/>
  <c r="F520" i="28"/>
  <c r="F521" i="28"/>
  <c r="F522" i="28"/>
  <c r="F523" i="28"/>
  <c r="F524" i="28"/>
  <c r="F525" i="28"/>
  <c r="F526" i="28"/>
  <c r="F527" i="28"/>
  <c r="F528" i="28"/>
  <c r="F529" i="28"/>
  <c r="F530" i="28"/>
  <c r="F531" i="28"/>
  <c r="F532" i="28"/>
  <c r="F533" i="28"/>
  <c r="F534" i="28"/>
  <c r="F535" i="28"/>
  <c r="F536" i="28"/>
  <c r="F537" i="28"/>
  <c r="F538" i="28"/>
  <c r="F539" i="28"/>
  <c r="F540" i="28"/>
  <c r="F541" i="28"/>
  <c r="F542" i="28"/>
  <c r="F543" i="28"/>
  <c r="F544" i="28"/>
  <c r="F545" i="28"/>
  <c r="F546" i="28"/>
  <c r="F547" i="28"/>
  <c r="F548" i="28"/>
  <c r="F549" i="28"/>
  <c r="F550" i="28"/>
  <c r="F551" i="28"/>
  <c r="F552" i="28"/>
  <c r="F553" i="28"/>
  <c r="F554" i="28"/>
  <c r="F555" i="28"/>
  <c r="F556" i="28"/>
  <c r="F557" i="28"/>
  <c r="F558" i="28"/>
  <c r="F559" i="28"/>
  <c r="F560" i="28"/>
  <c r="F561" i="28"/>
  <c r="F562" i="28"/>
  <c r="F563" i="28"/>
  <c r="F564" i="28"/>
  <c r="F565" i="28"/>
  <c r="F566" i="28"/>
  <c r="F567" i="28"/>
  <c r="F568" i="28"/>
  <c r="F569" i="28"/>
  <c r="F570" i="28"/>
  <c r="F571" i="28"/>
  <c r="F572" i="28"/>
  <c r="F573" i="28"/>
  <c r="F574" i="28"/>
  <c r="F575" i="28"/>
  <c r="F576" i="28"/>
  <c r="F577" i="28"/>
  <c r="F578" i="28"/>
  <c r="F579" i="28"/>
  <c r="F580" i="28"/>
  <c r="F581" i="28"/>
  <c r="F582" i="28"/>
  <c r="F583" i="28"/>
  <c r="F584" i="28"/>
  <c r="F585" i="28"/>
  <c r="F586" i="28"/>
  <c r="F587" i="28"/>
  <c r="F588" i="28"/>
  <c r="F589" i="28"/>
  <c r="F590" i="28"/>
  <c r="F591" i="28"/>
  <c r="F592" i="28"/>
  <c r="F593" i="28"/>
  <c r="F594" i="28"/>
  <c r="F595" i="28"/>
  <c r="F596" i="28"/>
  <c r="F597" i="28"/>
  <c r="F598" i="28"/>
  <c r="F8" i="28"/>
  <c r="F9" i="27"/>
  <c r="F10" i="27"/>
  <c r="F11" i="27"/>
  <c r="F12" i="27"/>
  <c r="F13" i="27"/>
  <c r="F14" i="27"/>
  <c r="F15" i="27"/>
  <c r="F16" i="27"/>
  <c r="F17" i="27"/>
  <c r="F18" i="27"/>
  <c r="F19" i="27"/>
  <c r="F20" i="27"/>
  <c r="F21" i="27"/>
  <c r="F22" i="27"/>
  <c r="F23" i="27"/>
  <c r="F24" i="27"/>
  <c r="F25" i="27"/>
  <c r="F26" i="27"/>
  <c r="F27" i="27"/>
  <c r="F28" i="27"/>
  <c r="F29" i="27"/>
  <c r="F30" i="27"/>
  <c r="F31" i="27"/>
  <c r="F32" i="27"/>
  <c r="F33" i="27"/>
  <c r="F34" i="27"/>
  <c r="F35" i="27"/>
  <c r="F36" i="27"/>
  <c r="F37" i="27"/>
  <c r="F38" i="27"/>
  <c r="F39" i="27"/>
  <c r="F40" i="27"/>
  <c r="F41" i="27"/>
  <c r="F42" i="27"/>
  <c r="F43" i="27"/>
  <c r="F44" i="27"/>
  <c r="F45" i="27"/>
  <c r="F46" i="27"/>
  <c r="F47" i="27"/>
  <c r="F48" i="27"/>
  <c r="F49" i="27"/>
  <c r="F50" i="27"/>
  <c r="F51" i="27"/>
  <c r="F52" i="27"/>
  <c r="F53" i="27"/>
  <c r="F54" i="27"/>
  <c r="F55" i="27"/>
  <c r="F56" i="27"/>
  <c r="F57" i="27"/>
  <c r="F58" i="27"/>
  <c r="F59" i="27"/>
  <c r="F60" i="27"/>
  <c r="F61" i="27"/>
  <c r="F62" i="27"/>
  <c r="F63" i="27"/>
  <c r="F64" i="27"/>
  <c r="F65" i="27"/>
  <c r="F66" i="27"/>
  <c r="F67" i="27"/>
  <c r="F68" i="27"/>
  <c r="F69" i="27"/>
  <c r="F70" i="27"/>
  <c r="F71" i="27"/>
  <c r="F72" i="27"/>
  <c r="F73" i="27"/>
  <c r="F74" i="27"/>
  <c r="F75" i="27"/>
  <c r="F76" i="27"/>
  <c r="F77" i="27"/>
  <c r="F78" i="27"/>
  <c r="F79" i="27"/>
  <c r="F80" i="27"/>
  <c r="F81" i="27"/>
  <c r="F82" i="27"/>
  <c r="F83" i="27"/>
  <c r="F84" i="27"/>
  <c r="F85" i="27"/>
  <c r="F86" i="27"/>
  <c r="F87" i="27"/>
  <c r="F88" i="27"/>
  <c r="F89" i="27"/>
  <c r="F90" i="27"/>
  <c r="F91" i="27"/>
  <c r="F92" i="27"/>
  <c r="F93" i="27"/>
  <c r="F94" i="27"/>
  <c r="F95" i="27"/>
  <c r="F96" i="27"/>
  <c r="F97" i="27"/>
  <c r="F98" i="27"/>
  <c r="F99" i="27"/>
  <c r="F100" i="27"/>
  <c r="F101" i="27"/>
  <c r="F102" i="27"/>
  <c r="F103" i="27"/>
  <c r="F104" i="27"/>
  <c r="F105" i="27"/>
  <c r="F106" i="27"/>
  <c r="F107" i="27"/>
  <c r="F108" i="27"/>
  <c r="F109" i="27"/>
  <c r="F110" i="27"/>
  <c r="F111" i="27"/>
  <c r="F112" i="27"/>
  <c r="F113" i="27"/>
  <c r="F114" i="27"/>
  <c r="F115" i="27"/>
  <c r="F116" i="27"/>
  <c r="F117" i="27"/>
  <c r="F118" i="27"/>
  <c r="F119" i="27"/>
  <c r="F120" i="27"/>
  <c r="F121" i="27"/>
  <c r="F122" i="27"/>
  <c r="F123" i="27"/>
  <c r="F124" i="27"/>
  <c r="F125" i="27"/>
  <c r="F126" i="27"/>
  <c r="F127" i="27"/>
  <c r="F128" i="27"/>
  <c r="F129" i="27"/>
  <c r="F130" i="27"/>
  <c r="F131" i="27"/>
  <c r="F132" i="27"/>
  <c r="F133" i="27"/>
  <c r="F134" i="27"/>
  <c r="F135" i="27"/>
  <c r="F136" i="27"/>
  <c r="F137" i="27"/>
  <c r="F138" i="27"/>
  <c r="F139" i="27"/>
  <c r="F140" i="27"/>
  <c r="F141" i="27"/>
  <c r="F142" i="27"/>
  <c r="F143" i="27"/>
  <c r="F144" i="27"/>
  <c r="F145" i="27"/>
  <c r="F146" i="27"/>
  <c r="F147" i="27"/>
  <c r="F148" i="27"/>
  <c r="F149" i="27"/>
  <c r="F150" i="27"/>
  <c r="F151" i="27"/>
  <c r="F152" i="27"/>
  <c r="F153" i="27"/>
  <c r="F154" i="27"/>
  <c r="F155" i="27"/>
  <c r="F156" i="27"/>
  <c r="F157" i="27"/>
  <c r="F158" i="27"/>
  <c r="F159" i="27"/>
  <c r="F160" i="27"/>
  <c r="F161" i="27"/>
  <c r="F162" i="27"/>
  <c r="F163" i="27"/>
  <c r="F164" i="27"/>
  <c r="F165" i="27"/>
  <c r="F166" i="27"/>
  <c r="F167" i="27"/>
  <c r="F168" i="27"/>
  <c r="F169" i="27"/>
  <c r="F170" i="27"/>
  <c r="F171" i="27"/>
  <c r="F172" i="27"/>
  <c r="F173" i="27"/>
  <c r="F174" i="27"/>
  <c r="F175" i="27"/>
  <c r="F176" i="27"/>
  <c r="F177" i="27"/>
  <c r="F178" i="27"/>
  <c r="F179" i="27"/>
  <c r="F180" i="27"/>
  <c r="F181" i="27"/>
  <c r="F182" i="27"/>
  <c r="F183" i="27"/>
  <c r="F184" i="27"/>
  <c r="F185" i="27"/>
  <c r="F186" i="27"/>
  <c r="F187" i="27"/>
  <c r="F188" i="27"/>
  <c r="F189" i="27"/>
  <c r="F190" i="27"/>
  <c r="F191" i="27"/>
  <c r="F192" i="27"/>
  <c r="F193" i="27"/>
  <c r="F194" i="27"/>
  <c r="F195" i="27"/>
  <c r="F196" i="27"/>
  <c r="F197" i="27"/>
  <c r="F198" i="27"/>
  <c r="F199" i="27"/>
  <c r="F200" i="27"/>
  <c r="F201" i="27"/>
  <c r="F202" i="27"/>
  <c r="F203" i="27"/>
  <c r="F204" i="27"/>
  <c r="F205" i="27"/>
  <c r="F206" i="27"/>
  <c r="F207" i="27"/>
  <c r="F208" i="27"/>
  <c r="F209" i="27"/>
  <c r="F210" i="27"/>
  <c r="F211" i="27"/>
  <c r="F212" i="27"/>
  <c r="F213" i="27"/>
  <c r="F214" i="27"/>
  <c r="F215" i="27"/>
  <c r="F216" i="27"/>
  <c r="F217" i="27"/>
  <c r="F218" i="27"/>
  <c r="F219" i="27"/>
  <c r="F220" i="27"/>
  <c r="F221" i="27"/>
  <c r="F222" i="27"/>
  <c r="F223" i="27"/>
  <c r="F224" i="27"/>
  <c r="F225" i="27"/>
  <c r="F226" i="27"/>
  <c r="F227" i="27"/>
  <c r="F228" i="27"/>
  <c r="F229" i="27"/>
  <c r="F230" i="27"/>
  <c r="F231" i="27"/>
  <c r="F232" i="27"/>
  <c r="F233" i="27"/>
  <c r="F234" i="27"/>
  <c r="F235" i="27"/>
  <c r="F236" i="27"/>
  <c r="F237" i="27"/>
  <c r="F238" i="27"/>
  <c r="F239" i="27"/>
  <c r="F240" i="27"/>
  <c r="F241" i="27"/>
  <c r="F242" i="27"/>
  <c r="F243" i="27"/>
  <c r="F244" i="27"/>
  <c r="F245" i="27"/>
  <c r="F246" i="27"/>
  <c r="F247" i="27"/>
  <c r="F248" i="27"/>
  <c r="F249" i="27"/>
  <c r="F250" i="27"/>
  <c r="F251" i="27"/>
  <c r="F252" i="27"/>
  <c r="F253" i="27"/>
  <c r="F254" i="27"/>
  <c r="F255" i="27"/>
  <c r="F256" i="27"/>
  <c r="F257" i="27"/>
  <c r="F258" i="27"/>
  <c r="F259" i="27"/>
  <c r="F260" i="27"/>
  <c r="F261" i="27"/>
  <c r="F262" i="27"/>
  <c r="F263" i="27"/>
  <c r="F264" i="27"/>
  <c r="F265" i="27"/>
  <c r="F266" i="27"/>
  <c r="F267" i="27"/>
  <c r="F268" i="27"/>
  <c r="F269" i="27"/>
  <c r="F270" i="27"/>
  <c r="F271" i="27"/>
  <c r="F272" i="27"/>
  <c r="F273" i="27"/>
  <c r="F274" i="27"/>
  <c r="F275" i="27"/>
  <c r="F276" i="27"/>
  <c r="F277" i="27"/>
  <c r="F278" i="27"/>
  <c r="F279" i="27"/>
  <c r="F280" i="27"/>
  <c r="F281" i="27"/>
  <c r="F282" i="27"/>
  <c r="F283" i="27"/>
  <c r="F284" i="27"/>
  <c r="F285" i="27"/>
  <c r="F286" i="27"/>
  <c r="F287" i="27"/>
  <c r="F288" i="27"/>
  <c r="F289" i="27"/>
  <c r="F290" i="27"/>
  <c r="F291" i="27"/>
  <c r="F292" i="27"/>
  <c r="F293" i="27"/>
  <c r="F294" i="27"/>
  <c r="F295" i="27"/>
  <c r="F296" i="27"/>
  <c r="F297" i="27"/>
  <c r="F298" i="27"/>
  <c r="F299" i="27"/>
  <c r="F300" i="27"/>
  <c r="F301" i="27"/>
  <c r="F302" i="27"/>
  <c r="F303" i="27"/>
  <c r="F304" i="27"/>
  <c r="F305" i="27"/>
  <c r="F306" i="27"/>
  <c r="F307" i="27"/>
  <c r="F308" i="27"/>
  <c r="F309" i="27"/>
  <c r="F310" i="27"/>
  <c r="F311" i="27"/>
  <c r="F312" i="27"/>
  <c r="F313" i="27"/>
  <c r="F314" i="27"/>
  <c r="F315" i="27"/>
  <c r="F316" i="27"/>
  <c r="F317" i="27"/>
  <c r="F318" i="27"/>
  <c r="F319" i="27"/>
  <c r="F320" i="27"/>
  <c r="F321" i="27"/>
  <c r="F322" i="27"/>
  <c r="F323" i="27"/>
  <c r="F324" i="27"/>
  <c r="F325" i="27"/>
  <c r="F326" i="27"/>
  <c r="F327" i="27"/>
  <c r="F328" i="27"/>
  <c r="F329" i="27"/>
  <c r="F330" i="27"/>
  <c r="F331" i="27"/>
  <c r="F332" i="27"/>
  <c r="F333" i="27"/>
  <c r="F334" i="27"/>
  <c r="F335" i="27"/>
  <c r="F336" i="27"/>
  <c r="F337" i="27"/>
  <c r="F338" i="27"/>
  <c r="F339" i="27"/>
  <c r="F340" i="27"/>
  <c r="F341" i="27"/>
  <c r="F342" i="27"/>
  <c r="F343" i="27"/>
  <c r="F344" i="27"/>
  <c r="F345" i="27"/>
  <c r="F346" i="27"/>
  <c r="F347" i="27"/>
  <c r="F348" i="27"/>
  <c r="F349" i="27"/>
  <c r="F350" i="27"/>
  <c r="F351" i="27"/>
  <c r="F352" i="27"/>
  <c r="F353" i="27"/>
  <c r="F354" i="27"/>
  <c r="F355" i="27"/>
  <c r="F356" i="27"/>
  <c r="F357" i="27"/>
  <c r="F358" i="27"/>
  <c r="F359" i="27"/>
  <c r="F360" i="27"/>
  <c r="F361" i="27"/>
  <c r="F362" i="27"/>
  <c r="F363" i="27"/>
  <c r="F364" i="27"/>
  <c r="F365" i="27"/>
  <c r="F366" i="27"/>
  <c r="F367" i="27"/>
  <c r="F368" i="27"/>
  <c r="F369" i="27"/>
  <c r="F370" i="27"/>
  <c r="F371" i="27"/>
  <c r="F372" i="27"/>
  <c r="F373" i="27"/>
  <c r="F374" i="27"/>
  <c r="F375" i="27"/>
  <c r="F376" i="27"/>
  <c r="F377" i="27"/>
  <c r="F378" i="27"/>
  <c r="F379" i="27"/>
  <c r="F380" i="27"/>
  <c r="F381" i="27"/>
  <c r="F382" i="27"/>
  <c r="F383" i="27"/>
  <c r="F384" i="27"/>
  <c r="F385" i="27"/>
  <c r="F386" i="27"/>
  <c r="F387" i="27"/>
  <c r="F388" i="27"/>
  <c r="F389" i="27"/>
  <c r="F390" i="27"/>
  <c r="F391" i="27"/>
  <c r="F392" i="27"/>
  <c r="F393" i="27"/>
  <c r="F394" i="27"/>
  <c r="F395" i="27"/>
  <c r="F396" i="27"/>
  <c r="F397" i="27"/>
  <c r="F398" i="27"/>
  <c r="F399" i="27"/>
  <c r="F400" i="27"/>
  <c r="F401" i="27"/>
  <c r="F402" i="27"/>
  <c r="F403" i="27"/>
  <c r="F404" i="27"/>
  <c r="F405" i="27"/>
  <c r="F406" i="27"/>
  <c r="F407" i="27"/>
  <c r="F408" i="27"/>
  <c r="F409" i="27"/>
  <c r="F410" i="27"/>
  <c r="F411" i="27"/>
  <c r="F412" i="27"/>
  <c r="F413" i="27"/>
  <c r="F414" i="27"/>
  <c r="F415" i="27"/>
  <c r="F416" i="27"/>
  <c r="F417" i="27"/>
  <c r="F418" i="27"/>
  <c r="F419" i="27"/>
  <c r="F420" i="27"/>
  <c r="F421" i="27"/>
  <c r="F422" i="27"/>
  <c r="F423" i="27"/>
  <c r="F424" i="27"/>
  <c r="F425" i="27"/>
  <c r="F426" i="27"/>
  <c r="F427" i="27"/>
  <c r="F428" i="27"/>
  <c r="F429" i="27"/>
  <c r="F430" i="27"/>
  <c r="F431" i="27"/>
  <c r="F432" i="27"/>
  <c r="F433" i="27"/>
  <c r="F434" i="27"/>
  <c r="F435" i="27"/>
  <c r="F436" i="27"/>
  <c r="F437" i="27"/>
  <c r="F438" i="27"/>
  <c r="F439" i="27"/>
  <c r="F440" i="27"/>
  <c r="F441" i="27"/>
  <c r="F442" i="27"/>
  <c r="F443" i="27"/>
  <c r="F444" i="27"/>
  <c r="F445" i="27"/>
  <c r="F446" i="27"/>
  <c r="F447" i="27"/>
  <c r="F448" i="27"/>
  <c r="F449" i="27"/>
  <c r="F450" i="27"/>
  <c r="F451" i="27"/>
  <c r="F452" i="27"/>
  <c r="F453" i="27"/>
  <c r="F454" i="27"/>
  <c r="F455" i="27"/>
  <c r="F456" i="27"/>
  <c r="F457" i="27"/>
  <c r="F458" i="27"/>
  <c r="F459" i="27"/>
  <c r="F460" i="27"/>
  <c r="F461" i="27"/>
  <c r="F462" i="27"/>
  <c r="F463" i="27"/>
  <c r="F464" i="27"/>
  <c r="F465" i="27"/>
  <c r="F466" i="27"/>
  <c r="F467" i="27"/>
  <c r="F468" i="27"/>
  <c r="F469" i="27"/>
  <c r="F470" i="27"/>
  <c r="F471" i="27"/>
  <c r="F472" i="27"/>
  <c r="F473" i="27"/>
  <c r="F474" i="27"/>
  <c r="F475" i="27"/>
  <c r="F476" i="27"/>
  <c r="F477" i="27"/>
  <c r="F478" i="27"/>
  <c r="F479" i="27"/>
  <c r="F480" i="27"/>
  <c r="F481" i="27"/>
  <c r="F482" i="27"/>
  <c r="F483" i="27"/>
  <c r="F484" i="27"/>
  <c r="F485" i="27"/>
  <c r="F486" i="27"/>
  <c r="F487" i="27"/>
  <c r="F488" i="27"/>
  <c r="F489" i="27"/>
  <c r="F490" i="27"/>
  <c r="F491" i="27"/>
  <c r="F492" i="27"/>
  <c r="F493" i="27"/>
  <c r="F494" i="27"/>
  <c r="F495" i="27"/>
  <c r="F496" i="27"/>
  <c r="F497" i="27"/>
  <c r="F498" i="27"/>
  <c r="F499" i="27"/>
  <c r="F500" i="27"/>
  <c r="F501" i="27"/>
  <c r="F502" i="27"/>
  <c r="F503" i="27"/>
  <c r="F504" i="27"/>
  <c r="F505" i="27"/>
  <c r="F506" i="27"/>
  <c r="F507" i="27"/>
  <c r="F508" i="27"/>
  <c r="F509" i="27"/>
  <c r="F510" i="27"/>
  <c r="F511" i="27"/>
  <c r="F512" i="27"/>
  <c r="F513" i="27"/>
  <c r="F514" i="27"/>
  <c r="F515" i="27"/>
  <c r="F516" i="27"/>
  <c r="F517" i="27"/>
  <c r="F518" i="27"/>
  <c r="F519" i="27"/>
  <c r="F520" i="27"/>
  <c r="F521" i="27"/>
  <c r="F522" i="27"/>
  <c r="F523" i="27"/>
  <c r="F524" i="27"/>
  <c r="F525" i="27"/>
  <c r="F526" i="27"/>
  <c r="F527" i="27"/>
  <c r="F528" i="27"/>
  <c r="F529" i="27"/>
  <c r="F530" i="27"/>
  <c r="F531" i="27"/>
  <c r="F532" i="27"/>
  <c r="F533" i="27"/>
  <c r="F534" i="27"/>
  <c r="F535" i="27"/>
  <c r="F536" i="27"/>
  <c r="F537" i="27"/>
  <c r="F538" i="27"/>
  <c r="F539" i="27"/>
  <c r="F540" i="27"/>
  <c r="F541" i="27"/>
  <c r="F542" i="27"/>
  <c r="F543" i="27"/>
  <c r="F544" i="27"/>
  <c r="F545" i="27"/>
  <c r="F546" i="27"/>
  <c r="F547" i="27"/>
  <c r="F548" i="27"/>
  <c r="F549" i="27"/>
  <c r="F550" i="27"/>
  <c r="F551" i="27"/>
  <c r="F552" i="27"/>
  <c r="F553" i="27"/>
  <c r="F554" i="27"/>
  <c r="F555" i="27"/>
  <c r="F556" i="27"/>
  <c r="F557" i="27"/>
  <c r="F558" i="27"/>
  <c r="F559" i="27"/>
  <c r="F560" i="27"/>
  <c r="F561" i="27"/>
  <c r="F562" i="27"/>
  <c r="F563" i="27"/>
  <c r="F564" i="27"/>
  <c r="F565" i="27"/>
  <c r="F566" i="27"/>
  <c r="F567" i="27"/>
  <c r="F568" i="27"/>
  <c r="F569" i="27"/>
  <c r="F570" i="27"/>
  <c r="F571" i="27"/>
  <c r="F572" i="27"/>
  <c r="F573" i="27"/>
  <c r="F574" i="27"/>
  <c r="F575" i="27"/>
  <c r="F576" i="27"/>
  <c r="F577" i="27"/>
  <c r="F578" i="27"/>
  <c r="F579" i="27"/>
  <c r="F580" i="27"/>
  <c r="F581" i="27"/>
  <c r="F582" i="27"/>
  <c r="F583" i="27"/>
  <c r="F584" i="27"/>
  <c r="F585" i="27"/>
  <c r="F586" i="27"/>
  <c r="F587" i="27"/>
  <c r="F588" i="27"/>
  <c r="F589" i="27"/>
  <c r="F590" i="27"/>
  <c r="F591" i="27"/>
  <c r="F592" i="27"/>
  <c r="F593" i="27"/>
  <c r="F594" i="27"/>
  <c r="F595" i="27"/>
  <c r="F596" i="27"/>
  <c r="F597" i="27"/>
  <c r="F598" i="27"/>
  <c r="F8" i="27"/>
  <c r="F14" i="8"/>
  <c r="F30" i="8"/>
  <c r="F12" i="8"/>
  <c r="F11" i="8"/>
  <c r="F10" i="8"/>
  <c r="F9" i="8"/>
  <c r="F13" i="8"/>
  <c r="F15" i="8"/>
  <c r="F16" i="8"/>
  <c r="F17" i="8"/>
  <c r="F18" i="8"/>
  <c r="F19" i="8"/>
  <c r="F33" i="8"/>
  <c r="F20" i="8"/>
  <c r="F31" i="8"/>
  <c r="F21" i="8"/>
  <c r="F22" i="8"/>
  <c r="F32" i="8"/>
  <c r="F8" i="8"/>
  <c r="F35" i="8"/>
  <c r="F23" i="8"/>
  <c r="F24" i="8"/>
  <c r="F25" i="8"/>
  <c r="F26" i="8"/>
  <c r="F34" i="8"/>
  <c r="F27" i="8"/>
  <c r="F28"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452" i="8"/>
  <c r="F453" i="8"/>
  <c r="F454" i="8"/>
  <c r="F455" i="8"/>
  <c r="F456" i="8"/>
  <c r="F457" i="8"/>
  <c r="F458" i="8"/>
  <c r="F459" i="8"/>
  <c r="F460" i="8"/>
  <c r="F461" i="8"/>
  <c r="F462" i="8"/>
  <c r="F463" i="8"/>
  <c r="F464" i="8"/>
  <c r="F465" i="8"/>
  <c r="F466" i="8"/>
  <c r="F467" i="8"/>
  <c r="F468" i="8"/>
  <c r="F469" i="8"/>
  <c r="F470" i="8"/>
  <c r="F471" i="8"/>
  <c r="F472" i="8"/>
  <c r="F473" i="8"/>
  <c r="F474" i="8"/>
  <c r="F475" i="8"/>
  <c r="F476" i="8"/>
  <c r="F477" i="8"/>
  <c r="F478" i="8"/>
  <c r="F479" i="8"/>
  <c r="F480" i="8"/>
  <c r="F481" i="8"/>
  <c r="F482" i="8"/>
  <c r="F483" i="8"/>
  <c r="F484" i="8"/>
  <c r="F485" i="8"/>
  <c r="F486" i="8"/>
  <c r="F487" i="8"/>
  <c r="F488" i="8"/>
  <c r="F489" i="8"/>
  <c r="F490" i="8"/>
  <c r="F491" i="8"/>
  <c r="F492" i="8"/>
  <c r="F493" i="8"/>
  <c r="F494" i="8"/>
  <c r="F495" i="8"/>
  <c r="F496" i="8"/>
  <c r="F497" i="8"/>
  <c r="F498" i="8"/>
  <c r="F499" i="8"/>
  <c r="F500" i="8"/>
  <c r="F501" i="8"/>
  <c r="F502" i="8"/>
  <c r="F503" i="8"/>
  <c r="F504" i="8"/>
  <c r="F505" i="8"/>
  <c r="F506" i="8"/>
  <c r="F507" i="8"/>
  <c r="F508" i="8"/>
  <c r="F509" i="8"/>
  <c r="F510" i="8"/>
  <c r="F511" i="8"/>
  <c r="F512" i="8"/>
  <c r="F513" i="8"/>
  <c r="F514" i="8"/>
  <c r="F515" i="8"/>
  <c r="F516" i="8"/>
  <c r="F517" i="8"/>
  <c r="F518" i="8"/>
  <c r="F519" i="8"/>
  <c r="F520" i="8"/>
  <c r="F521" i="8"/>
  <c r="F522" i="8"/>
  <c r="F523" i="8"/>
  <c r="F524" i="8"/>
  <c r="F525" i="8"/>
  <c r="F526" i="8"/>
  <c r="F527" i="8"/>
  <c r="F528" i="8"/>
  <c r="F529" i="8"/>
  <c r="F530" i="8"/>
  <c r="F531" i="8"/>
  <c r="F532" i="8"/>
  <c r="F533" i="8"/>
  <c r="F534" i="8"/>
  <c r="F535" i="8"/>
  <c r="F536" i="8"/>
  <c r="F537" i="8"/>
  <c r="F538" i="8"/>
  <c r="F539" i="8"/>
  <c r="F540" i="8"/>
  <c r="F541" i="8"/>
  <c r="F542" i="8"/>
  <c r="F543" i="8"/>
  <c r="F544" i="8"/>
  <c r="F545" i="8"/>
  <c r="F546" i="8"/>
  <c r="F547" i="8"/>
  <c r="F548" i="8"/>
  <c r="F549" i="8"/>
  <c r="F550" i="8"/>
  <c r="F551" i="8"/>
  <c r="F552" i="8"/>
  <c r="F553" i="8"/>
  <c r="F554" i="8"/>
  <c r="F555" i="8"/>
  <c r="F556" i="8"/>
  <c r="F557" i="8"/>
  <c r="F558" i="8"/>
  <c r="F559" i="8"/>
  <c r="F560" i="8"/>
  <c r="F561" i="8"/>
  <c r="F562" i="8"/>
  <c r="F563" i="8"/>
  <c r="F564" i="8"/>
  <c r="F565" i="8"/>
  <c r="F566" i="8"/>
  <c r="F567" i="8"/>
  <c r="F568" i="8"/>
  <c r="F569" i="8"/>
  <c r="F570" i="8"/>
  <c r="F571" i="8"/>
  <c r="F572" i="8"/>
  <c r="F573" i="8"/>
  <c r="F574" i="8"/>
  <c r="F29" i="8"/>
  <c r="A3" i="28"/>
  <c r="A15" i="3" s="1"/>
  <c r="A3" i="27"/>
  <c r="A69" i="2" s="1"/>
  <c r="F20" i="7"/>
  <c r="F16" i="7"/>
  <c r="F21" i="7"/>
  <c r="F19" i="7"/>
  <c r="F18" i="7"/>
  <c r="F17" i="7"/>
  <c r="F22" i="7"/>
  <c r="F23" i="7"/>
  <c r="F24" i="7"/>
  <c r="F25" i="7"/>
  <c r="F26" i="7"/>
  <c r="F27" i="7"/>
  <c r="F28" i="7"/>
  <c r="F29" i="7"/>
  <c r="F9" i="7"/>
  <c r="F13" i="7"/>
  <c r="F8" i="7"/>
  <c r="F10" i="7"/>
  <c r="F11" i="7"/>
  <c r="F14" i="7"/>
  <c r="F12"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248" i="7"/>
  <c r="F249" i="7"/>
  <c r="F250" i="7"/>
  <c r="F251" i="7"/>
  <c r="F252" i="7"/>
  <c r="F253" i="7"/>
  <c r="F254" i="7"/>
  <c r="F255" i="7"/>
  <c r="F256" i="7"/>
  <c r="F257" i="7"/>
  <c r="F258" i="7"/>
  <c r="F259" i="7"/>
  <c r="F260" i="7"/>
  <c r="F261"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93" i="7"/>
  <c r="F294" i="7"/>
  <c r="F295" i="7"/>
  <c r="F296" i="7"/>
  <c r="F297" i="7"/>
  <c r="F298" i="7"/>
  <c r="F299" i="7"/>
  <c r="F300" i="7"/>
  <c r="F301" i="7"/>
  <c r="F302" i="7"/>
  <c r="F303" i="7"/>
  <c r="F304" i="7"/>
  <c r="F305" i="7"/>
  <c r="F306" i="7"/>
  <c r="F307" i="7"/>
  <c r="F308" i="7"/>
  <c r="F309" i="7"/>
  <c r="F310" i="7"/>
  <c r="F311" i="7"/>
  <c r="F312" i="7"/>
  <c r="F313" i="7"/>
  <c r="F314" i="7"/>
  <c r="F315" i="7"/>
  <c r="F316" i="7"/>
  <c r="F317" i="7"/>
  <c r="F318" i="7"/>
  <c r="F319" i="7"/>
  <c r="F320" i="7"/>
  <c r="F321" i="7"/>
  <c r="F322" i="7"/>
  <c r="F323" i="7"/>
  <c r="F324" i="7"/>
  <c r="F325" i="7"/>
  <c r="F326" i="7"/>
  <c r="F327" i="7"/>
  <c r="F328" i="7"/>
  <c r="F329" i="7"/>
  <c r="F330" i="7"/>
  <c r="F331" i="7"/>
  <c r="F332" i="7"/>
  <c r="F333" i="7"/>
  <c r="F334" i="7"/>
  <c r="F335" i="7"/>
  <c r="F336" i="7"/>
  <c r="F337" i="7"/>
  <c r="F338" i="7"/>
  <c r="F339" i="7"/>
  <c r="F340" i="7"/>
  <c r="F341" i="7"/>
  <c r="F342" i="7"/>
  <c r="F343" i="7"/>
  <c r="F344" i="7"/>
  <c r="F345" i="7"/>
  <c r="F346" i="7"/>
  <c r="F347" i="7"/>
  <c r="F348" i="7"/>
  <c r="F349" i="7"/>
  <c r="F350" i="7"/>
  <c r="F351" i="7"/>
  <c r="F352" i="7"/>
  <c r="F353" i="7"/>
  <c r="F354" i="7"/>
  <c r="F355" i="7"/>
  <c r="F356" i="7"/>
  <c r="F357" i="7"/>
  <c r="F358" i="7"/>
  <c r="F359" i="7"/>
  <c r="F360" i="7"/>
  <c r="F361" i="7"/>
  <c r="F362" i="7"/>
  <c r="F363" i="7"/>
  <c r="F364" i="7"/>
  <c r="F365" i="7"/>
  <c r="F366" i="7"/>
  <c r="F367" i="7"/>
  <c r="F368" i="7"/>
  <c r="F369" i="7"/>
  <c r="F370" i="7"/>
  <c r="F371" i="7"/>
  <c r="F372" i="7"/>
  <c r="F373" i="7"/>
  <c r="F374" i="7"/>
  <c r="F375" i="7"/>
  <c r="F376" i="7"/>
  <c r="F377" i="7"/>
  <c r="F378" i="7"/>
  <c r="F379" i="7"/>
  <c r="F380" i="7"/>
  <c r="F381" i="7"/>
  <c r="F382" i="7"/>
  <c r="F383" i="7"/>
  <c r="F384" i="7"/>
  <c r="F385" i="7"/>
  <c r="F386" i="7"/>
  <c r="F387" i="7"/>
  <c r="F388" i="7"/>
  <c r="F389" i="7"/>
  <c r="F390" i="7"/>
  <c r="F391" i="7"/>
  <c r="F392" i="7"/>
  <c r="F393" i="7"/>
  <c r="F394" i="7"/>
  <c r="F395" i="7"/>
  <c r="F396" i="7"/>
  <c r="F397" i="7"/>
  <c r="F398" i="7"/>
  <c r="F399" i="7"/>
  <c r="F400" i="7"/>
  <c r="F401" i="7"/>
  <c r="F402" i="7"/>
  <c r="F403" i="7"/>
  <c r="F404" i="7"/>
  <c r="F405" i="7"/>
  <c r="F406" i="7"/>
  <c r="F407" i="7"/>
  <c r="F408" i="7"/>
  <c r="F409" i="7"/>
  <c r="F410" i="7"/>
  <c r="F411" i="7"/>
  <c r="F412" i="7"/>
  <c r="F413" i="7"/>
  <c r="F414" i="7"/>
  <c r="F415" i="7"/>
  <c r="F416" i="7"/>
  <c r="F417" i="7"/>
  <c r="F418" i="7"/>
  <c r="F419" i="7"/>
  <c r="F420" i="7"/>
  <c r="F421" i="7"/>
  <c r="F422" i="7"/>
  <c r="F423" i="7"/>
  <c r="F424" i="7"/>
  <c r="F425" i="7"/>
  <c r="F426" i="7"/>
  <c r="F427" i="7"/>
  <c r="F428" i="7"/>
  <c r="F429" i="7"/>
  <c r="F430" i="7"/>
  <c r="F431" i="7"/>
  <c r="F432" i="7"/>
  <c r="F433" i="7"/>
  <c r="F434" i="7"/>
  <c r="F435" i="7"/>
  <c r="F436" i="7"/>
  <c r="F437" i="7"/>
  <c r="F438" i="7"/>
  <c r="F439" i="7"/>
  <c r="F440" i="7"/>
  <c r="F441" i="7"/>
  <c r="F442" i="7"/>
  <c r="F443" i="7"/>
  <c r="F444" i="7"/>
  <c r="F445" i="7"/>
  <c r="F446" i="7"/>
  <c r="F447" i="7"/>
  <c r="F448" i="7"/>
  <c r="F449" i="7"/>
  <c r="F450" i="7"/>
  <c r="F451" i="7"/>
  <c r="F452" i="7"/>
  <c r="F453" i="7"/>
  <c r="F454" i="7"/>
  <c r="F455" i="7"/>
  <c r="F456" i="7"/>
  <c r="F457" i="7"/>
  <c r="F458" i="7"/>
  <c r="F459" i="7"/>
  <c r="F460" i="7"/>
  <c r="F461" i="7"/>
  <c r="F462" i="7"/>
  <c r="F463" i="7"/>
  <c r="F464" i="7"/>
  <c r="F465" i="7"/>
  <c r="F466" i="7"/>
  <c r="F467" i="7"/>
  <c r="F468" i="7"/>
  <c r="F469" i="7"/>
  <c r="F470" i="7"/>
  <c r="F471" i="7"/>
  <c r="F472" i="7"/>
  <c r="F473" i="7"/>
  <c r="F474" i="7"/>
  <c r="F475" i="7"/>
  <c r="F476" i="7"/>
  <c r="F477" i="7"/>
  <c r="F478" i="7"/>
  <c r="F479" i="7"/>
  <c r="F480" i="7"/>
  <c r="F481" i="7"/>
  <c r="F482" i="7"/>
  <c r="F483" i="7"/>
  <c r="F484" i="7"/>
  <c r="F485" i="7"/>
  <c r="F486" i="7"/>
  <c r="F487" i="7"/>
  <c r="F488" i="7"/>
  <c r="F489" i="7"/>
  <c r="F490" i="7"/>
  <c r="F491" i="7"/>
  <c r="F492" i="7"/>
  <c r="F493" i="7"/>
  <c r="F494" i="7"/>
  <c r="F495" i="7"/>
  <c r="F496" i="7"/>
  <c r="F497" i="7"/>
  <c r="F498" i="7"/>
  <c r="F499" i="7"/>
  <c r="F500" i="7"/>
  <c r="F501" i="7"/>
  <c r="F502" i="7"/>
  <c r="F503" i="7"/>
  <c r="F504" i="7"/>
  <c r="F505" i="7"/>
  <c r="F506" i="7"/>
  <c r="F507" i="7"/>
  <c r="F508" i="7"/>
  <c r="F509" i="7"/>
  <c r="F510" i="7"/>
  <c r="F511" i="7"/>
  <c r="F512" i="7"/>
  <c r="F513" i="7"/>
  <c r="F514" i="7"/>
  <c r="F515" i="7"/>
  <c r="F516" i="7"/>
  <c r="F517" i="7"/>
  <c r="F518" i="7"/>
  <c r="F519" i="7"/>
  <c r="F520" i="7"/>
  <c r="F521" i="7"/>
  <c r="F522" i="7"/>
  <c r="F523" i="7"/>
  <c r="F524" i="7"/>
  <c r="F525" i="7"/>
  <c r="F526" i="7"/>
  <c r="F527" i="7"/>
  <c r="F528" i="7"/>
  <c r="F529" i="7"/>
  <c r="F530" i="7"/>
  <c r="F531" i="7"/>
  <c r="F532" i="7"/>
  <c r="F533" i="7"/>
  <c r="F534" i="7"/>
  <c r="F535" i="7"/>
  <c r="F536" i="7"/>
  <c r="F537" i="7"/>
  <c r="F538" i="7"/>
  <c r="F539" i="7"/>
  <c r="F540" i="7"/>
  <c r="F541" i="7"/>
  <c r="F542" i="7"/>
  <c r="F543" i="7"/>
  <c r="F544" i="7"/>
  <c r="F545" i="7"/>
  <c r="F546" i="7"/>
  <c r="F547" i="7"/>
  <c r="F548" i="7"/>
  <c r="F549" i="7"/>
  <c r="F550" i="7"/>
  <c r="F551" i="7"/>
  <c r="F552" i="7"/>
  <c r="F553" i="7"/>
  <c r="F554" i="7"/>
  <c r="F555" i="7"/>
  <c r="F556" i="7"/>
  <c r="F557" i="7"/>
  <c r="F558" i="7"/>
  <c r="F559" i="7"/>
  <c r="F560" i="7"/>
  <c r="F561" i="7"/>
  <c r="F562" i="7"/>
  <c r="F563" i="7"/>
  <c r="F564" i="7"/>
  <c r="F565" i="7"/>
  <c r="F566" i="7"/>
  <c r="F567" i="7"/>
  <c r="F568" i="7"/>
  <c r="F569" i="7"/>
  <c r="F570" i="7"/>
  <c r="F571" i="7"/>
  <c r="F572" i="7"/>
  <c r="F573" i="7"/>
  <c r="F574" i="7"/>
  <c r="F575" i="7"/>
  <c r="F576" i="7"/>
  <c r="F577" i="7"/>
  <c r="F578" i="7"/>
  <c r="F579" i="7"/>
  <c r="F580" i="7"/>
  <c r="F581" i="7"/>
  <c r="F582" i="7"/>
  <c r="F583" i="7"/>
  <c r="F584" i="7"/>
  <c r="F585" i="7"/>
  <c r="F586" i="7"/>
  <c r="F587" i="7"/>
  <c r="F588" i="7"/>
  <c r="F589" i="7"/>
  <c r="F590" i="7"/>
  <c r="F591" i="7"/>
  <c r="F592" i="7"/>
  <c r="F593" i="7"/>
  <c r="F594" i="7"/>
  <c r="F595" i="7"/>
  <c r="F596" i="7"/>
  <c r="F597" i="7"/>
  <c r="F598" i="7"/>
  <c r="A3" i="8"/>
  <c r="A21" i="3" s="1"/>
  <c r="F8" i="6"/>
  <c r="F12" i="6"/>
  <c r="F13" i="6"/>
  <c r="F11" i="6"/>
  <c r="F10"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215" i="6"/>
  <c r="F216" i="6"/>
  <c r="F217" i="6"/>
  <c r="F218" i="6"/>
  <c r="F219" i="6"/>
  <c r="F220" i="6"/>
  <c r="F221" i="6"/>
  <c r="F222" i="6"/>
  <c r="F223" i="6"/>
  <c r="F224" i="6"/>
  <c r="F225" i="6"/>
  <c r="F226" i="6"/>
  <c r="F227" i="6"/>
  <c r="F228" i="6"/>
  <c r="F229" i="6"/>
  <c r="F230" i="6"/>
  <c r="F231" i="6"/>
  <c r="F232" i="6"/>
  <c r="F233" i="6"/>
  <c r="F234" i="6"/>
  <c r="F235" i="6"/>
  <c r="F236" i="6"/>
  <c r="F237" i="6"/>
  <c r="F238" i="6"/>
  <c r="F239" i="6"/>
  <c r="F240" i="6"/>
  <c r="F241" i="6"/>
  <c r="F242" i="6"/>
  <c r="F243" i="6"/>
  <c r="F244" i="6"/>
  <c r="F245" i="6"/>
  <c r="F246" i="6"/>
  <c r="F247" i="6"/>
  <c r="F248" i="6"/>
  <c r="F249" i="6"/>
  <c r="F250" i="6"/>
  <c r="F251" i="6"/>
  <c r="F252" i="6"/>
  <c r="F253" i="6"/>
  <c r="F254" i="6"/>
  <c r="F255" i="6"/>
  <c r="F256" i="6"/>
  <c r="F257" i="6"/>
  <c r="F258" i="6"/>
  <c r="F259" i="6"/>
  <c r="F260" i="6"/>
  <c r="F261" i="6"/>
  <c r="F262" i="6"/>
  <c r="F263" i="6"/>
  <c r="F264" i="6"/>
  <c r="F265" i="6"/>
  <c r="F266" i="6"/>
  <c r="F267" i="6"/>
  <c r="F268" i="6"/>
  <c r="F269" i="6"/>
  <c r="F270" i="6"/>
  <c r="F271" i="6"/>
  <c r="F272" i="6"/>
  <c r="F273" i="6"/>
  <c r="F274" i="6"/>
  <c r="F275" i="6"/>
  <c r="F276" i="6"/>
  <c r="F277" i="6"/>
  <c r="F278" i="6"/>
  <c r="F279" i="6"/>
  <c r="F280" i="6"/>
  <c r="F281" i="6"/>
  <c r="F282" i="6"/>
  <c r="F283" i="6"/>
  <c r="F284" i="6"/>
  <c r="F285" i="6"/>
  <c r="F286" i="6"/>
  <c r="F287" i="6"/>
  <c r="F288" i="6"/>
  <c r="F289" i="6"/>
  <c r="F290" i="6"/>
  <c r="F291" i="6"/>
  <c r="F292" i="6"/>
  <c r="F293" i="6"/>
  <c r="F294" i="6"/>
  <c r="F295" i="6"/>
  <c r="F296" i="6"/>
  <c r="F297" i="6"/>
  <c r="F298" i="6"/>
  <c r="F299" i="6"/>
  <c r="F300" i="6"/>
  <c r="F301" i="6"/>
  <c r="F302" i="6"/>
  <c r="F303" i="6"/>
  <c r="F304" i="6"/>
  <c r="F305" i="6"/>
  <c r="F306" i="6"/>
  <c r="F307" i="6"/>
  <c r="F308" i="6"/>
  <c r="F309" i="6"/>
  <c r="F310" i="6"/>
  <c r="F311" i="6"/>
  <c r="F312" i="6"/>
  <c r="F313" i="6"/>
  <c r="F314" i="6"/>
  <c r="F315" i="6"/>
  <c r="F316" i="6"/>
  <c r="F317" i="6"/>
  <c r="F318" i="6"/>
  <c r="F319" i="6"/>
  <c r="F320" i="6"/>
  <c r="F321" i="6"/>
  <c r="F322" i="6"/>
  <c r="F323" i="6"/>
  <c r="F324" i="6"/>
  <c r="F325" i="6"/>
  <c r="F326" i="6"/>
  <c r="F327" i="6"/>
  <c r="F328" i="6"/>
  <c r="F329" i="6"/>
  <c r="F330" i="6"/>
  <c r="F331" i="6"/>
  <c r="F332" i="6"/>
  <c r="F333" i="6"/>
  <c r="F334" i="6"/>
  <c r="F335" i="6"/>
  <c r="F336" i="6"/>
  <c r="F337" i="6"/>
  <c r="F338" i="6"/>
  <c r="F339" i="6"/>
  <c r="F340" i="6"/>
  <c r="F341" i="6"/>
  <c r="F342" i="6"/>
  <c r="F343" i="6"/>
  <c r="F344" i="6"/>
  <c r="F345" i="6"/>
  <c r="F346" i="6"/>
  <c r="F347" i="6"/>
  <c r="F348" i="6"/>
  <c r="F349" i="6"/>
  <c r="F350" i="6"/>
  <c r="F351" i="6"/>
  <c r="F352" i="6"/>
  <c r="F353" i="6"/>
  <c r="F354" i="6"/>
  <c r="F355" i="6"/>
  <c r="F356" i="6"/>
  <c r="F357" i="6"/>
  <c r="F358" i="6"/>
  <c r="F359" i="6"/>
  <c r="F360" i="6"/>
  <c r="F361" i="6"/>
  <c r="F362" i="6"/>
  <c r="F363" i="6"/>
  <c r="F364" i="6"/>
  <c r="F365" i="6"/>
  <c r="F366" i="6"/>
  <c r="F367" i="6"/>
  <c r="F368" i="6"/>
  <c r="F369" i="6"/>
  <c r="F370" i="6"/>
  <c r="F371" i="6"/>
  <c r="F372" i="6"/>
  <c r="F373" i="6"/>
  <c r="F374" i="6"/>
  <c r="F375" i="6"/>
  <c r="F376" i="6"/>
  <c r="F377" i="6"/>
  <c r="F378" i="6"/>
  <c r="F379" i="6"/>
  <c r="F380" i="6"/>
  <c r="F381" i="6"/>
  <c r="F382" i="6"/>
  <c r="F383" i="6"/>
  <c r="F384" i="6"/>
  <c r="F385" i="6"/>
  <c r="F386" i="6"/>
  <c r="F387" i="6"/>
  <c r="F388" i="6"/>
  <c r="F389" i="6"/>
  <c r="F390" i="6"/>
  <c r="F391" i="6"/>
  <c r="F392" i="6"/>
  <c r="F393" i="6"/>
  <c r="F394" i="6"/>
  <c r="F395" i="6"/>
  <c r="F396" i="6"/>
  <c r="F397" i="6"/>
  <c r="F398" i="6"/>
  <c r="F399" i="6"/>
  <c r="F400" i="6"/>
  <c r="F401" i="6"/>
  <c r="F402" i="6"/>
  <c r="F403" i="6"/>
  <c r="F404" i="6"/>
  <c r="F405" i="6"/>
  <c r="F406" i="6"/>
  <c r="F407" i="6"/>
  <c r="F408" i="6"/>
  <c r="F409" i="6"/>
  <c r="F410" i="6"/>
  <c r="F411" i="6"/>
  <c r="F412" i="6"/>
  <c r="F413" i="6"/>
  <c r="F414" i="6"/>
  <c r="F415" i="6"/>
  <c r="F416" i="6"/>
  <c r="F417" i="6"/>
  <c r="F418" i="6"/>
  <c r="F419" i="6"/>
  <c r="F420" i="6"/>
  <c r="F421" i="6"/>
  <c r="F422" i="6"/>
  <c r="F423" i="6"/>
  <c r="F424" i="6"/>
  <c r="F425" i="6"/>
  <c r="F426" i="6"/>
  <c r="F427" i="6"/>
  <c r="F428" i="6"/>
  <c r="F429" i="6"/>
  <c r="F430" i="6"/>
  <c r="F431" i="6"/>
  <c r="F432" i="6"/>
  <c r="F433" i="6"/>
  <c r="F434" i="6"/>
  <c r="F435" i="6"/>
  <c r="F436" i="6"/>
  <c r="F437" i="6"/>
  <c r="F438" i="6"/>
  <c r="F439" i="6"/>
  <c r="F440" i="6"/>
  <c r="F441" i="6"/>
  <c r="F442" i="6"/>
  <c r="F443" i="6"/>
  <c r="F444" i="6"/>
  <c r="F445" i="6"/>
  <c r="F446" i="6"/>
  <c r="F447" i="6"/>
  <c r="F448" i="6"/>
  <c r="F449" i="6"/>
  <c r="F450" i="6"/>
  <c r="F451" i="6"/>
  <c r="F452" i="6"/>
  <c r="F453" i="6"/>
  <c r="F454" i="6"/>
  <c r="F455" i="6"/>
  <c r="F456" i="6"/>
  <c r="F457" i="6"/>
  <c r="F458" i="6"/>
  <c r="F459" i="6"/>
  <c r="F460" i="6"/>
  <c r="F461" i="6"/>
  <c r="F462" i="6"/>
  <c r="F463" i="6"/>
  <c r="F464" i="6"/>
  <c r="F465" i="6"/>
  <c r="F466" i="6"/>
  <c r="F467" i="6"/>
  <c r="F468" i="6"/>
  <c r="F469" i="6"/>
  <c r="F470" i="6"/>
  <c r="F471" i="6"/>
  <c r="F472" i="6"/>
  <c r="F473" i="6"/>
  <c r="F474" i="6"/>
  <c r="F475" i="6"/>
  <c r="F476" i="6"/>
  <c r="F477" i="6"/>
  <c r="F478" i="6"/>
  <c r="F479" i="6"/>
  <c r="F480" i="6"/>
  <c r="F481" i="6"/>
  <c r="F482" i="6"/>
  <c r="F483" i="6"/>
  <c r="F484" i="6"/>
  <c r="F485" i="6"/>
  <c r="F486" i="6"/>
  <c r="F487" i="6"/>
  <c r="F488" i="6"/>
  <c r="F489" i="6"/>
  <c r="F490" i="6"/>
  <c r="F491" i="6"/>
  <c r="F492" i="6"/>
  <c r="F493" i="6"/>
  <c r="F494" i="6"/>
  <c r="F495" i="6"/>
  <c r="F496" i="6"/>
  <c r="F497" i="6"/>
  <c r="F498" i="6"/>
  <c r="F499" i="6"/>
  <c r="F500" i="6"/>
  <c r="F501" i="6"/>
  <c r="F502" i="6"/>
  <c r="F503" i="6"/>
  <c r="F504" i="6"/>
  <c r="F505" i="6"/>
  <c r="F506" i="6"/>
  <c r="F507" i="6"/>
  <c r="F508" i="6"/>
  <c r="F509" i="6"/>
  <c r="F510" i="6"/>
  <c r="F511" i="6"/>
  <c r="F512" i="6"/>
  <c r="F513" i="6"/>
  <c r="F514" i="6"/>
  <c r="F515" i="6"/>
  <c r="F516" i="6"/>
  <c r="F517" i="6"/>
  <c r="F518" i="6"/>
  <c r="F519" i="6"/>
  <c r="F520" i="6"/>
  <c r="F521" i="6"/>
  <c r="F522" i="6"/>
  <c r="F523" i="6"/>
  <c r="F524" i="6"/>
  <c r="F525" i="6"/>
  <c r="F526" i="6"/>
  <c r="F527" i="6"/>
  <c r="F528" i="6"/>
  <c r="F529" i="6"/>
  <c r="F530" i="6"/>
  <c r="F531" i="6"/>
  <c r="F532" i="6"/>
  <c r="F533" i="6"/>
  <c r="F534" i="6"/>
  <c r="F535" i="6"/>
  <c r="F536" i="6"/>
  <c r="F537" i="6"/>
  <c r="F538" i="6"/>
  <c r="F539" i="6"/>
  <c r="F540" i="6"/>
  <c r="F541" i="6"/>
  <c r="F542" i="6"/>
  <c r="F543" i="6"/>
  <c r="F544" i="6"/>
  <c r="F545" i="6"/>
  <c r="F546" i="6"/>
  <c r="F547" i="6"/>
  <c r="F548" i="6"/>
  <c r="F549" i="6"/>
  <c r="F550" i="6"/>
  <c r="F551" i="6"/>
  <c r="F552" i="6"/>
  <c r="F553" i="6"/>
  <c r="F554" i="6"/>
  <c r="F555" i="6"/>
  <c r="F556" i="6"/>
  <c r="F557" i="6"/>
  <c r="F558" i="6"/>
  <c r="F559" i="6"/>
  <c r="F560" i="6"/>
  <c r="F561" i="6"/>
  <c r="F562" i="6"/>
  <c r="F563" i="6"/>
  <c r="F564" i="6"/>
  <c r="F565" i="6"/>
  <c r="F566" i="6"/>
  <c r="F567" i="6"/>
  <c r="F568" i="6"/>
  <c r="F569" i="6"/>
  <c r="F570" i="6"/>
  <c r="F571" i="6"/>
  <c r="F572" i="6"/>
  <c r="F573" i="6"/>
  <c r="F574" i="6"/>
  <c r="F575" i="6"/>
  <c r="F576" i="6"/>
  <c r="F577" i="6"/>
  <c r="F578" i="6"/>
  <c r="F579" i="6"/>
  <c r="F580" i="6"/>
  <c r="F581" i="6"/>
  <c r="F582" i="6"/>
  <c r="F583" i="6"/>
  <c r="F584" i="6"/>
  <c r="F585" i="6"/>
  <c r="F586" i="6"/>
  <c r="F587" i="6"/>
  <c r="F588" i="6"/>
  <c r="F589" i="6"/>
  <c r="F590" i="6"/>
  <c r="F591" i="6"/>
  <c r="F592" i="6"/>
  <c r="F593" i="6"/>
  <c r="F594" i="6"/>
  <c r="F595" i="6"/>
  <c r="F596" i="6"/>
  <c r="F597" i="6"/>
  <c r="F598" i="6"/>
  <c r="A3" i="7"/>
  <c r="A67" i="2" s="1"/>
  <c r="A3" i="6"/>
  <c r="L92" i="11" s="1"/>
  <c r="A3" i="5"/>
  <c r="A65" i="2" s="1"/>
  <c r="F24" i="5"/>
  <c r="F25" i="5"/>
  <c r="F26" i="5"/>
  <c r="F27" i="5"/>
  <c r="F28" i="5"/>
  <c r="F29" i="5"/>
  <c r="F31" i="5"/>
  <c r="F30" i="5"/>
  <c r="F32" i="5"/>
  <c r="F33" i="5"/>
  <c r="F34" i="5"/>
  <c r="F35" i="5"/>
  <c r="F36" i="5"/>
  <c r="F37" i="5"/>
  <c r="F38" i="5"/>
  <c r="F39" i="5"/>
  <c r="F40" i="5"/>
  <c r="F41" i="5"/>
  <c r="F42" i="5"/>
  <c r="F43" i="5"/>
  <c r="F44" i="5"/>
  <c r="F45" i="5"/>
  <c r="F46" i="5"/>
  <c r="F47" i="5"/>
  <c r="F48" i="5"/>
  <c r="F49" i="5"/>
  <c r="F52" i="5"/>
  <c r="F50" i="5"/>
  <c r="F51" i="5"/>
  <c r="F53" i="5"/>
  <c r="F54" i="5"/>
  <c r="F55" i="5"/>
  <c r="F56" i="5"/>
  <c r="F57" i="5"/>
  <c r="F58" i="5"/>
  <c r="F59" i="5"/>
  <c r="F60" i="5"/>
  <c r="F61" i="5"/>
  <c r="F62" i="5"/>
  <c r="F64" i="5"/>
  <c r="F63" i="5"/>
  <c r="F65" i="5"/>
  <c r="F66" i="5"/>
  <c r="F67" i="5"/>
  <c r="F68" i="5"/>
  <c r="F69" i="5"/>
  <c r="F70" i="5"/>
  <c r="F71" i="5"/>
  <c r="F72" i="5"/>
  <c r="F73" i="5"/>
  <c r="F75" i="5"/>
  <c r="F74" i="5"/>
  <c r="F76" i="5"/>
  <c r="F77" i="5"/>
  <c r="F78" i="5"/>
  <c r="F79" i="5"/>
  <c r="F80" i="5"/>
  <c r="F81" i="5"/>
  <c r="F82" i="5"/>
  <c r="F83" i="5"/>
  <c r="F84" i="5"/>
  <c r="F85" i="5"/>
  <c r="F86" i="5"/>
  <c r="F87" i="5"/>
  <c r="F88" i="5"/>
  <c r="F89" i="5"/>
  <c r="F90" i="5"/>
  <c r="F91" i="5"/>
  <c r="F92" i="5"/>
  <c r="F93" i="5"/>
  <c r="F94" i="5"/>
  <c r="F96" i="5"/>
  <c r="F95" i="5"/>
  <c r="F97" i="5"/>
  <c r="F98" i="5"/>
  <c r="F99" i="5"/>
  <c r="F100" i="5"/>
  <c r="F102" i="5"/>
  <c r="F101" i="5"/>
  <c r="F103" i="5"/>
  <c r="F104" i="5"/>
  <c r="F105" i="5"/>
  <c r="F106" i="5"/>
  <c r="F107" i="5"/>
  <c r="F108" i="5"/>
  <c r="F109" i="5"/>
  <c r="F111" i="5"/>
  <c r="F112" i="5"/>
  <c r="F110" i="5"/>
  <c r="F114" i="5"/>
  <c r="F113" i="5"/>
  <c r="F115" i="5"/>
  <c r="F116" i="5"/>
  <c r="F117" i="5"/>
  <c r="F118" i="5"/>
  <c r="F120" i="5"/>
  <c r="F121" i="5"/>
  <c r="F119"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3" i="5"/>
  <c r="F154" i="5"/>
  <c r="F152" i="5"/>
  <c r="F155" i="5"/>
  <c r="F156" i="5"/>
  <c r="F158" i="5"/>
  <c r="F157" i="5"/>
  <c r="F159" i="5"/>
  <c r="F160" i="5"/>
  <c r="F161" i="5"/>
  <c r="F162" i="5"/>
  <c r="F163" i="5"/>
  <c r="F164" i="5"/>
  <c r="F165" i="5"/>
  <c r="F166" i="5"/>
  <c r="F167" i="5"/>
  <c r="F168" i="5"/>
  <c r="F169" i="5"/>
  <c r="F170" i="5"/>
  <c r="F171" i="5"/>
  <c r="F172" i="5"/>
  <c r="F173" i="5"/>
  <c r="F174" i="5"/>
  <c r="F175" i="5"/>
  <c r="F177" i="5"/>
  <c r="F178" i="5"/>
  <c r="F176" i="5"/>
  <c r="F179" i="5"/>
  <c r="F180" i="5"/>
  <c r="F181" i="5"/>
  <c r="F183" i="5"/>
  <c r="F184" i="5"/>
  <c r="F182" i="5"/>
  <c r="F185" i="5"/>
  <c r="F186" i="5"/>
  <c r="F187" i="5"/>
  <c r="F188" i="5"/>
  <c r="F191" i="5"/>
  <c r="F189" i="5"/>
  <c r="F190"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23" i="5"/>
  <c r="F12" i="5"/>
  <c r="F10" i="5"/>
  <c r="F11" i="5"/>
  <c r="F13" i="5"/>
  <c r="F14" i="5"/>
  <c r="F15" i="5"/>
  <c r="F16" i="5"/>
  <c r="F18" i="5"/>
  <c r="F19" i="5"/>
  <c r="F20" i="5"/>
  <c r="F21" i="5"/>
  <c r="F17" i="5"/>
  <c r="F22" i="5"/>
  <c r="F9" i="5"/>
  <c r="A68" i="2"/>
  <c r="A125" i="11" s="1"/>
  <c r="L125" i="11" s="1"/>
  <c r="F5" i="6"/>
  <c r="AG128" i="11"/>
  <c r="AG129" i="11"/>
  <c r="AG130" i="11"/>
  <c r="AG131" i="11"/>
  <c r="AG132" i="11"/>
  <c r="D12" i="25"/>
  <c r="D13" i="25"/>
  <c r="D14" i="25"/>
  <c r="D15" i="25"/>
  <c r="D16" i="25"/>
  <c r="D17" i="25"/>
  <c r="D18" i="25"/>
  <c r="D19" i="25"/>
  <c r="D20" i="25"/>
  <c r="D21" i="25"/>
  <c r="D22" i="25"/>
  <c r="B15" i="3"/>
  <c r="M93" i="11"/>
  <c r="B22" i="3"/>
  <c r="M100" i="11" s="1"/>
  <c r="Q77" i="11"/>
  <c r="O77" i="11"/>
  <c r="H15" i="16"/>
  <c r="L16" i="9"/>
  <c r="L17" i="9"/>
  <c r="L18" i="9"/>
  <c r="L19" i="9"/>
  <c r="L20" i="9"/>
  <c r="L21" i="9"/>
  <c r="L22" i="9"/>
  <c r="N22" i="9" s="1"/>
  <c r="L23" i="9"/>
  <c r="L24" i="9"/>
  <c r="L25" i="9"/>
  <c r="N25" i="9" s="1"/>
  <c r="L26" i="9"/>
  <c r="L27" i="9"/>
  <c r="L28" i="9"/>
  <c r="L29" i="9"/>
  <c r="L30" i="9"/>
  <c r="L31" i="9"/>
  <c r="L32" i="9"/>
  <c r="L33" i="9"/>
  <c r="N33" i="9" s="1"/>
  <c r="L34" i="9"/>
  <c r="L35" i="9"/>
  <c r="L36" i="9"/>
  <c r="L37" i="9"/>
  <c r="N37" i="9" s="1"/>
  <c r="L38" i="9"/>
  <c r="N38" i="9" s="1"/>
  <c r="L39" i="9"/>
  <c r="L40" i="9"/>
  <c r="L41" i="9"/>
  <c r="L42" i="9"/>
  <c r="L43" i="9"/>
  <c r="L44" i="9"/>
  <c r="L45" i="9"/>
  <c r="N45" i="9" s="1"/>
  <c r="L46" i="9"/>
  <c r="L47" i="9"/>
  <c r="L48" i="9"/>
  <c r="L49" i="9"/>
  <c r="L50" i="9"/>
  <c r="L51" i="9"/>
  <c r="L52" i="9"/>
  <c r="L53" i="9"/>
  <c r="N53" i="9" s="1"/>
  <c r="L54" i="9"/>
  <c r="N54" i="9" s="1"/>
  <c r="L55" i="9"/>
  <c r="L56" i="9"/>
  <c r="L57" i="9"/>
  <c r="L58" i="9"/>
  <c r="L59" i="9"/>
  <c r="L60" i="9"/>
  <c r="L61" i="9"/>
  <c r="L62" i="9"/>
  <c r="L63" i="9"/>
  <c r="L64" i="9"/>
  <c r="L65" i="9"/>
  <c r="L66" i="9"/>
  <c r="L67" i="9"/>
  <c r="L68" i="9"/>
  <c r="L69" i="9"/>
  <c r="L70" i="9"/>
  <c r="L71" i="9"/>
  <c r="L72" i="9"/>
  <c r="L73" i="9"/>
  <c r="N73" i="9" s="1"/>
  <c r="L74" i="9"/>
  <c r="L75" i="9"/>
  <c r="L76" i="9"/>
  <c r="L77" i="9"/>
  <c r="L78" i="9"/>
  <c r="L79" i="9"/>
  <c r="L80" i="9"/>
  <c r="L81" i="9"/>
  <c r="N81" i="9" s="1"/>
  <c r="L82" i="9"/>
  <c r="L83" i="9"/>
  <c r="L84" i="9"/>
  <c r="L85" i="9"/>
  <c r="N85" i="9" s="1"/>
  <c r="L86" i="9"/>
  <c r="L87" i="9"/>
  <c r="L88" i="9"/>
  <c r="L89" i="9"/>
  <c r="L90" i="9"/>
  <c r="N90" i="9" s="1"/>
  <c r="L91" i="9"/>
  <c r="L92" i="9"/>
  <c r="L93" i="9"/>
  <c r="N93" i="9" s="1"/>
  <c r="L94" i="9"/>
  <c r="L95" i="9"/>
  <c r="L96" i="9"/>
  <c r="L97" i="9"/>
  <c r="N97" i="9" s="1"/>
  <c r="L98" i="9"/>
  <c r="L99" i="9"/>
  <c r="L100" i="9"/>
  <c r="L101" i="9"/>
  <c r="N101" i="9" s="1"/>
  <c r="L102" i="9"/>
  <c r="N102" i="9" s="1"/>
  <c r="L103" i="9"/>
  <c r="L104" i="9"/>
  <c r="L105" i="9"/>
  <c r="L106" i="9"/>
  <c r="L107" i="9"/>
  <c r="L108" i="9"/>
  <c r="L109" i="9"/>
  <c r="L110" i="9"/>
  <c r="L111" i="9"/>
  <c r="L112" i="9"/>
  <c r="L113" i="9"/>
  <c r="L114" i="9"/>
  <c r="L115" i="9"/>
  <c r="L116" i="9"/>
  <c r="L117" i="9"/>
  <c r="N117" i="9" s="1"/>
  <c r="L118" i="9"/>
  <c r="L119" i="9"/>
  <c r="L120" i="9"/>
  <c r="L121" i="9"/>
  <c r="N121" i="9" s="1"/>
  <c r="L122" i="9"/>
  <c r="L123" i="9"/>
  <c r="L124" i="9"/>
  <c r="L125" i="9"/>
  <c r="L126" i="9"/>
  <c r="L127" i="9"/>
  <c r="L128" i="9"/>
  <c r="L129" i="9"/>
  <c r="L130" i="9"/>
  <c r="L131" i="9"/>
  <c r="L132" i="9"/>
  <c r="L133" i="9"/>
  <c r="L134" i="9"/>
  <c r="L135" i="9"/>
  <c r="L136" i="9"/>
  <c r="L137" i="9"/>
  <c r="N137" i="9" s="1"/>
  <c r="L138" i="9"/>
  <c r="L139" i="9"/>
  <c r="L140" i="9"/>
  <c r="L141" i="9"/>
  <c r="N141" i="9" s="1"/>
  <c r="L142" i="9"/>
  <c r="L143" i="9"/>
  <c r="L144" i="9"/>
  <c r="L145" i="9"/>
  <c r="L146" i="9"/>
  <c r="L147" i="9"/>
  <c r="L148" i="9"/>
  <c r="N148" i="9" s="1"/>
  <c r="L149" i="9"/>
  <c r="N149" i="9" s="1"/>
  <c r="L150" i="9"/>
  <c r="L151" i="9"/>
  <c r="L152" i="9"/>
  <c r="L153" i="9"/>
  <c r="L154" i="9"/>
  <c r="L155" i="9"/>
  <c r="L156" i="9"/>
  <c r="L157" i="9"/>
  <c r="L158" i="9"/>
  <c r="L159" i="9"/>
  <c r="L160" i="9"/>
  <c r="L161" i="9"/>
  <c r="L162" i="9"/>
  <c r="L163" i="9"/>
  <c r="L164" i="9"/>
  <c r="L165" i="9"/>
  <c r="N165" i="9" s="1"/>
  <c r="L166" i="9"/>
  <c r="L167" i="9"/>
  <c r="L168" i="9"/>
  <c r="L169" i="9"/>
  <c r="L170" i="9"/>
  <c r="L171" i="9"/>
  <c r="L172" i="9"/>
  <c r="L173" i="9"/>
  <c r="L174" i="9"/>
  <c r="L175" i="9"/>
  <c r="L176" i="9"/>
  <c r="L177" i="9"/>
  <c r="N177" i="9" s="1"/>
  <c r="L178" i="9"/>
  <c r="L179" i="9"/>
  <c r="L180" i="9"/>
  <c r="L181" i="9"/>
  <c r="N181" i="9" s="1"/>
  <c r="L182" i="9"/>
  <c r="L183" i="9"/>
  <c r="L184" i="9"/>
  <c r="L185" i="9"/>
  <c r="N185" i="9" s="1"/>
  <c r="L186" i="9"/>
  <c r="L187" i="9"/>
  <c r="L188" i="9"/>
  <c r="L189" i="9"/>
  <c r="N189" i="9" s="1"/>
  <c r="L190" i="9"/>
  <c r="L191" i="9"/>
  <c r="L192" i="9"/>
  <c r="L193" i="9"/>
  <c r="N193" i="9" s="1"/>
  <c r="L194" i="9"/>
  <c r="L195" i="9"/>
  <c r="L196" i="9"/>
  <c r="L197" i="9"/>
  <c r="N197" i="9" s="1"/>
  <c r="L198" i="9"/>
  <c r="L199" i="9"/>
  <c r="L200" i="9"/>
  <c r="L201" i="9"/>
  <c r="N201" i="9" s="1"/>
  <c r="L202" i="9"/>
  <c r="L203" i="9"/>
  <c r="L204" i="9"/>
  <c r="N204" i="9" s="1"/>
  <c r="L205" i="9"/>
  <c r="N205" i="9" s="1"/>
  <c r="L206" i="9"/>
  <c r="L207" i="9"/>
  <c r="L208" i="9"/>
  <c r="L209" i="9"/>
  <c r="L210" i="9"/>
  <c r="L211" i="9"/>
  <c r="L212" i="9"/>
  <c r="N212" i="9" s="1"/>
  <c r="L213" i="9"/>
  <c r="N213" i="9" s="1"/>
  <c r="L214" i="9"/>
  <c r="L215" i="9"/>
  <c r="L216" i="9"/>
  <c r="L217" i="9"/>
  <c r="L218" i="9"/>
  <c r="L219" i="9"/>
  <c r="L220" i="9"/>
  <c r="L221" i="9"/>
  <c r="L222" i="9"/>
  <c r="L223" i="9"/>
  <c r="L224" i="9"/>
  <c r="L225" i="9"/>
  <c r="L226" i="9"/>
  <c r="N226" i="9" s="1"/>
  <c r="L227" i="9"/>
  <c r="L228" i="9"/>
  <c r="L229" i="9"/>
  <c r="L230" i="9"/>
  <c r="N230" i="9" s="1"/>
  <c r="L231" i="9"/>
  <c r="L232" i="9"/>
  <c r="L233" i="9"/>
  <c r="L234" i="9"/>
  <c r="L235" i="9"/>
  <c r="L236" i="9"/>
  <c r="L237" i="9"/>
  <c r="L238" i="9"/>
  <c r="L239" i="9"/>
  <c r="L240" i="9"/>
  <c r="L241" i="9"/>
  <c r="N241" i="9" s="1"/>
  <c r="L242" i="9"/>
  <c r="L243" i="9"/>
  <c r="L244" i="9"/>
  <c r="L245" i="9"/>
  <c r="N245" i="9" s="1"/>
  <c r="L246" i="9"/>
  <c r="L247" i="9"/>
  <c r="L248" i="9"/>
  <c r="L249" i="9"/>
  <c r="L250" i="9"/>
  <c r="N250" i="9" s="1"/>
  <c r="L251" i="9"/>
  <c r="L252" i="9"/>
  <c r="L253" i="9"/>
  <c r="N253" i="9" s="1"/>
  <c r="L254" i="9"/>
  <c r="N254" i="9" s="1"/>
  <c r="L255" i="9"/>
  <c r="L256" i="9"/>
  <c r="L257" i="9"/>
  <c r="N257" i="9" s="1"/>
  <c r="L258" i="9"/>
  <c r="N258" i="9" s="1"/>
  <c r="L259" i="9"/>
  <c r="L260" i="9"/>
  <c r="L261" i="9"/>
  <c r="N261" i="9" s="1"/>
  <c r="L262" i="9"/>
  <c r="L263" i="9"/>
  <c r="L264" i="9"/>
  <c r="L265" i="9"/>
  <c r="N265" i="9" s="1"/>
  <c r="L266" i="9"/>
  <c r="L267" i="9"/>
  <c r="L268" i="9"/>
  <c r="L269" i="9"/>
  <c r="L270" i="9"/>
  <c r="L271" i="9"/>
  <c r="L272" i="9"/>
  <c r="L273" i="9"/>
  <c r="L274" i="9"/>
  <c r="L275" i="9"/>
  <c r="L276" i="9"/>
  <c r="L277" i="9"/>
  <c r="L278" i="9"/>
  <c r="N278" i="9" s="1"/>
  <c r="L279" i="9"/>
  <c r="L280" i="9"/>
  <c r="L281" i="9"/>
  <c r="L282" i="9"/>
  <c r="L283" i="9"/>
  <c r="L284" i="9"/>
  <c r="L285" i="9"/>
  <c r="N285" i="9" s="1"/>
  <c r="L286" i="9"/>
  <c r="L287" i="9"/>
  <c r="L288" i="9"/>
  <c r="L289" i="9"/>
  <c r="L290" i="9"/>
  <c r="L291" i="9"/>
  <c r="L292" i="9"/>
  <c r="L293" i="9"/>
  <c r="N293" i="9" s="1"/>
  <c r="L294" i="9"/>
  <c r="L295" i="9"/>
  <c r="L296" i="9"/>
  <c r="L297" i="9"/>
  <c r="L298" i="9"/>
  <c r="N298" i="9" s="1"/>
  <c r="L299" i="9"/>
  <c r="L300" i="9"/>
  <c r="L301" i="9"/>
  <c r="L302" i="9"/>
  <c r="A79" i="26"/>
  <c r="B79" i="26"/>
  <c r="A80" i="26"/>
  <c r="B80" i="26"/>
  <c r="AG68" i="11"/>
  <c r="AG69" i="11"/>
  <c r="B69" i="11" s="1"/>
  <c r="X118" i="11"/>
  <c r="W118" i="11"/>
  <c r="X117" i="11"/>
  <c r="W117" i="11"/>
  <c r="X115" i="11"/>
  <c r="W115" i="11"/>
  <c r="X107" i="11"/>
  <c r="W107" i="11"/>
  <c r="W106" i="11"/>
  <c r="X105" i="11"/>
  <c r="W105" i="11"/>
  <c r="X104" i="11"/>
  <c r="W104" i="11"/>
  <c r="W94" i="11"/>
  <c r="X10" i="11"/>
  <c r="W10" i="11"/>
  <c r="X9" i="11"/>
  <c r="W9" i="11"/>
  <c r="X8" i="11"/>
  <c r="W8" i="11"/>
  <c r="X6" i="11"/>
  <c r="W6" i="11"/>
  <c r="V118" i="11"/>
  <c r="U118" i="11"/>
  <c r="V117" i="11"/>
  <c r="U117" i="11"/>
  <c r="V115" i="11"/>
  <c r="U115" i="11"/>
  <c r="V107" i="11"/>
  <c r="U107" i="11"/>
  <c r="U106" i="11"/>
  <c r="V105" i="11"/>
  <c r="U105" i="11"/>
  <c r="V104" i="11"/>
  <c r="U104" i="11"/>
  <c r="U94" i="11"/>
  <c r="V10" i="11"/>
  <c r="U10" i="11"/>
  <c r="V9" i="11"/>
  <c r="U9" i="11"/>
  <c r="V8" i="11"/>
  <c r="U8" i="11"/>
  <c r="V6" i="11"/>
  <c r="U6" i="11"/>
  <c r="S6" i="11"/>
  <c r="J604" i="28"/>
  <c r="J603" i="28"/>
  <c r="J602" i="28"/>
  <c r="J601" i="28"/>
  <c r="J600" i="28"/>
  <c r="J599" i="28"/>
  <c r="G598" i="28"/>
  <c r="J598" i="28" s="1"/>
  <c r="G597" i="28"/>
  <c r="J597" i="28" s="1"/>
  <c r="G596" i="28"/>
  <c r="J596" i="28" s="1"/>
  <c r="G595" i="28"/>
  <c r="J595" i="28"/>
  <c r="G594" i="28"/>
  <c r="J594" i="28" s="1"/>
  <c r="G593" i="28"/>
  <c r="J593" i="28"/>
  <c r="G592" i="28"/>
  <c r="J592" i="28" s="1"/>
  <c r="G591" i="28"/>
  <c r="J591" i="28"/>
  <c r="G590" i="28"/>
  <c r="J590" i="28" s="1"/>
  <c r="G589" i="28"/>
  <c r="J589" i="28" s="1"/>
  <c r="G588" i="28"/>
  <c r="J588" i="28" s="1"/>
  <c r="G587" i="28"/>
  <c r="J587" i="28"/>
  <c r="G586" i="28"/>
  <c r="J586" i="28" s="1"/>
  <c r="G585" i="28"/>
  <c r="J585" i="28" s="1"/>
  <c r="G584" i="28"/>
  <c r="J584" i="28" s="1"/>
  <c r="G583" i="28"/>
  <c r="J583" i="28"/>
  <c r="G582" i="28"/>
  <c r="J582" i="28" s="1"/>
  <c r="G581" i="28"/>
  <c r="J581" i="28" s="1"/>
  <c r="G580" i="28"/>
  <c r="J580" i="28" s="1"/>
  <c r="G579" i="28"/>
  <c r="J579" i="28" s="1"/>
  <c r="G578" i="28"/>
  <c r="J578" i="28" s="1"/>
  <c r="G577" i="28"/>
  <c r="J577" i="28" s="1"/>
  <c r="G576" i="28"/>
  <c r="J576" i="28" s="1"/>
  <c r="G575" i="28"/>
  <c r="J575" i="28"/>
  <c r="G574" i="28"/>
  <c r="J574" i="28" s="1"/>
  <c r="G573" i="28"/>
  <c r="J573" i="28" s="1"/>
  <c r="G572" i="28"/>
  <c r="J572" i="28" s="1"/>
  <c r="G571" i="28"/>
  <c r="J571" i="28" s="1"/>
  <c r="G570" i="28"/>
  <c r="J570" i="28" s="1"/>
  <c r="G569" i="28"/>
  <c r="J569" i="28"/>
  <c r="G568" i="28"/>
  <c r="J568" i="28" s="1"/>
  <c r="G567" i="28"/>
  <c r="J567" i="28"/>
  <c r="G566" i="28"/>
  <c r="J566" i="28" s="1"/>
  <c r="G565" i="28"/>
  <c r="J565" i="28" s="1"/>
  <c r="G564" i="28"/>
  <c r="J564" i="28" s="1"/>
  <c r="G563" i="28"/>
  <c r="J563" i="28"/>
  <c r="G562" i="28"/>
  <c r="J562" i="28" s="1"/>
  <c r="G561" i="28"/>
  <c r="J561" i="28"/>
  <c r="G560" i="28"/>
  <c r="J560" i="28" s="1"/>
  <c r="G559" i="28"/>
  <c r="J559" i="28"/>
  <c r="G558" i="28"/>
  <c r="J558" i="28" s="1"/>
  <c r="G557" i="28"/>
  <c r="J557" i="28" s="1"/>
  <c r="G556" i="28"/>
  <c r="J556" i="28" s="1"/>
  <c r="G555" i="28"/>
  <c r="J555" i="28"/>
  <c r="G554" i="28"/>
  <c r="J554" i="28" s="1"/>
  <c r="G553" i="28"/>
  <c r="J553" i="28" s="1"/>
  <c r="G552" i="28"/>
  <c r="J552" i="28" s="1"/>
  <c r="G551" i="28"/>
  <c r="J551" i="28"/>
  <c r="G550" i="28"/>
  <c r="J550" i="28" s="1"/>
  <c r="G549" i="28"/>
  <c r="J549" i="28" s="1"/>
  <c r="G548" i="28"/>
  <c r="J548" i="28" s="1"/>
  <c r="G547" i="28"/>
  <c r="J547" i="28"/>
  <c r="G546" i="28"/>
  <c r="J546" i="28" s="1"/>
  <c r="G545" i="28"/>
  <c r="J545" i="28" s="1"/>
  <c r="G544" i="28"/>
  <c r="J544" i="28" s="1"/>
  <c r="G543" i="28"/>
  <c r="J543" i="28" s="1"/>
  <c r="G542" i="28"/>
  <c r="J542" i="28" s="1"/>
  <c r="G541" i="28"/>
  <c r="J541" i="28"/>
  <c r="G540" i="28"/>
  <c r="J540" i="28" s="1"/>
  <c r="G539" i="28"/>
  <c r="J539" i="28"/>
  <c r="G538" i="28"/>
  <c r="J538" i="28" s="1"/>
  <c r="G537" i="28"/>
  <c r="J537" i="28" s="1"/>
  <c r="G536" i="28"/>
  <c r="J536" i="28" s="1"/>
  <c r="G535" i="28"/>
  <c r="J535" i="28"/>
  <c r="G534" i="28"/>
  <c r="J534" i="28" s="1"/>
  <c r="G533" i="28"/>
  <c r="J533" i="28" s="1"/>
  <c r="G532" i="28"/>
  <c r="J532" i="28" s="1"/>
  <c r="G531" i="28"/>
  <c r="J531" i="28"/>
  <c r="G530" i="28"/>
  <c r="J530" i="28" s="1"/>
  <c r="G529" i="28"/>
  <c r="J529" i="28" s="1"/>
  <c r="G528" i="28"/>
  <c r="J528" i="28" s="1"/>
  <c r="G527" i="28"/>
  <c r="J527" i="28" s="1"/>
  <c r="G526" i="28"/>
  <c r="J526" i="28" s="1"/>
  <c r="G525" i="28"/>
  <c r="J525" i="28"/>
  <c r="G524" i="28"/>
  <c r="J524" i="28" s="1"/>
  <c r="G523" i="28"/>
  <c r="J523" i="28"/>
  <c r="G522" i="28"/>
  <c r="J522" i="28" s="1"/>
  <c r="G521" i="28"/>
  <c r="J521" i="28" s="1"/>
  <c r="G520" i="28"/>
  <c r="J520" i="28" s="1"/>
  <c r="G519" i="28"/>
  <c r="J519" i="28"/>
  <c r="G518" i="28"/>
  <c r="J518" i="28" s="1"/>
  <c r="G517" i="28"/>
  <c r="J517" i="28" s="1"/>
  <c r="G516" i="28"/>
  <c r="J516" i="28" s="1"/>
  <c r="G515" i="28"/>
  <c r="J515" i="28"/>
  <c r="G514" i="28"/>
  <c r="J514" i="28" s="1"/>
  <c r="G513" i="28"/>
  <c r="J513" i="28" s="1"/>
  <c r="G512" i="28"/>
  <c r="J512" i="28" s="1"/>
  <c r="G511" i="28"/>
  <c r="J511" i="28" s="1"/>
  <c r="G510" i="28"/>
  <c r="J510" i="28" s="1"/>
  <c r="G509" i="28"/>
  <c r="J509" i="28"/>
  <c r="G508" i="28"/>
  <c r="J508" i="28" s="1"/>
  <c r="G507" i="28"/>
  <c r="J507" i="28"/>
  <c r="G506" i="28"/>
  <c r="J506" i="28" s="1"/>
  <c r="G505" i="28"/>
  <c r="J505" i="28" s="1"/>
  <c r="G504" i="28"/>
  <c r="J504" i="28" s="1"/>
  <c r="G503" i="28"/>
  <c r="J503" i="28"/>
  <c r="G502" i="28"/>
  <c r="J502" i="28" s="1"/>
  <c r="G501" i="28"/>
  <c r="J501" i="28" s="1"/>
  <c r="G500" i="28"/>
  <c r="J500" i="28" s="1"/>
  <c r="G499" i="28"/>
  <c r="J499" i="28"/>
  <c r="G498" i="28"/>
  <c r="J498" i="28" s="1"/>
  <c r="G497" i="28"/>
  <c r="J497" i="28" s="1"/>
  <c r="G496" i="28"/>
  <c r="J496" i="28" s="1"/>
  <c r="G495" i="28"/>
  <c r="J495" i="28" s="1"/>
  <c r="G494" i="28"/>
  <c r="J494" i="28" s="1"/>
  <c r="G493" i="28"/>
  <c r="J493" i="28"/>
  <c r="G492" i="28"/>
  <c r="J492" i="28" s="1"/>
  <c r="G491" i="28"/>
  <c r="J491" i="28"/>
  <c r="G490" i="28"/>
  <c r="J490" i="28" s="1"/>
  <c r="G489" i="28"/>
  <c r="J489" i="28" s="1"/>
  <c r="G488" i="28"/>
  <c r="J488" i="28" s="1"/>
  <c r="G487" i="28"/>
  <c r="J487" i="28"/>
  <c r="G486" i="28"/>
  <c r="J486" i="28" s="1"/>
  <c r="G485" i="28"/>
  <c r="J485" i="28" s="1"/>
  <c r="G484" i="28"/>
  <c r="J484" i="28" s="1"/>
  <c r="G483" i="28"/>
  <c r="J483" i="28"/>
  <c r="G482" i="28"/>
  <c r="J482" i="28" s="1"/>
  <c r="G481" i="28"/>
  <c r="J481" i="28" s="1"/>
  <c r="G480" i="28"/>
  <c r="J480" i="28" s="1"/>
  <c r="G479" i="28"/>
  <c r="J479" i="28" s="1"/>
  <c r="G478" i="28"/>
  <c r="J478" i="28" s="1"/>
  <c r="G477" i="28"/>
  <c r="J477" i="28"/>
  <c r="G476" i="28"/>
  <c r="J476" i="28" s="1"/>
  <c r="G475" i="28"/>
  <c r="J475" i="28"/>
  <c r="G474" i="28"/>
  <c r="J474" i="28" s="1"/>
  <c r="G473" i="28"/>
  <c r="J473" i="28" s="1"/>
  <c r="G472" i="28"/>
  <c r="J472" i="28" s="1"/>
  <c r="G471" i="28"/>
  <c r="J471" i="28"/>
  <c r="G470" i="28"/>
  <c r="J470" i="28" s="1"/>
  <c r="G469" i="28"/>
  <c r="J469" i="28" s="1"/>
  <c r="G468" i="28"/>
  <c r="J468" i="28" s="1"/>
  <c r="G467" i="28"/>
  <c r="J467" i="28"/>
  <c r="G466" i="28"/>
  <c r="J466" i="28" s="1"/>
  <c r="G465" i="28"/>
  <c r="J465" i="28" s="1"/>
  <c r="G464" i="28"/>
  <c r="J464" i="28" s="1"/>
  <c r="G463" i="28"/>
  <c r="J463" i="28" s="1"/>
  <c r="G462" i="28"/>
  <c r="J462" i="28" s="1"/>
  <c r="G461" i="28"/>
  <c r="J461" i="28"/>
  <c r="G460" i="28"/>
  <c r="J460" i="28" s="1"/>
  <c r="G459" i="28"/>
  <c r="J459" i="28"/>
  <c r="G458" i="28"/>
  <c r="J458" i="28" s="1"/>
  <c r="G457" i="28"/>
  <c r="J457" i="28" s="1"/>
  <c r="G456" i="28"/>
  <c r="J456" i="28" s="1"/>
  <c r="G455" i="28"/>
  <c r="J455" i="28"/>
  <c r="G454" i="28"/>
  <c r="J454" i="28" s="1"/>
  <c r="G453" i="28"/>
  <c r="J453" i="28" s="1"/>
  <c r="G452" i="28"/>
  <c r="J452" i="28" s="1"/>
  <c r="G451" i="28"/>
  <c r="J451" i="28"/>
  <c r="G450" i="28"/>
  <c r="J450" i="28" s="1"/>
  <c r="G449" i="28"/>
  <c r="J449" i="28" s="1"/>
  <c r="G448" i="28"/>
  <c r="J448" i="28" s="1"/>
  <c r="G447" i="28"/>
  <c r="J447" i="28" s="1"/>
  <c r="G446" i="28"/>
  <c r="J446" i="28" s="1"/>
  <c r="G445" i="28"/>
  <c r="J445" i="28"/>
  <c r="G444" i="28"/>
  <c r="J444" i="28" s="1"/>
  <c r="G443" i="28"/>
  <c r="J443" i="28"/>
  <c r="G442" i="28"/>
  <c r="J442" i="28" s="1"/>
  <c r="G441" i="28"/>
  <c r="J441" i="28" s="1"/>
  <c r="G440" i="28"/>
  <c r="J440" i="28" s="1"/>
  <c r="G439" i="28"/>
  <c r="J439" i="28"/>
  <c r="G438" i="28"/>
  <c r="J438" i="28" s="1"/>
  <c r="G437" i="28"/>
  <c r="J437" i="28" s="1"/>
  <c r="G436" i="28"/>
  <c r="J436" i="28" s="1"/>
  <c r="G435" i="28"/>
  <c r="J435" i="28"/>
  <c r="G434" i="28"/>
  <c r="J434" i="28" s="1"/>
  <c r="G433" i="28"/>
  <c r="J433" i="28" s="1"/>
  <c r="G432" i="28"/>
  <c r="J432" i="28" s="1"/>
  <c r="G431" i="28"/>
  <c r="J431" i="28" s="1"/>
  <c r="G430" i="28"/>
  <c r="J430" i="28" s="1"/>
  <c r="G429" i="28"/>
  <c r="J429" i="28"/>
  <c r="G428" i="28"/>
  <c r="J428" i="28" s="1"/>
  <c r="G427" i="28"/>
  <c r="J427" i="28"/>
  <c r="G426" i="28"/>
  <c r="J426" i="28" s="1"/>
  <c r="G425" i="28"/>
  <c r="J425" i="28" s="1"/>
  <c r="G424" i="28"/>
  <c r="J424" i="28" s="1"/>
  <c r="G423" i="28"/>
  <c r="J423" i="28"/>
  <c r="G422" i="28"/>
  <c r="J422" i="28" s="1"/>
  <c r="G421" i="28"/>
  <c r="J421" i="28" s="1"/>
  <c r="G420" i="28"/>
  <c r="J420" i="28" s="1"/>
  <c r="G419" i="28"/>
  <c r="J419" i="28"/>
  <c r="G418" i="28"/>
  <c r="J418" i="28" s="1"/>
  <c r="G417" i="28"/>
  <c r="J417" i="28" s="1"/>
  <c r="G416" i="28"/>
  <c r="J416" i="28" s="1"/>
  <c r="G415" i="28"/>
  <c r="J415" i="28" s="1"/>
  <c r="G414" i="28"/>
  <c r="J414" i="28" s="1"/>
  <c r="G413" i="28"/>
  <c r="J413" i="28"/>
  <c r="G412" i="28"/>
  <c r="J412" i="28" s="1"/>
  <c r="G411" i="28"/>
  <c r="J411" i="28"/>
  <c r="G410" i="28"/>
  <c r="J410" i="28" s="1"/>
  <c r="G409" i="28"/>
  <c r="J409" i="28" s="1"/>
  <c r="G408" i="28"/>
  <c r="J408" i="28" s="1"/>
  <c r="G407" i="28"/>
  <c r="J407" i="28"/>
  <c r="G406" i="28"/>
  <c r="J406" i="28" s="1"/>
  <c r="G405" i="28"/>
  <c r="J405" i="28" s="1"/>
  <c r="G404" i="28"/>
  <c r="J404" i="28" s="1"/>
  <c r="G403" i="28"/>
  <c r="J403" i="28"/>
  <c r="G402" i="28"/>
  <c r="J402" i="28" s="1"/>
  <c r="G401" i="28"/>
  <c r="J401" i="28" s="1"/>
  <c r="G400" i="28"/>
  <c r="J400" i="28" s="1"/>
  <c r="G399" i="28"/>
  <c r="J399" i="28" s="1"/>
  <c r="G398" i="28"/>
  <c r="J398" i="28" s="1"/>
  <c r="G397" i="28"/>
  <c r="J397" i="28"/>
  <c r="G396" i="28"/>
  <c r="J396" i="28" s="1"/>
  <c r="G395" i="28"/>
  <c r="J395" i="28"/>
  <c r="G394" i="28"/>
  <c r="J394" i="28" s="1"/>
  <c r="G393" i="28"/>
  <c r="J393" i="28"/>
  <c r="G392" i="28"/>
  <c r="J392" i="28" s="1"/>
  <c r="G391" i="28"/>
  <c r="J391" i="28"/>
  <c r="G390" i="28"/>
  <c r="J390" i="28" s="1"/>
  <c r="G389" i="28"/>
  <c r="J389" i="28"/>
  <c r="G388" i="28"/>
  <c r="J388" i="28" s="1"/>
  <c r="G387" i="28"/>
  <c r="J387" i="28"/>
  <c r="G386" i="28"/>
  <c r="J386" i="28" s="1"/>
  <c r="G385" i="28"/>
  <c r="J385" i="28"/>
  <c r="G384" i="28"/>
  <c r="J384" i="28" s="1"/>
  <c r="G383" i="28"/>
  <c r="J383" i="28"/>
  <c r="G382" i="28"/>
  <c r="J382" i="28" s="1"/>
  <c r="G381" i="28"/>
  <c r="J381" i="28"/>
  <c r="G380" i="28"/>
  <c r="J380" i="28" s="1"/>
  <c r="G379" i="28"/>
  <c r="J379" i="28"/>
  <c r="G378" i="28"/>
  <c r="J378" i="28" s="1"/>
  <c r="G377" i="28"/>
  <c r="J377" i="28"/>
  <c r="G376" i="28"/>
  <c r="J376" i="28" s="1"/>
  <c r="G375" i="28"/>
  <c r="J375" i="28"/>
  <c r="G374" i="28"/>
  <c r="J374" i="28" s="1"/>
  <c r="G373" i="28"/>
  <c r="J373" i="28"/>
  <c r="G372" i="28"/>
  <c r="J372" i="28" s="1"/>
  <c r="G371" i="28"/>
  <c r="J371" i="28"/>
  <c r="G370" i="28"/>
  <c r="J370" i="28" s="1"/>
  <c r="G369" i="28"/>
  <c r="J369" i="28"/>
  <c r="G368" i="28"/>
  <c r="J368" i="28" s="1"/>
  <c r="G367" i="28"/>
  <c r="J367" i="28"/>
  <c r="G366" i="28"/>
  <c r="J366" i="28" s="1"/>
  <c r="G365" i="28"/>
  <c r="J365" i="28"/>
  <c r="G364" i="28"/>
  <c r="J364" i="28" s="1"/>
  <c r="G363" i="28"/>
  <c r="J363" i="28"/>
  <c r="G362" i="28"/>
  <c r="J362" i="28" s="1"/>
  <c r="G361" i="28"/>
  <c r="J361" i="28"/>
  <c r="G360" i="28"/>
  <c r="J360" i="28" s="1"/>
  <c r="G359" i="28"/>
  <c r="J359" i="28"/>
  <c r="G358" i="28"/>
  <c r="J358" i="28" s="1"/>
  <c r="G357" i="28"/>
  <c r="J357" i="28"/>
  <c r="G356" i="28"/>
  <c r="J356" i="28" s="1"/>
  <c r="G355" i="28"/>
  <c r="J355" i="28"/>
  <c r="G354" i="28"/>
  <c r="J354" i="28" s="1"/>
  <c r="G353" i="28"/>
  <c r="J353" i="28"/>
  <c r="G352" i="28"/>
  <c r="J352" i="28" s="1"/>
  <c r="G351" i="28"/>
  <c r="J351" i="28"/>
  <c r="G350" i="28"/>
  <c r="J350" i="28" s="1"/>
  <c r="G349" i="28"/>
  <c r="J349" i="28"/>
  <c r="G348" i="28"/>
  <c r="J348" i="28" s="1"/>
  <c r="G347" i="28"/>
  <c r="J347" i="28"/>
  <c r="G346" i="28"/>
  <c r="J346" i="28" s="1"/>
  <c r="G345" i="28"/>
  <c r="J345" i="28"/>
  <c r="G344" i="28"/>
  <c r="J344" i="28" s="1"/>
  <c r="G343" i="28"/>
  <c r="J343" i="28"/>
  <c r="G342" i="28"/>
  <c r="J342" i="28" s="1"/>
  <c r="G341" i="28"/>
  <c r="J341" i="28"/>
  <c r="G340" i="28"/>
  <c r="J340" i="28" s="1"/>
  <c r="G339" i="28"/>
  <c r="J339" i="28"/>
  <c r="G338" i="28"/>
  <c r="J338" i="28" s="1"/>
  <c r="G337" i="28"/>
  <c r="J337" i="28"/>
  <c r="G336" i="28"/>
  <c r="J336" i="28" s="1"/>
  <c r="G335" i="28"/>
  <c r="J335" i="28"/>
  <c r="G334" i="28"/>
  <c r="J334" i="28" s="1"/>
  <c r="G333" i="28"/>
  <c r="J333" i="28"/>
  <c r="G332" i="28"/>
  <c r="J332" i="28" s="1"/>
  <c r="G331" i="28"/>
  <c r="J331" i="28"/>
  <c r="G330" i="28"/>
  <c r="J330" i="28" s="1"/>
  <c r="G329" i="28"/>
  <c r="J329" i="28"/>
  <c r="G328" i="28"/>
  <c r="J328" i="28" s="1"/>
  <c r="G327" i="28"/>
  <c r="J327" i="28"/>
  <c r="G326" i="28"/>
  <c r="J326" i="28" s="1"/>
  <c r="G325" i="28"/>
  <c r="J325" i="28"/>
  <c r="G324" i="28"/>
  <c r="J324" i="28" s="1"/>
  <c r="G323" i="28"/>
  <c r="J323" i="28"/>
  <c r="G322" i="28"/>
  <c r="J322" i="28" s="1"/>
  <c r="G321" i="28"/>
  <c r="J321" i="28"/>
  <c r="G320" i="28"/>
  <c r="J320" i="28" s="1"/>
  <c r="G319" i="28"/>
  <c r="J319" i="28"/>
  <c r="G318" i="28"/>
  <c r="J318" i="28" s="1"/>
  <c r="G317" i="28"/>
  <c r="J317" i="28"/>
  <c r="G316" i="28"/>
  <c r="J316" i="28" s="1"/>
  <c r="G315" i="28"/>
  <c r="J315" i="28"/>
  <c r="G314" i="28"/>
  <c r="J314" i="28" s="1"/>
  <c r="G313" i="28"/>
  <c r="J313" i="28"/>
  <c r="G312" i="28"/>
  <c r="J312" i="28" s="1"/>
  <c r="G311" i="28"/>
  <c r="J311" i="28"/>
  <c r="G310" i="28"/>
  <c r="J310" i="28" s="1"/>
  <c r="G309" i="28"/>
  <c r="J309" i="28"/>
  <c r="G308" i="28"/>
  <c r="J308" i="28" s="1"/>
  <c r="G307" i="28"/>
  <c r="J307" i="28"/>
  <c r="G306" i="28"/>
  <c r="J306" i="28" s="1"/>
  <c r="G305" i="28"/>
  <c r="J305" i="28"/>
  <c r="G304" i="28"/>
  <c r="J304" i="28" s="1"/>
  <c r="G303" i="28"/>
  <c r="J303" i="28"/>
  <c r="G302" i="28"/>
  <c r="J302" i="28" s="1"/>
  <c r="G301" i="28"/>
  <c r="J301" i="28"/>
  <c r="G300" i="28"/>
  <c r="J300" i="28" s="1"/>
  <c r="G299" i="28"/>
  <c r="J299" i="28"/>
  <c r="G298" i="28"/>
  <c r="J298" i="28" s="1"/>
  <c r="G297" i="28"/>
  <c r="J297" i="28"/>
  <c r="G296" i="28"/>
  <c r="J296" i="28" s="1"/>
  <c r="G295" i="28"/>
  <c r="J295" i="28"/>
  <c r="G294" i="28"/>
  <c r="J294" i="28" s="1"/>
  <c r="G293" i="28"/>
  <c r="J293" i="28"/>
  <c r="G292" i="28"/>
  <c r="J292" i="28" s="1"/>
  <c r="G291" i="28"/>
  <c r="J291" i="28"/>
  <c r="G290" i="28"/>
  <c r="J290" i="28" s="1"/>
  <c r="G289" i="28"/>
  <c r="J289" i="28"/>
  <c r="G288" i="28"/>
  <c r="J288" i="28" s="1"/>
  <c r="G287" i="28"/>
  <c r="J287" i="28"/>
  <c r="G286" i="28"/>
  <c r="J286" i="28" s="1"/>
  <c r="G285" i="28"/>
  <c r="J285" i="28"/>
  <c r="G284" i="28"/>
  <c r="J284" i="28" s="1"/>
  <c r="G283" i="28"/>
  <c r="J283" i="28"/>
  <c r="G282" i="28"/>
  <c r="J282" i="28" s="1"/>
  <c r="G281" i="28"/>
  <c r="J281" i="28"/>
  <c r="G280" i="28"/>
  <c r="J280" i="28" s="1"/>
  <c r="G279" i="28"/>
  <c r="J279" i="28"/>
  <c r="G278" i="28"/>
  <c r="J278" i="28" s="1"/>
  <c r="G277" i="28"/>
  <c r="J277" i="28"/>
  <c r="G276" i="28"/>
  <c r="J276" i="28" s="1"/>
  <c r="G275" i="28"/>
  <c r="J275" i="28"/>
  <c r="G274" i="28"/>
  <c r="J274" i="28" s="1"/>
  <c r="G273" i="28"/>
  <c r="J273" i="28"/>
  <c r="G272" i="28"/>
  <c r="J272" i="28" s="1"/>
  <c r="G271" i="28"/>
  <c r="J271" i="28"/>
  <c r="G270" i="28"/>
  <c r="J270" i="28" s="1"/>
  <c r="G269" i="28"/>
  <c r="J269" i="28"/>
  <c r="G268" i="28"/>
  <c r="J268" i="28" s="1"/>
  <c r="G267" i="28"/>
  <c r="J267" i="28"/>
  <c r="G266" i="28"/>
  <c r="J266" i="28" s="1"/>
  <c r="G265" i="28"/>
  <c r="J265" i="28"/>
  <c r="G264" i="28"/>
  <c r="J264" i="28" s="1"/>
  <c r="G263" i="28"/>
  <c r="J263" i="28"/>
  <c r="G262" i="28"/>
  <c r="J262" i="28" s="1"/>
  <c r="G261" i="28"/>
  <c r="J261" i="28"/>
  <c r="G260" i="28"/>
  <c r="J260" i="28" s="1"/>
  <c r="G259" i="28"/>
  <c r="J259" i="28"/>
  <c r="G258" i="28"/>
  <c r="J258" i="28" s="1"/>
  <c r="G257" i="28"/>
  <c r="J257" i="28"/>
  <c r="G256" i="28"/>
  <c r="J256" i="28" s="1"/>
  <c r="G255" i="28"/>
  <c r="J255" i="28"/>
  <c r="G254" i="28"/>
  <c r="J254" i="28" s="1"/>
  <c r="G253" i="28"/>
  <c r="J253" i="28"/>
  <c r="G252" i="28"/>
  <c r="J252" i="28" s="1"/>
  <c r="G251" i="28"/>
  <c r="J251" i="28"/>
  <c r="G250" i="28"/>
  <c r="J250" i="28" s="1"/>
  <c r="G249" i="28"/>
  <c r="J249" i="28"/>
  <c r="G248" i="28"/>
  <c r="J248" i="28" s="1"/>
  <c r="G247" i="28"/>
  <c r="J247" i="28"/>
  <c r="G246" i="28"/>
  <c r="J246" i="28" s="1"/>
  <c r="G245" i="28"/>
  <c r="J245" i="28"/>
  <c r="G244" i="28"/>
  <c r="J244" i="28" s="1"/>
  <c r="G243" i="28"/>
  <c r="J243" i="28"/>
  <c r="G242" i="28"/>
  <c r="J242" i="28" s="1"/>
  <c r="G241" i="28"/>
  <c r="J241" i="28"/>
  <c r="G240" i="28"/>
  <c r="J240" i="28" s="1"/>
  <c r="G239" i="28"/>
  <c r="J239" i="28"/>
  <c r="G238" i="28"/>
  <c r="J238" i="28" s="1"/>
  <c r="G237" i="28"/>
  <c r="J237" i="28"/>
  <c r="G236" i="28"/>
  <c r="J236" i="28" s="1"/>
  <c r="G235" i="28"/>
  <c r="J235" i="28"/>
  <c r="G234" i="28"/>
  <c r="J234" i="28" s="1"/>
  <c r="G233" i="28"/>
  <c r="J233" i="28"/>
  <c r="G232" i="28"/>
  <c r="J232" i="28" s="1"/>
  <c r="G231" i="28"/>
  <c r="J231" i="28"/>
  <c r="G230" i="28"/>
  <c r="J230" i="28" s="1"/>
  <c r="G229" i="28"/>
  <c r="J229" i="28"/>
  <c r="G228" i="28"/>
  <c r="J228" i="28" s="1"/>
  <c r="G227" i="28"/>
  <c r="J227" i="28"/>
  <c r="G226" i="28"/>
  <c r="J226" i="28" s="1"/>
  <c r="G225" i="28"/>
  <c r="J225" i="28"/>
  <c r="G224" i="28"/>
  <c r="J224" i="28" s="1"/>
  <c r="G223" i="28"/>
  <c r="J223" i="28"/>
  <c r="G222" i="28"/>
  <c r="J222" i="28" s="1"/>
  <c r="G221" i="28"/>
  <c r="J221" i="28"/>
  <c r="G220" i="28"/>
  <c r="J220" i="28" s="1"/>
  <c r="G219" i="28"/>
  <c r="J219" i="28"/>
  <c r="G218" i="28"/>
  <c r="J218" i="28" s="1"/>
  <c r="G217" i="28"/>
  <c r="J217" i="28"/>
  <c r="G216" i="28"/>
  <c r="J216" i="28" s="1"/>
  <c r="G215" i="28"/>
  <c r="J215" i="28"/>
  <c r="G214" i="28"/>
  <c r="J214" i="28" s="1"/>
  <c r="G213" i="28"/>
  <c r="J213" i="28"/>
  <c r="G212" i="28"/>
  <c r="J212" i="28" s="1"/>
  <c r="G211" i="28"/>
  <c r="J211" i="28"/>
  <c r="G210" i="28"/>
  <c r="J210" i="28" s="1"/>
  <c r="G209" i="28"/>
  <c r="J209" i="28"/>
  <c r="G208" i="28"/>
  <c r="J208" i="28" s="1"/>
  <c r="G207" i="28"/>
  <c r="J207" i="28"/>
  <c r="G206" i="28"/>
  <c r="J206" i="28" s="1"/>
  <c r="G205" i="28"/>
  <c r="J205" i="28"/>
  <c r="G204" i="28"/>
  <c r="J204" i="28" s="1"/>
  <c r="G203" i="28"/>
  <c r="J203" i="28"/>
  <c r="G202" i="28"/>
  <c r="J202" i="28" s="1"/>
  <c r="G201" i="28"/>
  <c r="J201" i="28"/>
  <c r="G200" i="28"/>
  <c r="J200" i="28" s="1"/>
  <c r="G199" i="28"/>
  <c r="J199" i="28"/>
  <c r="G198" i="28"/>
  <c r="J198" i="28" s="1"/>
  <c r="G197" i="28"/>
  <c r="J197" i="28"/>
  <c r="G196" i="28"/>
  <c r="J196" i="28" s="1"/>
  <c r="G195" i="28"/>
  <c r="J195" i="28"/>
  <c r="G194" i="28"/>
  <c r="J194" i="28" s="1"/>
  <c r="G193" i="28"/>
  <c r="J193" i="28"/>
  <c r="G192" i="28"/>
  <c r="J192" i="28" s="1"/>
  <c r="G191" i="28"/>
  <c r="J191" i="28"/>
  <c r="G190" i="28"/>
  <c r="J190" i="28" s="1"/>
  <c r="G189" i="28"/>
  <c r="J189" i="28"/>
  <c r="G188" i="28"/>
  <c r="J188" i="28" s="1"/>
  <c r="G187" i="28"/>
  <c r="J187" i="28"/>
  <c r="G186" i="28"/>
  <c r="J186" i="28" s="1"/>
  <c r="G185" i="28"/>
  <c r="J185" i="28"/>
  <c r="G184" i="28"/>
  <c r="J184" i="28" s="1"/>
  <c r="G183" i="28"/>
  <c r="J183" i="28"/>
  <c r="G182" i="28"/>
  <c r="J182" i="28" s="1"/>
  <c r="G181" i="28"/>
  <c r="J181" i="28"/>
  <c r="G180" i="28"/>
  <c r="J180" i="28" s="1"/>
  <c r="G179" i="28"/>
  <c r="J179" i="28"/>
  <c r="G178" i="28"/>
  <c r="J178" i="28" s="1"/>
  <c r="G177" i="28"/>
  <c r="J177" i="28"/>
  <c r="G176" i="28"/>
  <c r="J176" i="28" s="1"/>
  <c r="G175" i="28"/>
  <c r="J175" i="28"/>
  <c r="G174" i="28"/>
  <c r="J174" i="28" s="1"/>
  <c r="G173" i="28"/>
  <c r="J173" i="28"/>
  <c r="G172" i="28"/>
  <c r="J172" i="28" s="1"/>
  <c r="G171" i="28"/>
  <c r="J171" i="28"/>
  <c r="G170" i="28"/>
  <c r="J170" i="28" s="1"/>
  <c r="G169" i="28"/>
  <c r="J169" i="28"/>
  <c r="G168" i="28"/>
  <c r="J168" i="28" s="1"/>
  <c r="G167" i="28"/>
  <c r="J167" i="28"/>
  <c r="G166" i="28"/>
  <c r="J166" i="28" s="1"/>
  <c r="G165" i="28"/>
  <c r="J165" i="28"/>
  <c r="G164" i="28"/>
  <c r="J164" i="28" s="1"/>
  <c r="G163" i="28"/>
  <c r="J163" i="28"/>
  <c r="G162" i="28"/>
  <c r="J162" i="28" s="1"/>
  <c r="G161" i="28"/>
  <c r="J161" i="28"/>
  <c r="G160" i="28"/>
  <c r="J160" i="28" s="1"/>
  <c r="G159" i="28"/>
  <c r="J159" i="28"/>
  <c r="G158" i="28"/>
  <c r="J158" i="28" s="1"/>
  <c r="G157" i="28"/>
  <c r="J157" i="28"/>
  <c r="G156" i="28"/>
  <c r="J156" i="28" s="1"/>
  <c r="G155" i="28"/>
  <c r="J155" i="28"/>
  <c r="G154" i="28"/>
  <c r="J154" i="28" s="1"/>
  <c r="G153" i="28"/>
  <c r="J153" i="28"/>
  <c r="G152" i="28"/>
  <c r="J152" i="28" s="1"/>
  <c r="G151" i="28"/>
  <c r="J151" i="28"/>
  <c r="G150" i="28"/>
  <c r="J150" i="28" s="1"/>
  <c r="G149" i="28"/>
  <c r="J149" i="28"/>
  <c r="G148" i="28"/>
  <c r="J148" i="28" s="1"/>
  <c r="G147" i="28"/>
  <c r="J147" i="28"/>
  <c r="G146" i="28"/>
  <c r="J146" i="28" s="1"/>
  <c r="G145" i="28"/>
  <c r="J145" i="28"/>
  <c r="G144" i="28"/>
  <c r="J144" i="28" s="1"/>
  <c r="G143" i="28"/>
  <c r="J143" i="28"/>
  <c r="G142" i="28"/>
  <c r="J142" i="28" s="1"/>
  <c r="G141" i="28"/>
  <c r="J141" i="28"/>
  <c r="G140" i="28"/>
  <c r="J140" i="28" s="1"/>
  <c r="G139" i="28"/>
  <c r="J139" i="28"/>
  <c r="G138" i="28"/>
  <c r="J138" i="28" s="1"/>
  <c r="G137" i="28"/>
  <c r="J137" i="28"/>
  <c r="G136" i="28"/>
  <c r="J136" i="28" s="1"/>
  <c r="G135" i="28"/>
  <c r="J135" i="28"/>
  <c r="G134" i="28"/>
  <c r="J134" i="28" s="1"/>
  <c r="G133" i="28"/>
  <c r="J133" i="28"/>
  <c r="G132" i="28"/>
  <c r="J132" i="28" s="1"/>
  <c r="G131" i="28"/>
  <c r="J131" i="28"/>
  <c r="G130" i="28"/>
  <c r="J130" i="28" s="1"/>
  <c r="G129" i="28"/>
  <c r="J129" i="28"/>
  <c r="G128" i="28"/>
  <c r="J128" i="28" s="1"/>
  <c r="G127" i="28"/>
  <c r="J127" i="28"/>
  <c r="G126" i="28"/>
  <c r="J126" i="28" s="1"/>
  <c r="G125" i="28"/>
  <c r="J125" i="28"/>
  <c r="G124" i="28"/>
  <c r="J124" i="28" s="1"/>
  <c r="G123" i="28"/>
  <c r="J123" i="28"/>
  <c r="G122" i="28"/>
  <c r="J122" i="28" s="1"/>
  <c r="G121" i="28"/>
  <c r="J121" i="28"/>
  <c r="G120" i="28"/>
  <c r="J120" i="28" s="1"/>
  <c r="G119" i="28"/>
  <c r="J119" i="28"/>
  <c r="G118" i="28"/>
  <c r="J118" i="28" s="1"/>
  <c r="G117" i="28"/>
  <c r="J117" i="28"/>
  <c r="G116" i="28"/>
  <c r="J116" i="28" s="1"/>
  <c r="G115" i="28"/>
  <c r="J115" i="28"/>
  <c r="G114" i="28"/>
  <c r="J114" i="28" s="1"/>
  <c r="G113" i="28"/>
  <c r="J113" i="28"/>
  <c r="G112" i="28"/>
  <c r="J112" i="28" s="1"/>
  <c r="G111" i="28"/>
  <c r="J111" i="28"/>
  <c r="G110" i="28"/>
  <c r="J110" i="28" s="1"/>
  <c r="G109" i="28"/>
  <c r="J109" i="28"/>
  <c r="G108" i="28"/>
  <c r="J108" i="28" s="1"/>
  <c r="G107" i="28"/>
  <c r="J107" i="28"/>
  <c r="G106" i="28"/>
  <c r="J106" i="28" s="1"/>
  <c r="G105" i="28"/>
  <c r="J105" i="28"/>
  <c r="G104" i="28"/>
  <c r="J104" i="28" s="1"/>
  <c r="G103" i="28"/>
  <c r="J103" i="28"/>
  <c r="G102" i="28"/>
  <c r="J102" i="28" s="1"/>
  <c r="G101" i="28"/>
  <c r="J101" i="28"/>
  <c r="G100" i="28"/>
  <c r="J100" i="28" s="1"/>
  <c r="G99" i="28"/>
  <c r="J99" i="28"/>
  <c r="G98" i="28"/>
  <c r="J98" i="28" s="1"/>
  <c r="G97" i="28"/>
  <c r="J97" i="28"/>
  <c r="G96" i="28"/>
  <c r="J96" i="28" s="1"/>
  <c r="G95" i="28"/>
  <c r="J95" i="28"/>
  <c r="G94" i="28"/>
  <c r="J94" i="28" s="1"/>
  <c r="G93" i="28"/>
  <c r="J93" i="28"/>
  <c r="G92" i="28"/>
  <c r="J92" i="28" s="1"/>
  <c r="G91" i="28"/>
  <c r="J91" i="28"/>
  <c r="G90" i="28"/>
  <c r="J90" i="28" s="1"/>
  <c r="G89" i="28"/>
  <c r="J89" i="28"/>
  <c r="G88" i="28"/>
  <c r="J88" i="28" s="1"/>
  <c r="G87" i="28"/>
  <c r="J87" i="28"/>
  <c r="G86" i="28"/>
  <c r="J86" i="28" s="1"/>
  <c r="G85" i="28"/>
  <c r="J85" i="28"/>
  <c r="G84" i="28"/>
  <c r="J84" i="28" s="1"/>
  <c r="G83" i="28"/>
  <c r="J83" i="28"/>
  <c r="G82" i="28"/>
  <c r="J82" i="28" s="1"/>
  <c r="G81" i="28"/>
  <c r="J81" i="28"/>
  <c r="G80" i="28"/>
  <c r="J80" i="28" s="1"/>
  <c r="G79" i="28"/>
  <c r="J79" i="28"/>
  <c r="G78" i="28"/>
  <c r="J78" i="28" s="1"/>
  <c r="G77" i="28"/>
  <c r="J77" i="28"/>
  <c r="G76" i="28"/>
  <c r="J76" i="28" s="1"/>
  <c r="G75" i="28"/>
  <c r="J75" i="28"/>
  <c r="G74" i="28"/>
  <c r="J74" i="28" s="1"/>
  <c r="G73" i="28"/>
  <c r="J73" i="28"/>
  <c r="G72" i="28"/>
  <c r="J72" i="28" s="1"/>
  <c r="G71" i="28"/>
  <c r="J71" i="28"/>
  <c r="G70" i="28"/>
  <c r="J70" i="28" s="1"/>
  <c r="G69" i="28"/>
  <c r="J69" i="28"/>
  <c r="G68" i="28"/>
  <c r="J68" i="28" s="1"/>
  <c r="G67" i="28"/>
  <c r="J67" i="28"/>
  <c r="G66" i="28"/>
  <c r="J66" i="28" s="1"/>
  <c r="G65" i="28"/>
  <c r="J65" i="28"/>
  <c r="G64" i="28"/>
  <c r="J64" i="28" s="1"/>
  <c r="G63" i="28"/>
  <c r="J63" i="28"/>
  <c r="G62" i="28"/>
  <c r="J62" i="28" s="1"/>
  <c r="G61" i="28"/>
  <c r="J61" i="28"/>
  <c r="G60" i="28"/>
  <c r="J60" i="28" s="1"/>
  <c r="G59" i="28"/>
  <c r="J59" i="28"/>
  <c r="G58" i="28"/>
  <c r="J58" i="28" s="1"/>
  <c r="G57" i="28"/>
  <c r="J57" i="28"/>
  <c r="G56" i="28"/>
  <c r="J56" i="28" s="1"/>
  <c r="G55" i="28"/>
  <c r="J55" i="28"/>
  <c r="G54" i="28"/>
  <c r="J54" i="28" s="1"/>
  <c r="G53" i="28"/>
  <c r="J53" i="28"/>
  <c r="G52" i="28"/>
  <c r="J52" i="28" s="1"/>
  <c r="G51" i="28"/>
  <c r="J51" i="28"/>
  <c r="G50" i="28"/>
  <c r="J50" i="28" s="1"/>
  <c r="G49" i="28"/>
  <c r="J49" i="28"/>
  <c r="G48" i="28"/>
  <c r="J48" i="28" s="1"/>
  <c r="G47" i="28"/>
  <c r="J47" i="28"/>
  <c r="G46" i="28"/>
  <c r="J46" i="28" s="1"/>
  <c r="G45" i="28"/>
  <c r="J45" i="28"/>
  <c r="G44" i="28"/>
  <c r="J44" i="28" s="1"/>
  <c r="G43" i="28"/>
  <c r="J43" i="28"/>
  <c r="G42" i="28"/>
  <c r="J42" i="28" s="1"/>
  <c r="G41" i="28"/>
  <c r="J41" i="28"/>
  <c r="G40" i="28"/>
  <c r="J40" i="28" s="1"/>
  <c r="G39" i="28"/>
  <c r="J39" i="28"/>
  <c r="G38" i="28"/>
  <c r="J38" i="28" s="1"/>
  <c r="G37" i="28"/>
  <c r="J37" i="28"/>
  <c r="G36" i="28"/>
  <c r="J36" i="28" s="1"/>
  <c r="G35" i="28"/>
  <c r="J35" i="28"/>
  <c r="G34" i="28"/>
  <c r="J34" i="28" s="1"/>
  <c r="G33" i="28"/>
  <c r="J33" i="28"/>
  <c r="G32" i="28"/>
  <c r="J32" i="28" s="1"/>
  <c r="G31" i="28"/>
  <c r="J31" i="28"/>
  <c r="G30" i="28"/>
  <c r="J30" i="28" s="1"/>
  <c r="G29" i="28"/>
  <c r="J29" i="28"/>
  <c r="G28" i="28"/>
  <c r="J28" i="28" s="1"/>
  <c r="G27" i="28"/>
  <c r="J27" i="28"/>
  <c r="G26" i="28"/>
  <c r="J26" i="28" s="1"/>
  <c r="G25" i="28"/>
  <c r="J25" i="28"/>
  <c r="G24" i="28"/>
  <c r="J24" i="28" s="1"/>
  <c r="G23" i="28"/>
  <c r="J23" i="28"/>
  <c r="G22" i="28"/>
  <c r="J22" i="28" s="1"/>
  <c r="G21" i="28"/>
  <c r="J21" i="28"/>
  <c r="G20" i="28"/>
  <c r="J20" i="28" s="1"/>
  <c r="G19" i="28"/>
  <c r="J19" i="28"/>
  <c r="G18" i="28"/>
  <c r="J18" i="28" s="1"/>
  <c r="G17" i="28"/>
  <c r="J17" i="28"/>
  <c r="G16" i="28"/>
  <c r="J16" i="28" s="1"/>
  <c r="G15" i="28"/>
  <c r="J15" i="28"/>
  <c r="G14" i="28"/>
  <c r="J14" i="28" s="1"/>
  <c r="G13" i="28"/>
  <c r="J13" i="28"/>
  <c r="G11" i="28"/>
  <c r="J11" i="28" s="1"/>
  <c r="G10" i="28"/>
  <c r="J10" i="28"/>
  <c r="G9" i="28"/>
  <c r="J9" i="28" s="1"/>
  <c r="G12" i="28"/>
  <c r="J12" i="28"/>
  <c r="G8" i="28"/>
  <c r="J8" i="28" s="1"/>
  <c r="F5" i="28"/>
  <c r="A5" i="28"/>
  <c r="H3" i="28"/>
  <c r="H4" i="28" s="1"/>
  <c r="X106" i="11" s="1"/>
  <c r="B2" i="28"/>
  <c r="A1" i="28"/>
  <c r="J604" i="27"/>
  <c r="J603" i="27"/>
  <c r="J602" i="27"/>
  <c r="J601" i="27"/>
  <c r="J600" i="27"/>
  <c r="J599" i="27"/>
  <c r="G598" i="27"/>
  <c r="J598" i="27" s="1"/>
  <c r="G597" i="27"/>
  <c r="J597" i="27" s="1"/>
  <c r="G596" i="27"/>
  <c r="J596" i="27"/>
  <c r="G595" i="27"/>
  <c r="J595" i="27" s="1"/>
  <c r="G594" i="27"/>
  <c r="J594" i="27" s="1"/>
  <c r="G593" i="27"/>
  <c r="J593" i="27" s="1"/>
  <c r="G592" i="27"/>
  <c r="J592" i="27"/>
  <c r="G591" i="27"/>
  <c r="J591" i="27" s="1"/>
  <c r="G590" i="27"/>
  <c r="J590" i="27" s="1"/>
  <c r="G589" i="27"/>
  <c r="J589" i="27" s="1"/>
  <c r="G588" i="27"/>
  <c r="J588" i="27"/>
  <c r="G587" i="27"/>
  <c r="J587" i="27" s="1"/>
  <c r="G586" i="27"/>
  <c r="J586" i="27" s="1"/>
  <c r="G585" i="27"/>
  <c r="J585" i="27" s="1"/>
  <c r="G584" i="27"/>
  <c r="J584" i="27"/>
  <c r="G583" i="27"/>
  <c r="J583" i="27" s="1"/>
  <c r="G582" i="27"/>
  <c r="J582" i="27" s="1"/>
  <c r="G581" i="27"/>
  <c r="J581" i="27" s="1"/>
  <c r="G580" i="27"/>
  <c r="J580" i="27"/>
  <c r="G579" i="27"/>
  <c r="J579" i="27" s="1"/>
  <c r="G578" i="27"/>
  <c r="J578" i="27" s="1"/>
  <c r="G577" i="27"/>
  <c r="J577" i="27" s="1"/>
  <c r="G576" i="27"/>
  <c r="J576" i="27"/>
  <c r="G575" i="27"/>
  <c r="J575" i="27" s="1"/>
  <c r="G574" i="27"/>
  <c r="J574" i="27" s="1"/>
  <c r="G573" i="27"/>
  <c r="J573" i="27" s="1"/>
  <c r="G572" i="27"/>
  <c r="J572" i="27"/>
  <c r="G571" i="27"/>
  <c r="J571" i="27" s="1"/>
  <c r="G570" i="27"/>
  <c r="J570" i="27" s="1"/>
  <c r="G569" i="27"/>
  <c r="J569" i="27" s="1"/>
  <c r="G568" i="27"/>
  <c r="J568" i="27"/>
  <c r="G567" i="27"/>
  <c r="J567" i="27" s="1"/>
  <c r="G566" i="27"/>
  <c r="J566" i="27" s="1"/>
  <c r="G565" i="27"/>
  <c r="J565" i="27" s="1"/>
  <c r="G564" i="27"/>
  <c r="J564" i="27"/>
  <c r="G563" i="27"/>
  <c r="J563" i="27" s="1"/>
  <c r="G562" i="27"/>
  <c r="J562" i="27" s="1"/>
  <c r="G561" i="27"/>
  <c r="J561" i="27" s="1"/>
  <c r="G560" i="27"/>
  <c r="J560" i="27"/>
  <c r="G559" i="27"/>
  <c r="J559" i="27" s="1"/>
  <c r="G558" i="27"/>
  <c r="J558" i="27" s="1"/>
  <c r="G557" i="27"/>
  <c r="J557" i="27" s="1"/>
  <c r="G556" i="27"/>
  <c r="J556" i="27"/>
  <c r="G555" i="27"/>
  <c r="J555" i="27" s="1"/>
  <c r="G554" i="27"/>
  <c r="J554" i="27" s="1"/>
  <c r="G553" i="27"/>
  <c r="J553" i="27" s="1"/>
  <c r="G552" i="27"/>
  <c r="J552" i="27"/>
  <c r="G551" i="27"/>
  <c r="J551" i="27" s="1"/>
  <c r="G550" i="27"/>
  <c r="J550" i="27" s="1"/>
  <c r="G549" i="27"/>
  <c r="J549" i="27" s="1"/>
  <c r="G548" i="27"/>
  <c r="J548" i="27"/>
  <c r="G547" i="27"/>
  <c r="J547" i="27" s="1"/>
  <c r="G546" i="27"/>
  <c r="J546" i="27" s="1"/>
  <c r="G545" i="27"/>
  <c r="J545" i="27" s="1"/>
  <c r="G544" i="27"/>
  <c r="J544" i="27"/>
  <c r="G543" i="27"/>
  <c r="J543" i="27" s="1"/>
  <c r="G542" i="27"/>
  <c r="J542" i="27" s="1"/>
  <c r="G541" i="27"/>
  <c r="J541" i="27" s="1"/>
  <c r="G540" i="27"/>
  <c r="J540" i="27"/>
  <c r="G539" i="27"/>
  <c r="J539" i="27" s="1"/>
  <c r="G538" i="27"/>
  <c r="J538" i="27" s="1"/>
  <c r="G537" i="27"/>
  <c r="J537" i="27" s="1"/>
  <c r="G536" i="27"/>
  <c r="J536" i="27"/>
  <c r="G535" i="27"/>
  <c r="J535" i="27" s="1"/>
  <c r="G534" i="27"/>
  <c r="J534" i="27" s="1"/>
  <c r="G533" i="27"/>
  <c r="J533" i="27" s="1"/>
  <c r="G532" i="27"/>
  <c r="J532" i="27"/>
  <c r="G531" i="27"/>
  <c r="J531" i="27" s="1"/>
  <c r="G530" i="27"/>
  <c r="J530" i="27" s="1"/>
  <c r="G529" i="27"/>
  <c r="J529" i="27" s="1"/>
  <c r="G528" i="27"/>
  <c r="J528" i="27"/>
  <c r="G527" i="27"/>
  <c r="J527" i="27" s="1"/>
  <c r="G526" i="27"/>
  <c r="J526" i="27" s="1"/>
  <c r="G525" i="27"/>
  <c r="J525" i="27" s="1"/>
  <c r="G524" i="27"/>
  <c r="J524" i="27"/>
  <c r="G523" i="27"/>
  <c r="J523" i="27" s="1"/>
  <c r="G522" i="27"/>
  <c r="J522" i="27" s="1"/>
  <c r="G521" i="27"/>
  <c r="J521" i="27" s="1"/>
  <c r="G520" i="27"/>
  <c r="J520" i="27"/>
  <c r="G519" i="27"/>
  <c r="J519" i="27" s="1"/>
  <c r="G518" i="27"/>
  <c r="J518" i="27" s="1"/>
  <c r="G517" i="27"/>
  <c r="J517" i="27" s="1"/>
  <c r="G516" i="27"/>
  <c r="J516" i="27"/>
  <c r="G515" i="27"/>
  <c r="J515" i="27" s="1"/>
  <c r="G514" i="27"/>
  <c r="J514" i="27" s="1"/>
  <c r="G513" i="27"/>
  <c r="J513" i="27" s="1"/>
  <c r="G512" i="27"/>
  <c r="J512" i="27"/>
  <c r="G511" i="27"/>
  <c r="J511" i="27" s="1"/>
  <c r="G510" i="27"/>
  <c r="J510" i="27" s="1"/>
  <c r="G509" i="27"/>
  <c r="J509" i="27" s="1"/>
  <c r="G508" i="27"/>
  <c r="J508" i="27"/>
  <c r="G507" i="27"/>
  <c r="J507" i="27" s="1"/>
  <c r="G506" i="27"/>
  <c r="J506" i="27" s="1"/>
  <c r="G505" i="27"/>
  <c r="J505" i="27" s="1"/>
  <c r="G504" i="27"/>
  <c r="J504" i="27"/>
  <c r="G503" i="27"/>
  <c r="J503" i="27" s="1"/>
  <c r="G502" i="27"/>
  <c r="J502" i="27" s="1"/>
  <c r="G501" i="27"/>
  <c r="J501" i="27" s="1"/>
  <c r="G500" i="27"/>
  <c r="J500" i="27"/>
  <c r="G499" i="27"/>
  <c r="J499" i="27" s="1"/>
  <c r="G498" i="27"/>
  <c r="J498" i="27" s="1"/>
  <c r="G497" i="27"/>
  <c r="J497" i="27" s="1"/>
  <c r="G496" i="27"/>
  <c r="J496" i="27"/>
  <c r="G495" i="27"/>
  <c r="J495" i="27" s="1"/>
  <c r="G494" i="27"/>
  <c r="J494" i="27" s="1"/>
  <c r="G493" i="27"/>
  <c r="J493" i="27" s="1"/>
  <c r="G492" i="27"/>
  <c r="J492" i="27"/>
  <c r="G491" i="27"/>
  <c r="J491" i="27" s="1"/>
  <c r="G490" i="27"/>
  <c r="J490" i="27" s="1"/>
  <c r="G489" i="27"/>
  <c r="J489" i="27" s="1"/>
  <c r="G488" i="27"/>
  <c r="J488" i="27"/>
  <c r="G487" i="27"/>
  <c r="J487" i="27" s="1"/>
  <c r="G486" i="27"/>
  <c r="J486" i="27" s="1"/>
  <c r="G485" i="27"/>
  <c r="J485" i="27" s="1"/>
  <c r="G484" i="27"/>
  <c r="J484" i="27"/>
  <c r="G483" i="27"/>
  <c r="J483" i="27" s="1"/>
  <c r="G482" i="27"/>
  <c r="J482" i="27" s="1"/>
  <c r="G481" i="27"/>
  <c r="J481" i="27" s="1"/>
  <c r="G480" i="27"/>
  <c r="J480" i="27"/>
  <c r="G479" i="27"/>
  <c r="J479" i="27" s="1"/>
  <c r="G478" i="27"/>
  <c r="J478" i="27" s="1"/>
  <c r="G477" i="27"/>
  <c r="J477" i="27" s="1"/>
  <c r="G476" i="27"/>
  <c r="J476" i="27"/>
  <c r="G475" i="27"/>
  <c r="J475" i="27" s="1"/>
  <c r="G474" i="27"/>
  <c r="J474" i="27" s="1"/>
  <c r="G473" i="27"/>
  <c r="J473" i="27" s="1"/>
  <c r="G472" i="27"/>
  <c r="J472" i="27"/>
  <c r="G471" i="27"/>
  <c r="J471" i="27" s="1"/>
  <c r="G470" i="27"/>
  <c r="J470" i="27" s="1"/>
  <c r="G469" i="27"/>
  <c r="J469" i="27" s="1"/>
  <c r="G468" i="27"/>
  <c r="J468" i="27"/>
  <c r="G467" i="27"/>
  <c r="J467" i="27" s="1"/>
  <c r="G466" i="27"/>
  <c r="J466" i="27" s="1"/>
  <c r="G465" i="27"/>
  <c r="J465" i="27" s="1"/>
  <c r="G464" i="27"/>
  <c r="J464" i="27"/>
  <c r="G463" i="27"/>
  <c r="J463" i="27" s="1"/>
  <c r="G462" i="27"/>
  <c r="J462" i="27" s="1"/>
  <c r="G461" i="27"/>
  <c r="J461" i="27" s="1"/>
  <c r="G460" i="27"/>
  <c r="J460" i="27"/>
  <c r="G459" i="27"/>
  <c r="J459" i="27" s="1"/>
  <c r="G458" i="27"/>
  <c r="J458" i="27" s="1"/>
  <c r="G457" i="27"/>
  <c r="J457" i="27" s="1"/>
  <c r="G456" i="27"/>
  <c r="J456" i="27"/>
  <c r="G455" i="27"/>
  <c r="J455" i="27" s="1"/>
  <c r="G454" i="27"/>
  <c r="J454" i="27" s="1"/>
  <c r="G453" i="27"/>
  <c r="J453" i="27" s="1"/>
  <c r="G452" i="27"/>
  <c r="J452" i="27"/>
  <c r="G451" i="27"/>
  <c r="J451" i="27" s="1"/>
  <c r="G450" i="27"/>
  <c r="J450" i="27" s="1"/>
  <c r="G449" i="27"/>
  <c r="J449" i="27" s="1"/>
  <c r="G448" i="27"/>
  <c r="J448" i="27"/>
  <c r="G447" i="27"/>
  <c r="J447" i="27" s="1"/>
  <c r="G446" i="27"/>
  <c r="J446" i="27" s="1"/>
  <c r="G445" i="27"/>
  <c r="J445" i="27" s="1"/>
  <c r="G444" i="27"/>
  <c r="J444" i="27"/>
  <c r="G443" i="27"/>
  <c r="J443" i="27" s="1"/>
  <c r="G442" i="27"/>
  <c r="J442" i="27" s="1"/>
  <c r="G441" i="27"/>
  <c r="J441" i="27" s="1"/>
  <c r="G440" i="27"/>
  <c r="J440" i="27"/>
  <c r="G439" i="27"/>
  <c r="J439" i="27" s="1"/>
  <c r="G438" i="27"/>
  <c r="J438" i="27" s="1"/>
  <c r="G437" i="27"/>
  <c r="J437" i="27" s="1"/>
  <c r="G436" i="27"/>
  <c r="J436" i="27"/>
  <c r="G435" i="27"/>
  <c r="J435" i="27" s="1"/>
  <c r="G434" i="27"/>
  <c r="J434" i="27" s="1"/>
  <c r="G433" i="27"/>
  <c r="J433" i="27" s="1"/>
  <c r="G432" i="27"/>
  <c r="J432" i="27"/>
  <c r="G431" i="27"/>
  <c r="J431" i="27" s="1"/>
  <c r="G430" i="27"/>
  <c r="J430" i="27" s="1"/>
  <c r="G429" i="27"/>
  <c r="J429" i="27" s="1"/>
  <c r="G428" i="27"/>
  <c r="J428" i="27"/>
  <c r="G427" i="27"/>
  <c r="J427" i="27" s="1"/>
  <c r="G426" i="27"/>
  <c r="J426" i="27" s="1"/>
  <c r="G425" i="27"/>
  <c r="J425" i="27" s="1"/>
  <c r="G424" i="27"/>
  <c r="J424" i="27"/>
  <c r="G423" i="27"/>
  <c r="J423" i="27" s="1"/>
  <c r="G422" i="27"/>
  <c r="J422" i="27" s="1"/>
  <c r="G421" i="27"/>
  <c r="J421" i="27" s="1"/>
  <c r="G420" i="27"/>
  <c r="J420" i="27"/>
  <c r="G419" i="27"/>
  <c r="J419" i="27" s="1"/>
  <c r="G418" i="27"/>
  <c r="J418" i="27" s="1"/>
  <c r="G417" i="27"/>
  <c r="J417" i="27" s="1"/>
  <c r="G416" i="27"/>
  <c r="J416" i="27"/>
  <c r="G415" i="27"/>
  <c r="J415" i="27" s="1"/>
  <c r="G414" i="27"/>
  <c r="J414" i="27" s="1"/>
  <c r="G413" i="27"/>
  <c r="J413" i="27" s="1"/>
  <c r="G412" i="27"/>
  <c r="J412" i="27"/>
  <c r="G411" i="27"/>
  <c r="J411" i="27" s="1"/>
  <c r="G410" i="27"/>
  <c r="J410" i="27" s="1"/>
  <c r="G409" i="27"/>
  <c r="J409" i="27" s="1"/>
  <c r="G408" i="27"/>
  <c r="J408" i="27"/>
  <c r="G407" i="27"/>
  <c r="J407" i="27" s="1"/>
  <c r="G406" i="27"/>
  <c r="J406" i="27" s="1"/>
  <c r="G405" i="27"/>
  <c r="J405" i="27" s="1"/>
  <c r="G404" i="27"/>
  <c r="J404" i="27"/>
  <c r="G403" i="27"/>
  <c r="J403" i="27" s="1"/>
  <c r="G402" i="27"/>
  <c r="J402" i="27" s="1"/>
  <c r="G401" i="27"/>
  <c r="J401" i="27" s="1"/>
  <c r="G400" i="27"/>
  <c r="J400" i="27"/>
  <c r="G399" i="27"/>
  <c r="J399" i="27" s="1"/>
  <c r="G398" i="27"/>
  <c r="J398" i="27" s="1"/>
  <c r="G397" i="27"/>
  <c r="J397" i="27" s="1"/>
  <c r="G396" i="27"/>
  <c r="J396" i="27"/>
  <c r="G395" i="27"/>
  <c r="J395" i="27" s="1"/>
  <c r="G394" i="27"/>
  <c r="J394" i="27" s="1"/>
  <c r="G393" i="27"/>
  <c r="J393" i="27" s="1"/>
  <c r="G392" i="27"/>
  <c r="J392" i="27"/>
  <c r="G391" i="27"/>
  <c r="J391" i="27" s="1"/>
  <c r="G390" i="27"/>
  <c r="J390" i="27" s="1"/>
  <c r="G389" i="27"/>
  <c r="J389" i="27" s="1"/>
  <c r="G388" i="27"/>
  <c r="J388" i="27"/>
  <c r="G387" i="27"/>
  <c r="J387" i="27" s="1"/>
  <c r="G386" i="27"/>
  <c r="J386" i="27" s="1"/>
  <c r="G385" i="27"/>
  <c r="J385" i="27" s="1"/>
  <c r="G384" i="27"/>
  <c r="J384" i="27"/>
  <c r="G383" i="27"/>
  <c r="J383" i="27" s="1"/>
  <c r="G382" i="27"/>
  <c r="J382" i="27" s="1"/>
  <c r="G381" i="27"/>
  <c r="J381" i="27" s="1"/>
  <c r="G380" i="27"/>
  <c r="J380" i="27"/>
  <c r="G379" i="27"/>
  <c r="J379" i="27" s="1"/>
  <c r="G378" i="27"/>
  <c r="J378" i="27" s="1"/>
  <c r="G377" i="27"/>
  <c r="J377" i="27" s="1"/>
  <c r="G376" i="27"/>
  <c r="J376" i="27"/>
  <c r="G375" i="27"/>
  <c r="J375" i="27" s="1"/>
  <c r="G374" i="27"/>
  <c r="J374" i="27" s="1"/>
  <c r="G373" i="27"/>
  <c r="J373" i="27" s="1"/>
  <c r="G372" i="27"/>
  <c r="J372" i="27"/>
  <c r="G371" i="27"/>
  <c r="J371" i="27" s="1"/>
  <c r="G370" i="27"/>
  <c r="J370" i="27" s="1"/>
  <c r="G369" i="27"/>
  <c r="J369" i="27" s="1"/>
  <c r="G368" i="27"/>
  <c r="J368" i="27"/>
  <c r="G367" i="27"/>
  <c r="J367" i="27" s="1"/>
  <c r="G366" i="27"/>
  <c r="J366" i="27" s="1"/>
  <c r="G365" i="27"/>
  <c r="J365" i="27" s="1"/>
  <c r="G364" i="27"/>
  <c r="J364" i="27"/>
  <c r="G363" i="27"/>
  <c r="J363" i="27" s="1"/>
  <c r="G362" i="27"/>
  <c r="J362" i="27" s="1"/>
  <c r="G361" i="27"/>
  <c r="J361" i="27" s="1"/>
  <c r="G360" i="27"/>
  <c r="J360" i="27"/>
  <c r="G359" i="27"/>
  <c r="J359" i="27" s="1"/>
  <c r="G358" i="27"/>
  <c r="J358" i="27" s="1"/>
  <c r="G357" i="27"/>
  <c r="J357" i="27" s="1"/>
  <c r="G356" i="27"/>
  <c r="J356" i="27"/>
  <c r="G355" i="27"/>
  <c r="J355" i="27" s="1"/>
  <c r="G354" i="27"/>
  <c r="J354" i="27" s="1"/>
  <c r="G353" i="27"/>
  <c r="J353" i="27" s="1"/>
  <c r="G352" i="27"/>
  <c r="J352" i="27"/>
  <c r="G351" i="27"/>
  <c r="J351" i="27" s="1"/>
  <c r="G350" i="27"/>
  <c r="J350" i="27" s="1"/>
  <c r="G349" i="27"/>
  <c r="J349" i="27" s="1"/>
  <c r="G348" i="27"/>
  <c r="J348" i="27"/>
  <c r="G347" i="27"/>
  <c r="J347" i="27" s="1"/>
  <c r="G346" i="27"/>
  <c r="J346" i="27" s="1"/>
  <c r="G345" i="27"/>
  <c r="J345" i="27" s="1"/>
  <c r="G344" i="27"/>
  <c r="J344" i="27"/>
  <c r="G343" i="27"/>
  <c r="J343" i="27" s="1"/>
  <c r="G342" i="27"/>
  <c r="J342" i="27" s="1"/>
  <c r="G341" i="27"/>
  <c r="J341" i="27" s="1"/>
  <c r="G340" i="27"/>
  <c r="J340" i="27"/>
  <c r="G339" i="27"/>
  <c r="J339" i="27" s="1"/>
  <c r="G338" i="27"/>
  <c r="J338" i="27" s="1"/>
  <c r="G337" i="27"/>
  <c r="J337" i="27" s="1"/>
  <c r="G336" i="27"/>
  <c r="J336" i="27"/>
  <c r="G335" i="27"/>
  <c r="J335" i="27" s="1"/>
  <c r="G334" i="27"/>
  <c r="J334" i="27" s="1"/>
  <c r="G333" i="27"/>
  <c r="J333" i="27" s="1"/>
  <c r="G332" i="27"/>
  <c r="J332" i="27"/>
  <c r="G331" i="27"/>
  <c r="J331" i="27" s="1"/>
  <c r="G330" i="27"/>
  <c r="J330" i="27" s="1"/>
  <c r="G329" i="27"/>
  <c r="J329" i="27" s="1"/>
  <c r="G328" i="27"/>
  <c r="J328" i="27"/>
  <c r="G327" i="27"/>
  <c r="J327" i="27" s="1"/>
  <c r="G326" i="27"/>
  <c r="J326" i="27" s="1"/>
  <c r="G325" i="27"/>
  <c r="J325" i="27" s="1"/>
  <c r="G324" i="27"/>
  <c r="J324" i="27"/>
  <c r="G323" i="27"/>
  <c r="J323" i="27" s="1"/>
  <c r="G322" i="27"/>
  <c r="J322" i="27" s="1"/>
  <c r="G321" i="27"/>
  <c r="J321" i="27" s="1"/>
  <c r="G320" i="27"/>
  <c r="J320" i="27"/>
  <c r="G319" i="27"/>
  <c r="J319" i="27" s="1"/>
  <c r="G318" i="27"/>
  <c r="J318" i="27" s="1"/>
  <c r="G317" i="27"/>
  <c r="J317" i="27" s="1"/>
  <c r="G316" i="27"/>
  <c r="J316" i="27"/>
  <c r="G315" i="27"/>
  <c r="J315" i="27" s="1"/>
  <c r="G314" i="27"/>
  <c r="J314" i="27" s="1"/>
  <c r="G313" i="27"/>
  <c r="J313" i="27" s="1"/>
  <c r="G312" i="27"/>
  <c r="J312" i="27"/>
  <c r="G311" i="27"/>
  <c r="J311" i="27" s="1"/>
  <c r="G310" i="27"/>
  <c r="J310" i="27" s="1"/>
  <c r="G309" i="27"/>
  <c r="J309" i="27" s="1"/>
  <c r="G308" i="27"/>
  <c r="J308" i="27"/>
  <c r="G307" i="27"/>
  <c r="J307" i="27" s="1"/>
  <c r="G306" i="27"/>
  <c r="J306" i="27" s="1"/>
  <c r="G305" i="27"/>
  <c r="J305" i="27" s="1"/>
  <c r="G304" i="27"/>
  <c r="J304" i="27"/>
  <c r="G303" i="27"/>
  <c r="J303" i="27"/>
  <c r="G302" i="27"/>
  <c r="J302" i="27"/>
  <c r="G301" i="27"/>
  <c r="J301" i="27"/>
  <c r="G300" i="27"/>
  <c r="J300" i="27"/>
  <c r="G299" i="27"/>
  <c r="J299" i="27"/>
  <c r="G298" i="27"/>
  <c r="J298" i="27"/>
  <c r="G297" i="27"/>
  <c r="J297" i="27"/>
  <c r="G296" i="27"/>
  <c r="J296" i="27"/>
  <c r="G295" i="27"/>
  <c r="J295" i="27"/>
  <c r="G294" i="27"/>
  <c r="J294" i="27"/>
  <c r="G293" i="27"/>
  <c r="J293" i="27"/>
  <c r="G292" i="27"/>
  <c r="J292" i="27"/>
  <c r="G291" i="27"/>
  <c r="J291" i="27"/>
  <c r="G290" i="27"/>
  <c r="J290" i="27"/>
  <c r="G289" i="27"/>
  <c r="J289" i="27"/>
  <c r="G288" i="27"/>
  <c r="J288" i="27"/>
  <c r="G287" i="27"/>
  <c r="J287" i="27"/>
  <c r="G286" i="27"/>
  <c r="J286" i="27"/>
  <c r="G285" i="27"/>
  <c r="J285" i="27"/>
  <c r="G284" i="27"/>
  <c r="J284" i="27"/>
  <c r="G283" i="27"/>
  <c r="J283" i="27"/>
  <c r="G282" i="27"/>
  <c r="J282" i="27"/>
  <c r="G281" i="27"/>
  <c r="J281" i="27"/>
  <c r="G280" i="27"/>
  <c r="J280" i="27"/>
  <c r="G279" i="27"/>
  <c r="J279" i="27"/>
  <c r="G278" i="27"/>
  <c r="J278" i="27"/>
  <c r="G277" i="27"/>
  <c r="J277" i="27"/>
  <c r="G276" i="27"/>
  <c r="J276" i="27"/>
  <c r="G275" i="27"/>
  <c r="J275" i="27"/>
  <c r="G274" i="27"/>
  <c r="J274" i="27"/>
  <c r="G273" i="27"/>
  <c r="J273" i="27"/>
  <c r="G272" i="27"/>
  <c r="J272" i="27"/>
  <c r="G271" i="27"/>
  <c r="J271" i="27"/>
  <c r="G270" i="27"/>
  <c r="J270" i="27"/>
  <c r="G269" i="27"/>
  <c r="J269" i="27"/>
  <c r="G268" i="27"/>
  <c r="J268" i="27"/>
  <c r="G267" i="27"/>
  <c r="J267" i="27"/>
  <c r="G266" i="27"/>
  <c r="J266" i="27"/>
  <c r="G265" i="27"/>
  <c r="J265" i="27"/>
  <c r="G264" i="27"/>
  <c r="J264" i="27"/>
  <c r="G263" i="27"/>
  <c r="J263" i="27"/>
  <c r="G262" i="27"/>
  <c r="J262" i="27"/>
  <c r="G261" i="27"/>
  <c r="J261" i="27"/>
  <c r="G260" i="27"/>
  <c r="J260" i="27"/>
  <c r="G259" i="27"/>
  <c r="J259" i="27"/>
  <c r="G258" i="27"/>
  <c r="J258" i="27"/>
  <c r="G257" i="27"/>
  <c r="J257" i="27"/>
  <c r="G256" i="27"/>
  <c r="J256" i="27"/>
  <c r="G255" i="27"/>
  <c r="J255" i="27"/>
  <c r="G254" i="27"/>
  <c r="J254" i="27"/>
  <c r="G253" i="27"/>
  <c r="J253" i="27"/>
  <c r="G252" i="27"/>
  <c r="J252" i="27"/>
  <c r="G251" i="27"/>
  <c r="J251" i="27"/>
  <c r="G250" i="27"/>
  <c r="J250" i="27"/>
  <c r="G249" i="27"/>
  <c r="J249" i="27"/>
  <c r="G248" i="27"/>
  <c r="J248" i="27"/>
  <c r="G247" i="27"/>
  <c r="J247" i="27"/>
  <c r="G246" i="27"/>
  <c r="J246" i="27"/>
  <c r="G245" i="27"/>
  <c r="J245" i="27"/>
  <c r="G244" i="27"/>
  <c r="J244" i="27"/>
  <c r="G243" i="27"/>
  <c r="J243" i="27"/>
  <c r="G242" i="27"/>
  <c r="J242" i="27"/>
  <c r="G241" i="27"/>
  <c r="J241" i="27"/>
  <c r="G240" i="27"/>
  <c r="J240" i="27"/>
  <c r="G239" i="27"/>
  <c r="J239" i="27"/>
  <c r="G238" i="27"/>
  <c r="J238" i="27"/>
  <c r="G237" i="27"/>
  <c r="J237" i="27"/>
  <c r="G236" i="27"/>
  <c r="J236" i="27"/>
  <c r="G235" i="27"/>
  <c r="J235" i="27"/>
  <c r="G234" i="27"/>
  <c r="J234" i="27"/>
  <c r="G233" i="27"/>
  <c r="J233" i="27"/>
  <c r="G232" i="27"/>
  <c r="J232" i="27"/>
  <c r="G231" i="27"/>
  <c r="J231" i="27"/>
  <c r="G230" i="27"/>
  <c r="J230" i="27"/>
  <c r="G229" i="27"/>
  <c r="J229" i="27"/>
  <c r="G228" i="27"/>
  <c r="J228" i="27"/>
  <c r="G227" i="27"/>
  <c r="J227" i="27"/>
  <c r="G226" i="27"/>
  <c r="J226" i="27"/>
  <c r="G225" i="27"/>
  <c r="J225" i="27"/>
  <c r="G224" i="27"/>
  <c r="J224" i="27"/>
  <c r="G223" i="27"/>
  <c r="J223" i="27"/>
  <c r="G222" i="27"/>
  <c r="J222" i="27"/>
  <c r="G221" i="27"/>
  <c r="J221" i="27"/>
  <c r="G220" i="27"/>
  <c r="J220" i="27"/>
  <c r="G219" i="27"/>
  <c r="J219" i="27"/>
  <c r="G218" i="27"/>
  <c r="J218" i="27"/>
  <c r="G217" i="27"/>
  <c r="J217" i="27"/>
  <c r="G216" i="27"/>
  <c r="J216" i="27"/>
  <c r="G215" i="27"/>
  <c r="J215" i="27"/>
  <c r="G214" i="27"/>
  <c r="J214" i="27"/>
  <c r="G213" i="27"/>
  <c r="J213" i="27"/>
  <c r="G212" i="27"/>
  <c r="J212" i="27"/>
  <c r="G211" i="27"/>
  <c r="J211" i="27"/>
  <c r="G210" i="27"/>
  <c r="J210" i="27"/>
  <c r="G209" i="27"/>
  <c r="J209" i="27"/>
  <c r="G208" i="27"/>
  <c r="J208" i="27"/>
  <c r="G207" i="27"/>
  <c r="J207" i="27"/>
  <c r="G206" i="27"/>
  <c r="J206" i="27"/>
  <c r="G205" i="27"/>
  <c r="J205" i="27"/>
  <c r="G204" i="27"/>
  <c r="J204" i="27"/>
  <c r="G203" i="27"/>
  <c r="J203" i="27"/>
  <c r="G202" i="27"/>
  <c r="J202" i="27"/>
  <c r="G201" i="27"/>
  <c r="J201" i="27"/>
  <c r="G200" i="27"/>
  <c r="J200" i="27"/>
  <c r="G199" i="27"/>
  <c r="J199" i="27"/>
  <c r="G198" i="27"/>
  <c r="J198" i="27"/>
  <c r="G197" i="27"/>
  <c r="J197" i="27"/>
  <c r="G196" i="27"/>
  <c r="J196" i="27"/>
  <c r="G195" i="27"/>
  <c r="J195" i="27"/>
  <c r="G194" i="27"/>
  <c r="J194" i="27"/>
  <c r="G193" i="27"/>
  <c r="J193" i="27"/>
  <c r="G192" i="27"/>
  <c r="J192" i="27"/>
  <c r="G191" i="27"/>
  <c r="J191" i="27"/>
  <c r="G190" i="27"/>
  <c r="J190" i="27"/>
  <c r="G189" i="27"/>
  <c r="J189" i="27"/>
  <c r="G188" i="27"/>
  <c r="J188" i="27"/>
  <c r="G187" i="27"/>
  <c r="J187" i="27"/>
  <c r="G186" i="27"/>
  <c r="J186" i="27"/>
  <c r="G185" i="27"/>
  <c r="J185" i="27"/>
  <c r="G184" i="27"/>
  <c r="J184" i="27"/>
  <c r="G183" i="27"/>
  <c r="J183" i="27"/>
  <c r="G182" i="27"/>
  <c r="J182" i="27"/>
  <c r="G181" i="27"/>
  <c r="J181" i="27"/>
  <c r="G180" i="27"/>
  <c r="J180" i="27"/>
  <c r="G179" i="27"/>
  <c r="J179" i="27"/>
  <c r="G178" i="27"/>
  <c r="J178" i="27"/>
  <c r="G177" i="27"/>
  <c r="J177" i="27"/>
  <c r="G176" i="27"/>
  <c r="J176" i="27"/>
  <c r="G175" i="27"/>
  <c r="J175" i="27"/>
  <c r="G174" i="27"/>
  <c r="J174" i="27"/>
  <c r="G173" i="27"/>
  <c r="J173" i="27"/>
  <c r="G172" i="27"/>
  <c r="J172" i="27"/>
  <c r="G171" i="27"/>
  <c r="J171" i="27"/>
  <c r="G170" i="27"/>
  <c r="J170" i="27"/>
  <c r="G169" i="27"/>
  <c r="J169" i="27"/>
  <c r="G168" i="27"/>
  <c r="J168" i="27"/>
  <c r="G167" i="27"/>
  <c r="J167" i="27"/>
  <c r="G166" i="27"/>
  <c r="J166" i="27"/>
  <c r="G165" i="27"/>
  <c r="J165" i="27"/>
  <c r="G164" i="27"/>
  <c r="J164" i="27"/>
  <c r="G163" i="27"/>
  <c r="J163" i="27"/>
  <c r="G162" i="27"/>
  <c r="J162" i="27"/>
  <c r="G161" i="27"/>
  <c r="J161" i="27"/>
  <c r="G160" i="27"/>
  <c r="J160" i="27"/>
  <c r="G159" i="27"/>
  <c r="J159" i="27"/>
  <c r="G158" i="27"/>
  <c r="J158" i="27"/>
  <c r="G157" i="27"/>
  <c r="J157" i="27"/>
  <c r="G156" i="27"/>
  <c r="J156" i="27"/>
  <c r="G155" i="27"/>
  <c r="J155" i="27"/>
  <c r="G154" i="27"/>
  <c r="J154" i="27"/>
  <c r="G153" i="27"/>
  <c r="J153" i="27"/>
  <c r="G152" i="27"/>
  <c r="J152" i="27"/>
  <c r="G151" i="27"/>
  <c r="J151" i="27"/>
  <c r="G150" i="27"/>
  <c r="J150" i="27"/>
  <c r="G149" i="27"/>
  <c r="J149" i="27"/>
  <c r="G148" i="27"/>
  <c r="J148" i="27"/>
  <c r="G147" i="27"/>
  <c r="J147" i="27"/>
  <c r="G146" i="27"/>
  <c r="J146" i="27"/>
  <c r="G145" i="27"/>
  <c r="J145" i="27"/>
  <c r="G144" i="27"/>
  <c r="J144" i="27"/>
  <c r="G143" i="27"/>
  <c r="J143" i="27"/>
  <c r="G142" i="27"/>
  <c r="J142" i="27"/>
  <c r="G141" i="27"/>
  <c r="J141" i="27"/>
  <c r="G140" i="27"/>
  <c r="J140" i="27"/>
  <c r="G139" i="27"/>
  <c r="J139" i="27"/>
  <c r="G138" i="27"/>
  <c r="J138" i="27"/>
  <c r="G137" i="27"/>
  <c r="J137" i="27"/>
  <c r="G136" i="27"/>
  <c r="J136" i="27"/>
  <c r="G135" i="27"/>
  <c r="J135" i="27"/>
  <c r="G134" i="27"/>
  <c r="J134" i="27"/>
  <c r="G133" i="27"/>
  <c r="J133" i="27"/>
  <c r="G132" i="27"/>
  <c r="J132" i="27"/>
  <c r="G131" i="27"/>
  <c r="J131" i="27"/>
  <c r="G130" i="27"/>
  <c r="J130" i="27"/>
  <c r="G129" i="27"/>
  <c r="J129" i="27"/>
  <c r="G128" i="27"/>
  <c r="J128" i="27"/>
  <c r="G127" i="27"/>
  <c r="J127" i="27"/>
  <c r="G126" i="27"/>
  <c r="J126" i="27"/>
  <c r="G125" i="27"/>
  <c r="J125" i="27"/>
  <c r="G124" i="27"/>
  <c r="J124" i="27"/>
  <c r="G123" i="27"/>
  <c r="J123" i="27"/>
  <c r="G122" i="27"/>
  <c r="J122" i="27"/>
  <c r="G121" i="27"/>
  <c r="J121" i="27"/>
  <c r="G120" i="27"/>
  <c r="J120" i="27"/>
  <c r="G119" i="27"/>
  <c r="J119" i="27"/>
  <c r="G118" i="27"/>
  <c r="J118" i="27"/>
  <c r="G117" i="27"/>
  <c r="J117" i="27"/>
  <c r="G116" i="27"/>
  <c r="J116" i="27"/>
  <c r="G115" i="27"/>
  <c r="J115" i="27"/>
  <c r="G114" i="27"/>
  <c r="J114" i="27"/>
  <c r="G113" i="27"/>
  <c r="J113" i="27"/>
  <c r="G112" i="27"/>
  <c r="J112" i="27"/>
  <c r="G111" i="27"/>
  <c r="J111" i="27"/>
  <c r="G110" i="27"/>
  <c r="J110" i="27"/>
  <c r="G109" i="27"/>
  <c r="J109" i="27"/>
  <c r="G108" i="27"/>
  <c r="J108" i="27"/>
  <c r="G107" i="27"/>
  <c r="J107" i="27"/>
  <c r="G106" i="27"/>
  <c r="J106" i="27"/>
  <c r="G105" i="27"/>
  <c r="J105" i="27"/>
  <c r="G104" i="27"/>
  <c r="J104" i="27"/>
  <c r="G103" i="27"/>
  <c r="J103" i="27"/>
  <c r="G102" i="27"/>
  <c r="J102" i="27"/>
  <c r="G101" i="27"/>
  <c r="J101" i="27"/>
  <c r="G100" i="27"/>
  <c r="J100" i="27"/>
  <c r="G99" i="27"/>
  <c r="J99" i="27"/>
  <c r="G98" i="27"/>
  <c r="J98" i="27"/>
  <c r="G97" i="27"/>
  <c r="J97" i="27"/>
  <c r="G96" i="27"/>
  <c r="J96" i="27"/>
  <c r="G95" i="27"/>
  <c r="J95" i="27"/>
  <c r="G94" i="27"/>
  <c r="J94" i="27"/>
  <c r="G93" i="27"/>
  <c r="J93" i="27"/>
  <c r="G92" i="27"/>
  <c r="J92" i="27"/>
  <c r="G91" i="27"/>
  <c r="J91" i="27"/>
  <c r="G90" i="27"/>
  <c r="J90" i="27"/>
  <c r="G89" i="27"/>
  <c r="J89" i="27"/>
  <c r="G88" i="27"/>
  <c r="J88" i="27"/>
  <c r="G87" i="27"/>
  <c r="J87" i="27"/>
  <c r="G86" i="27"/>
  <c r="J86" i="27"/>
  <c r="G85" i="27"/>
  <c r="J85" i="27"/>
  <c r="G84" i="27"/>
  <c r="J84" i="27"/>
  <c r="G83" i="27"/>
  <c r="J83" i="27"/>
  <c r="G82" i="27"/>
  <c r="J82" i="27"/>
  <c r="G81" i="27"/>
  <c r="J81" i="27"/>
  <c r="G80" i="27"/>
  <c r="J80" i="27"/>
  <c r="G79" i="27"/>
  <c r="J79" i="27"/>
  <c r="G78" i="27"/>
  <c r="J78" i="27"/>
  <c r="G77" i="27"/>
  <c r="J77" i="27"/>
  <c r="G76" i="27"/>
  <c r="J76" i="27"/>
  <c r="G75" i="27"/>
  <c r="J75" i="27"/>
  <c r="G74" i="27"/>
  <c r="J74" i="27"/>
  <c r="G73" i="27"/>
  <c r="J73" i="27"/>
  <c r="G72" i="27"/>
  <c r="J72" i="27"/>
  <c r="G71" i="27"/>
  <c r="J71" i="27"/>
  <c r="G70" i="27"/>
  <c r="J70" i="27"/>
  <c r="G69" i="27"/>
  <c r="J69" i="27"/>
  <c r="G68" i="27"/>
  <c r="J68" i="27"/>
  <c r="G67" i="27"/>
  <c r="J67" i="27"/>
  <c r="G66" i="27"/>
  <c r="J66" i="27"/>
  <c r="G65" i="27"/>
  <c r="J65" i="27"/>
  <c r="G64" i="27"/>
  <c r="J64" i="27"/>
  <c r="G63" i="27"/>
  <c r="J63" i="27"/>
  <c r="G62" i="27"/>
  <c r="J62" i="27"/>
  <c r="G61" i="27"/>
  <c r="J61" i="27"/>
  <c r="G60" i="27"/>
  <c r="J60" i="27"/>
  <c r="G59" i="27"/>
  <c r="J59" i="27"/>
  <c r="G58" i="27"/>
  <c r="J58" i="27"/>
  <c r="G57" i="27"/>
  <c r="J57" i="27"/>
  <c r="G56" i="27"/>
  <c r="J56" i="27"/>
  <c r="G55" i="27"/>
  <c r="J55" i="27"/>
  <c r="G54" i="27"/>
  <c r="J54" i="27"/>
  <c r="G53" i="27"/>
  <c r="J53" i="27"/>
  <c r="G52" i="27"/>
  <c r="J52" i="27"/>
  <c r="G51" i="27"/>
  <c r="J51" i="27"/>
  <c r="G50" i="27"/>
  <c r="J50" i="27"/>
  <c r="G49" i="27"/>
  <c r="J49" i="27"/>
  <c r="G48" i="27"/>
  <c r="J48" i="27"/>
  <c r="G47" i="27"/>
  <c r="J47" i="27"/>
  <c r="G46" i="27"/>
  <c r="J46" i="27"/>
  <c r="G45" i="27"/>
  <c r="J45" i="27"/>
  <c r="G44" i="27"/>
  <c r="J44" i="27"/>
  <c r="G43" i="27"/>
  <c r="J43" i="27"/>
  <c r="G42" i="27"/>
  <c r="J42" i="27"/>
  <c r="G41" i="27"/>
  <c r="J41" i="27"/>
  <c r="G40" i="27"/>
  <c r="J40" i="27"/>
  <c r="G39" i="27"/>
  <c r="J39" i="27"/>
  <c r="G38" i="27"/>
  <c r="J38" i="27"/>
  <c r="G37" i="27"/>
  <c r="J37" i="27"/>
  <c r="G36" i="27"/>
  <c r="J36" i="27"/>
  <c r="G35" i="27"/>
  <c r="J35" i="27"/>
  <c r="G34" i="27"/>
  <c r="J34" i="27"/>
  <c r="G33" i="27"/>
  <c r="J33" i="27"/>
  <c r="G32" i="27"/>
  <c r="J32" i="27"/>
  <c r="G31" i="27"/>
  <c r="J31" i="27"/>
  <c r="G30" i="27"/>
  <c r="J30" i="27"/>
  <c r="G29" i="27"/>
  <c r="J29" i="27"/>
  <c r="G28" i="27"/>
  <c r="J28" i="27"/>
  <c r="G27" i="27"/>
  <c r="J27" i="27"/>
  <c r="G26" i="27"/>
  <c r="J26" i="27"/>
  <c r="G25" i="27"/>
  <c r="J25" i="27"/>
  <c r="G24" i="27"/>
  <c r="J24" i="27"/>
  <c r="G23" i="27"/>
  <c r="J23" i="27"/>
  <c r="G22" i="27"/>
  <c r="J22" i="27"/>
  <c r="G21" i="27"/>
  <c r="J21" i="27"/>
  <c r="G20" i="27"/>
  <c r="J20" i="27"/>
  <c r="G19" i="27"/>
  <c r="J19" i="27"/>
  <c r="G18" i="27"/>
  <c r="J18" i="27"/>
  <c r="G17" i="27"/>
  <c r="J17" i="27"/>
  <c r="G16" i="27"/>
  <c r="J16" i="27"/>
  <c r="G15" i="27"/>
  <c r="J15" i="27"/>
  <c r="G14" i="27"/>
  <c r="J14" i="27"/>
  <c r="G13" i="27"/>
  <c r="J13" i="27"/>
  <c r="G12" i="27"/>
  <c r="J12" i="27"/>
  <c r="G11" i="27"/>
  <c r="J11" i="27"/>
  <c r="G10" i="27"/>
  <c r="J10" i="27"/>
  <c r="G9" i="27"/>
  <c r="J9" i="27"/>
  <c r="G8" i="27"/>
  <c r="J8" i="27"/>
  <c r="F5" i="27"/>
  <c r="A5" i="27"/>
  <c r="H3" i="27"/>
  <c r="H4" i="27"/>
  <c r="V106" i="11" s="1"/>
  <c r="B2" i="27"/>
  <c r="A1" i="27"/>
  <c r="D4" i="28"/>
  <c r="W93" i="11" s="1"/>
  <c r="AG93" i="11" s="1"/>
  <c r="D4" i="27"/>
  <c r="G26" i="12"/>
  <c r="N26" i="12"/>
  <c r="G27" i="12"/>
  <c r="K27" i="12"/>
  <c r="M27" i="12" s="1"/>
  <c r="N27" i="12"/>
  <c r="G28" i="12"/>
  <c r="K28" i="12"/>
  <c r="M28" i="12" s="1"/>
  <c r="O28" i="12" s="1"/>
  <c r="N28" i="12"/>
  <c r="G29" i="12"/>
  <c r="K29" i="12" s="1"/>
  <c r="M29" i="12"/>
  <c r="N29" i="12"/>
  <c r="G30" i="12"/>
  <c r="K30" i="12" s="1"/>
  <c r="M30" i="12" s="1"/>
  <c r="N30" i="12"/>
  <c r="N11" i="12"/>
  <c r="G11" i="12"/>
  <c r="N10" i="12"/>
  <c r="G10" i="12"/>
  <c r="K10" i="12" s="1"/>
  <c r="M10" i="12" s="1"/>
  <c r="N9" i="12"/>
  <c r="G9" i="12"/>
  <c r="K9" i="12"/>
  <c r="M9" i="12" s="1"/>
  <c r="O9" i="12" s="1"/>
  <c r="Q41" i="12"/>
  <c r="P41" i="12"/>
  <c r="J20" i="18"/>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62" i="9"/>
  <c r="M63" i="9"/>
  <c r="M64" i="9"/>
  <c r="M65" i="9"/>
  <c r="M66" i="9"/>
  <c r="M67" i="9"/>
  <c r="M68" i="9"/>
  <c r="M69" i="9"/>
  <c r="M70" i="9"/>
  <c r="M71" i="9"/>
  <c r="M72" i="9"/>
  <c r="M73" i="9"/>
  <c r="M74" i="9"/>
  <c r="M75" i="9"/>
  <c r="M76" i="9"/>
  <c r="M77" i="9"/>
  <c r="M78" i="9"/>
  <c r="M79" i="9"/>
  <c r="M80" i="9"/>
  <c r="M81" i="9"/>
  <c r="M82" i="9"/>
  <c r="M83" i="9"/>
  <c r="M84" i="9"/>
  <c r="M85" i="9"/>
  <c r="M86" i="9"/>
  <c r="M87" i="9"/>
  <c r="M88" i="9"/>
  <c r="M89" i="9"/>
  <c r="M90" i="9"/>
  <c r="M91" i="9"/>
  <c r="M92" i="9"/>
  <c r="M93" i="9"/>
  <c r="M94" i="9"/>
  <c r="M95" i="9"/>
  <c r="M96" i="9"/>
  <c r="M97" i="9"/>
  <c r="M98" i="9"/>
  <c r="M99" i="9"/>
  <c r="M100" i="9"/>
  <c r="M101" i="9"/>
  <c r="M102" i="9"/>
  <c r="M103" i="9"/>
  <c r="M104" i="9"/>
  <c r="M105" i="9"/>
  <c r="M106" i="9"/>
  <c r="M107" i="9"/>
  <c r="M108" i="9"/>
  <c r="M109" i="9"/>
  <c r="M110" i="9"/>
  <c r="M111" i="9"/>
  <c r="M112" i="9"/>
  <c r="M113" i="9"/>
  <c r="M114" i="9"/>
  <c r="M115" i="9"/>
  <c r="M116" i="9"/>
  <c r="M117" i="9"/>
  <c r="M118" i="9"/>
  <c r="M119" i="9"/>
  <c r="M120" i="9"/>
  <c r="M121" i="9"/>
  <c r="M122" i="9"/>
  <c r="M123" i="9"/>
  <c r="M124" i="9"/>
  <c r="M125" i="9"/>
  <c r="M126" i="9"/>
  <c r="M127" i="9"/>
  <c r="M128" i="9"/>
  <c r="M129" i="9"/>
  <c r="M130" i="9"/>
  <c r="M131" i="9"/>
  <c r="M132" i="9"/>
  <c r="M133" i="9"/>
  <c r="M134" i="9"/>
  <c r="M135" i="9"/>
  <c r="M136" i="9"/>
  <c r="M137" i="9"/>
  <c r="M138" i="9"/>
  <c r="M139" i="9"/>
  <c r="M140" i="9"/>
  <c r="M141" i="9"/>
  <c r="M142" i="9"/>
  <c r="M143" i="9"/>
  <c r="M144" i="9"/>
  <c r="M145" i="9"/>
  <c r="M146" i="9"/>
  <c r="M147" i="9"/>
  <c r="M148" i="9"/>
  <c r="M149" i="9"/>
  <c r="M150" i="9"/>
  <c r="M151" i="9"/>
  <c r="M152" i="9"/>
  <c r="M153" i="9"/>
  <c r="M154" i="9"/>
  <c r="M155" i="9"/>
  <c r="M156" i="9"/>
  <c r="M157" i="9"/>
  <c r="M158" i="9"/>
  <c r="M159" i="9"/>
  <c r="M160" i="9"/>
  <c r="M161" i="9"/>
  <c r="M162" i="9"/>
  <c r="M163" i="9"/>
  <c r="M164" i="9"/>
  <c r="M165" i="9"/>
  <c r="M166" i="9"/>
  <c r="M167" i="9"/>
  <c r="M168" i="9"/>
  <c r="M169" i="9"/>
  <c r="M170" i="9"/>
  <c r="M171" i="9"/>
  <c r="M172" i="9"/>
  <c r="M173" i="9"/>
  <c r="M174" i="9"/>
  <c r="M175" i="9"/>
  <c r="M176" i="9"/>
  <c r="M177" i="9"/>
  <c r="M178" i="9"/>
  <c r="M179" i="9"/>
  <c r="M180" i="9"/>
  <c r="M181" i="9"/>
  <c r="M182" i="9"/>
  <c r="M183" i="9"/>
  <c r="M184" i="9"/>
  <c r="M185" i="9"/>
  <c r="M186" i="9"/>
  <c r="M187" i="9"/>
  <c r="M188" i="9"/>
  <c r="M189" i="9"/>
  <c r="M190" i="9"/>
  <c r="M191" i="9"/>
  <c r="M192" i="9"/>
  <c r="M193" i="9"/>
  <c r="M194" i="9"/>
  <c r="M195" i="9"/>
  <c r="M196" i="9"/>
  <c r="M197" i="9"/>
  <c r="M198" i="9"/>
  <c r="M199" i="9"/>
  <c r="M200" i="9"/>
  <c r="M201" i="9"/>
  <c r="M202" i="9"/>
  <c r="M203" i="9"/>
  <c r="M204" i="9"/>
  <c r="M205" i="9"/>
  <c r="M206" i="9"/>
  <c r="M207" i="9"/>
  <c r="M208" i="9"/>
  <c r="M209" i="9"/>
  <c r="M210" i="9"/>
  <c r="M211" i="9"/>
  <c r="M212" i="9"/>
  <c r="M213" i="9"/>
  <c r="M214" i="9"/>
  <c r="M215" i="9"/>
  <c r="M216" i="9"/>
  <c r="M217" i="9"/>
  <c r="M218" i="9"/>
  <c r="M219" i="9"/>
  <c r="M220" i="9"/>
  <c r="M221" i="9"/>
  <c r="M222" i="9"/>
  <c r="M223" i="9"/>
  <c r="M224" i="9"/>
  <c r="M225" i="9"/>
  <c r="M226" i="9"/>
  <c r="M227" i="9"/>
  <c r="M228" i="9"/>
  <c r="M229" i="9"/>
  <c r="M230" i="9"/>
  <c r="M231" i="9"/>
  <c r="M232" i="9"/>
  <c r="M233" i="9"/>
  <c r="M234" i="9"/>
  <c r="M235" i="9"/>
  <c r="M236" i="9"/>
  <c r="M237" i="9"/>
  <c r="M238" i="9"/>
  <c r="M239" i="9"/>
  <c r="M240" i="9"/>
  <c r="M241" i="9"/>
  <c r="M242" i="9"/>
  <c r="M243" i="9"/>
  <c r="M244" i="9"/>
  <c r="M245" i="9"/>
  <c r="M246" i="9"/>
  <c r="M247" i="9"/>
  <c r="M248" i="9"/>
  <c r="M249" i="9"/>
  <c r="M250" i="9"/>
  <c r="M251" i="9"/>
  <c r="M252" i="9"/>
  <c r="M253" i="9"/>
  <c r="M254" i="9"/>
  <c r="M255" i="9"/>
  <c r="M256" i="9"/>
  <c r="M257" i="9"/>
  <c r="M258" i="9"/>
  <c r="M259" i="9"/>
  <c r="M260" i="9"/>
  <c r="M261" i="9"/>
  <c r="M262" i="9"/>
  <c r="M263" i="9"/>
  <c r="M264" i="9"/>
  <c r="M265" i="9"/>
  <c r="M266" i="9"/>
  <c r="M267" i="9"/>
  <c r="M268" i="9"/>
  <c r="M269" i="9"/>
  <c r="M270" i="9"/>
  <c r="M271" i="9"/>
  <c r="M272" i="9"/>
  <c r="M273" i="9"/>
  <c r="M274" i="9"/>
  <c r="M275" i="9"/>
  <c r="M276" i="9"/>
  <c r="M277" i="9"/>
  <c r="M278" i="9"/>
  <c r="M279" i="9"/>
  <c r="M280" i="9"/>
  <c r="M281" i="9"/>
  <c r="M282" i="9"/>
  <c r="M283" i="9"/>
  <c r="M284" i="9"/>
  <c r="M285" i="9"/>
  <c r="M286" i="9"/>
  <c r="M287" i="9"/>
  <c r="M288" i="9"/>
  <c r="M289" i="9"/>
  <c r="M290" i="9"/>
  <c r="M291" i="9"/>
  <c r="M292" i="9"/>
  <c r="M293" i="9"/>
  <c r="M294" i="9"/>
  <c r="M295" i="9"/>
  <c r="M296" i="9"/>
  <c r="M297" i="9"/>
  <c r="M298" i="9"/>
  <c r="M299" i="9"/>
  <c r="M300" i="9"/>
  <c r="M301" i="9"/>
  <c r="M302" i="9"/>
  <c r="A72" i="26"/>
  <c r="B72" i="26"/>
  <c r="A73" i="26"/>
  <c r="B73" i="26"/>
  <c r="A74" i="26"/>
  <c r="B74" i="26"/>
  <c r="A75" i="26"/>
  <c r="B75" i="26"/>
  <c r="A76" i="26"/>
  <c r="B76" i="26"/>
  <c r="A77" i="26"/>
  <c r="B77" i="26"/>
  <c r="A78" i="26"/>
  <c r="B78" i="26"/>
  <c r="A81" i="26"/>
  <c r="B81" i="26"/>
  <c r="A82" i="26"/>
  <c r="B82" i="26"/>
  <c r="A83" i="26"/>
  <c r="B83" i="26"/>
  <c r="A84" i="26"/>
  <c r="B84" i="26"/>
  <c r="A85" i="26"/>
  <c r="B85" i="26"/>
  <c r="A86" i="26"/>
  <c r="B86" i="26"/>
  <c r="A87" i="26"/>
  <c r="B87" i="26"/>
  <c r="A88" i="26"/>
  <c r="B88" i="26"/>
  <c r="A89" i="26"/>
  <c r="B89" i="26"/>
  <c r="A90" i="26"/>
  <c r="B90" i="26"/>
  <c r="A91" i="26"/>
  <c r="B91" i="26"/>
  <c r="A92" i="26"/>
  <c r="B92" i="26"/>
  <c r="A93" i="26"/>
  <c r="B93" i="26"/>
  <c r="A94" i="26"/>
  <c r="B94" i="26"/>
  <c r="A96" i="26"/>
  <c r="B96" i="26"/>
  <c r="A62" i="26"/>
  <c r="A63" i="26"/>
  <c r="A64" i="26"/>
  <c r="B64" i="26"/>
  <c r="A65" i="26"/>
  <c r="B65" i="26"/>
  <c r="A66" i="26"/>
  <c r="B66" i="26"/>
  <c r="A67" i="26"/>
  <c r="B67" i="26"/>
  <c r="A68" i="26"/>
  <c r="B68" i="26"/>
  <c r="A95" i="26"/>
  <c r="B95" i="26"/>
  <c r="B70" i="26"/>
  <c r="A71" i="26"/>
  <c r="B71" i="26"/>
  <c r="A51" i="26"/>
  <c r="A52" i="26"/>
  <c r="A53" i="26"/>
  <c r="A54" i="26"/>
  <c r="A55" i="26"/>
  <c r="A56" i="26"/>
  <c r="A57" i="26"/>
  <c r="A58" i="26"/>
  <c r="A59" i="26"/>
  <c r="A60" i="26"/>
  <c r="A61" i="26"/>
  <c r="A36" i="26"/>
  <c r="A37" i="26"/>
  <c r="A38" i="26"/>
  <c r="A39" i="26"/>
  <c r="A40" i="26"/>
  <c r="A41" i="26"/>
  <c r="A42" i="26"/>
  <c r="A43" i="26"/>
  <c r="A44" i="26"/>
  <c r="A45" i="26"/>
  <c r="A46" i="26"/>
  <c r="A47" i="26"/>
  <c r="A48" i="26"/>
  <c r="A49" i="26"/>
  <c r="A50" i="26"/>
  <c r="A10" i="26"/>
  <c r="A11" i="26"/>
  <c r="A12" i="26"/>
  <c r="A13" i="26"/>
  <c r="A14" i="26"/>
  <c r="A15" i="26"/>
  <c r="A16" i="26"/>
  <c r="A17" i="26"/>
  <c r="A18" i="26"/>
  <c r="A19" i="26"/>
  <c r="A20" i="26"/>
  <c r="A21" i="26"/>
  <c r="A22" i="26"/>
  <c r="A23" i="26"/>
  <c r="A24" i="26"/>
  <c r="A25" i="26"/>
  <c r="A26" i="26"/>
  <c r="A27" i="26"/>
  <c r="A28" i="26"/>
  <c r="A29" i="26"/>
  <c r="A30" i="26"/>
  <c r="A31" i="26"/>
  <c r="A32" i="26"/>
  <c r="A33" i="26"/>
  <c r="A34" i="26"/>
  <c r="A35" i="26"/>
  <c r="B9" i="26"/>
  <c r="A9" i="26"/>
  <c r="B4" i="26"/>
  <c r="B5" i="26"/>
  <c r="B6" i="26"/>
  <c r="B7" i="26"/>
  <c r="B8" i="26"/>
  <c r="B3" i="26"/>
  <c r="A8" i="26"/>
  <c r="A7" i="26"/>
  <c r="A6" i="26"/>
  <c r="A5" i="26"/>
  <c r="A4" i="26"/>
  <c r="A3" i="26"/>
  <c r="U100" i="11"/>
  <c r="AG100" i="11"/>
  <c r="B100" i="11"/>
  <c r="L88" i="11"/>
  <c r="L87" i="11"/>
  <c r="Q87" i="11" s="1"/>
  <c r="L86" i="11"/>
  <c r="V86" i="11" s="1"/>
  <c r="L85" i="11"/>
  <c r="Q85" i="11"/>
  <c r="L75" i="11"/>
  <c r="L71" i="11"/>
  <c r="L70" i="11"/>
  <c r="L69" i="11"/>
  <c r="L68" i="11"/>
  <c r="A15" i="11"/>
  <c r="A16" i="11"/>
  <c r="L16" i="11"/>
  <c r="Z16" i="11" s="1"/>
  <c r="A17" i="11"/>
  <c r="A18" i="11"/>
  <c r="A19" i="11"/>
  <c r="B15" i="26" s="1"/>
  <c r="L19" i="11"/>
  <c r="A20" i="11"/>
  <c r="L20" i="11" s="1"/>
  <c r="A21" i="11"/>
  <c r="A22" i="11"/>
  <c r="B18" i="26"/>
  <c r="A23" i="11"/>
  <c r="B19" i="26" s="1"/>
  <c r="A24" i="11"/>
  <c r="L24" i="11" s="1"/>
  <c r="V24" i="11" s="1"/>
  <c r="A25" i="11"/>
  <c r="A26" i="11"/>
  <c r="A27" i="11"/>
  <c r="A28" i="11"/>
  <c r="B24" i="26" s="1"/>
  <c r="L28" i="11"/>
  <c r="V28" i="11"/>
  <c r="A29" i="11"/>
  <c r="A30" i="11"/>
  <c r="B26" i="26"/>
  <c r="A31" i="11"/>
  <c r="A32" i="11"/>
  <c r="A34" i="11"/>
  <c r="A35" i="11"/>
  <c r="L13" i="11"/>
  <c r="O13" i="11" s="1"/>
  <c r="U13" i="11"/>
  <c r="Z6" i="11"/>
  <c r="Y6" i="11"/>
  <c r="T6" i="11"/>
  <c r="R6" i="11"/>
  <c r="Q6" i="11"/>
  <c r="P6" i="11"/>
  <c r="O6" i="11"/>
  <c r="A62" i="11"/>
  <c r="L62" i="11" s="1"/>
  <c r="A61" i="11"/>
  <c r="L61" i="11"/>
  <c r="A57" i="11"/>
  <c r="A58" i="11"/>
  <c r="L58" i="11" s="1"/>
  <c r="P58" i="11" s="1"/>
  <c r="A59" i="11"/>
  <c r="B55" i="26" s="1"/>
  <c r="A60" i="11"/>
  <c r="A53" i="11"/>
  <c r="A54" i="11"/>
  <c r="A55" i="11"/>
  <c r="A56" i="11"/>
  <c r="L56" i="11"/>
  <c r="A51" i="11"/>
  <c r="A52" i="11"/>
  <c r="A49" i="11"/>
  <c r="B45" i="26"/>
  <c r="A50" i="11"/>
  <c r="L50" i="11" s="1"/>
  <c r="A45" i="11"/>
  <c r="A46" i="11"/>
  <c r="L46" i="11"/>
  <c r="V46" i="11" s="1"/>
  <c r="A47" i="11"/>
  <c r="A48" i="11"/>
  <c r="A43" i="11"/>
  <c r="A44" i="11"/>
  <c r="A40" i="11"/>
  <c r="B36" i="26"/>
  <c r="A41" i="11"/>
  <c r="L41" i="11" s="1"/>
  <c r="U41" i="11" s="1"/>
  <c r="T41" i="11"/>
  <c r="A42" i="11"/>
  <c r="A37" i="11"/>
  <c r="A38" i="11"/>
  <c r="A36" i="11"/>
  <c r="L36" i="11" s="1"/>
  <c r="A39" i="11"/>
  <c r="A14" i="11"/>
  <c r="A76" i="2"/>
  <c r="A64" i="11" s="1"/>
  <c r="A77" i="2"/>
  <c r="A65" i="11" s="1"/>
  <c r="A78" i="2"/>
  <c r="A66" i="11" s="1"/>
  <c r="A79" i="2"/>
  <c r="A75" i="2"/>
  <c r="A63" i="11"/>
  <c r="B18" i="20"/>
  <c r="A67" i="11"/>
  <c r="B32" i="26"/>
  <c r="B52" i="26"/>
  <c r="B57" i="26"/>
  <c r="L22" i="11"/>
  <c r="V22" i="11"/>
  <c r="B12" i="26"/>
  <c r="A33" i="11"/>
  <c r="C10" i="16"/>
  <c r="D29" i="3"/>
  <c r="A5" i="25"/>
  <c r="B30" i="25"/>
  <c r="B31" i="25"/>
  <c r="B32" i="25"/>
  <c r="B33" i="25"/>
  <c r="B34" i="25"/>
  <c r="B35" i="25"/>
  <c r="B36" i="25"/>
  <c r="B37" i="25"/>
  <c r="B38" i="25"/>
  <c r="B28" i="25"/>
  <c r="B29" i="25"/>
  <c r="B27" i="25"/>
  <c r="Q28" i="11"/>
  <c r="C12" i="25"/>
  <c r="C13" i="25"/>
  <c r="C14" i="25"/>
  <c r="C15" i="25"/>
  <c r="C16" i="25"/>
  <c r="C17" i="25"/>
  <c r="C18" i="25"/>
  <c r="C19" i="25"/>
  <c r="C20" i="25"/>
  <c r="C21" i="25"/>
  <c r="C22" i="25"/>
  <c r="C11" i="25"/>
  <c r="B22" i="25"/>
  <c r="B19" i="25"/>
  <c r="B16" i="25"/>
  <c r="B13" i="25"/>
  <c r="M84" i="11"/>
  <c r="AG84" i="11" s="1"/>
  <c r="M90" i="11"/>
  <c r="AG90" i="11"/>
  <c r="B90" i="11" s="1"/>
  <c r="M109" i="11"/>
  <c r="AG109" i="11"/>
  <c r="B109" i="11"/>
  <c r="Q4" i="9"/>
  <c r="E45" i="21"/>
  <c r="F45" i="21" s="1"/>
  <c r="E67" i="21"/>
  <c r="F67" i="21" s="1"/>
  <c r="E92" i="21"/>
  <c r="F92" i="21" s="1"/>
  <c r="E109" i="21"/>
  <c r="F109" i="21" s="1"/>
  <c r="E123" i="21"/>
  <c r="F123" i="21" s="1"/>
  <c r="E136" i="21"/>
  <c r="F136" i="21" s="1"/>
  <c r="E152" i="21"/>
  <c r="F152" i="21" s="1"/>
  <c r="E158" i="21"/>
  <c r="F158" i="21" s="1"/>
  <c r="E174" i="21"/>
  <c r="F174" i="21" s="1"/>
  <c r="E187" i="21"/>
  <c r="F187" i="21" s="1"/>
  <c r="E197" i="21"/>
  <c r="F197" i="21" s="1"/>
  <c r="E210" i="21"/>
  <c r="F210" i="21" s="1"/>
  <c r="E226" i="21"/>
  <c r="F226" i="21" s="1"/>
  <c r="E238" i="21"/>
  <c r="F238" i="21" s="1"/>
  <c r="E251" i="21"/>
  <c r="F251" i="21" s="1"/>
  <c r="E266" i="21"/>
  <c r="F266" i="21" s="1"/>
  <c r="E278" i="21"/>
  <c r="F278" i="21" s="1"/>
  <c r="E298" i="21"/>
  <c r="F298" i="21" s="1"/>
  <c r="E311" i="21"/>
  <c r="F311" i="21" s="1"/>
  <c r="E319" i="21"/>
  <c r="F319" i="21" s="1"/>
  <c r="E329" i="21"/>
  <c r="F329" i="21" s="1"/>
  <c r="E339" i="21"/>
  <c r="F339" i="21" s="1"/>
  <c r="E347" i="21"/>
  <c r="F347" i="21" s="1"/>
  <c r="E359" i="21"/>
  <c r="F359" i="21" s="1"/>
  <c r="E369" i="21"/>
  <c r="F369" i="21" s="1"/>
  <c r="E375" i="21"/>
  <c r="F375" i="21" s="1"/>
  <c r="E385" i="21"/>
  <c r="F385" i="21" s="1"/>
  <c r="E395" i="21"/>
  <c r="F395" i="21" s="1"/>
  <c r="E403" i="21"/>
  <c r="F403" i="21" s="1"/>
  <c r="E412" i="21"/>
  <c r="F412" i="21" s="1"/>
  <c r="E417" i="21"/>
  <c r="F417" i="21" s="1"/>
  <c r="E421" i="21"/>
  <c r="F421" i="21" s="1"/>
  <c r="E426" i="21"/>
  <c r="F426" i="21" s="1"/>
  <c r="E432" i="21"/>
  <c r="F432" i="21" s="1"/>
  <c r="E434" i="21"/>
  <c r="F434" i="21" s="1"/>
  <c r="E440" i="21"/>
  <c r="F440" i="21" s="1"/>
  <c r="E445" i="21"/>
  <c r="F445" i="21" s="1"/>
  <c r="E449" i="21"/>
  <c r="F449" i="21" s="1"/>
  <c r="E454" i="21"/>
  <c r="F454" i="21" s="1"/>
  <c r="E460" i="21"/>
  <c r="F460" i="21" s="1"/>
  <c r="E464" i="21"/>
  <c r="F464" i="21" s="1"/>
  <c r="E469" i="21"/>
  <c r="F469" i="21" s="1"/>
  <c r="E474" i="21"/>
  <c r="F474" i="21" s="1"/>
  <c r="E477" i="21"/>
  <c r="F477" i="21" s="1"/>
  <c r="E482" i="21"/>
  <c r="F482" i="21" s="1"/>
  <c r="E488" i="21"/>
  <c r="F488" i="21" s="1"/>
  <c r="E492" i="21"/>
  <c r="F492" i="21" s="1"/>
  <c r="E497" i="21"/>
  <c r="F497" i="21" s="1"/>
  <c r="E502" i="21"/>
  <c r="F502" i="21" s="1"/>
  <c r="E506" i="21"/>
  <c r="F506" i="21" s="1"/>
  <c r="E512" i="21"/>
  <c r="F512" i="21" s="1"/>
  <c r="E517" i="21"/>
  <c r="F517" i="21" s="1"/>
  <c r="E520" i="21"/>
  <c r="F520" i="21" s="1"/>
  <c r="E525" i="21"/>
  <c r="F525" i="21" s="1"/>
  <c r="E530" i="21"/>
  <c r="F530" i="21" s="1"/>
  <c r="E534" i="21"/>
  <c r="F534" i="21" s="1"/>
  <c r="E540" i="21"/>
  <c r="F540" i="21" s="1"/>
  <c r="E545" i="21"/>
  <c r="F545" i="21" s="1"/>
  <c r="E549" i="21"/>
  <c r="F549" i="21" s="1"/>
  <c r="E554" i="21"/>
  <c r="F554" i="21" s="1"/>
  <c r="E560" i="21"/>
  <c r="F560" i="21" s="1"/>
  <c r="E562" i="21"/>
  <c r="F562" i="21" s="1"/>
  <c r="E568" i="21"/>
  <c r="F568" i="21" s="1"/>
  <c r="E573" i="21"/>
  <c r="F573" i="21" s="1"/>
  <c r="E577" i="21"/>
  <c r="F577" i="21" s="1"/>
  <c r="E582" i="21"/>
  <c r="F582" i="21" s="1"/>
  <c r="E588" i="21"/>
  <c r="F588" i="21" s="1"/>
  <c r="E592" i="21"/>
  <c r="F592" i="21" s="1"/>
  <c r="E597" i="21"/>
  <c r="F597" i="21" s="1"/>
  <c r="E602" i="21"/>
  <c r="F602" i="21" s="1"/>
  <c r="E605" i="21"/>
  <c r="F605" i="21" s="1"/>
  <c r="E610" i="21"/>
  <c r="F610" i="21" s="1"/>
  <c r="E616" i="21"/>
  <c r="F616" i="21" s="1"/>
  <c r="E620" i="21"/>
  <c r="F620" i="21" s="1"/>
  <c r="E625" i="21"/>
  <c r="F625" i="21" s="1"/>
  <c r="E630" i="21"/>
  <c r="F630" i="21" s="1"/>
  <c r="E634" i="21"/>
  <c r="F634" i="21" s="1"/>
  <c r="E640" i="21"/>
  <c r="F640" i="21" s="1"/>
  <c r="E645" i="21"/>
  <c r="F645" i="21" s="1"/>
  <c r="E648" i="21"/>
  <c r="F648" i="21" s="1"/>
  <c r="E653" i="21"/>
  <c r="F653" i="21" s="1"/>
  <c r="E658" i="21"/>
  <c r="F658" i="21" s="1"/>
  <c r="E662" i="21"/>
  <c r="F662" i="21" s="1"/>
  <c r="E668" i="21"/>
  <c r="F668" i="21" s="1"/>
  <c r="E673" i="21"/>
  <c r="F673" i="21" s="1"/>
  <c r="E677" i="21"/>
  <c r="F677" i="21" s="1"/>
  <c r="E681" i="21"/>
  <c r="F681" i="21" s="1"/>
  <c r="E685" i="21"/>
  <c r="F685" i="21" s="1"/>
  <c r="E687" i="21"/>
  <c r="F687" i="21" s="1"/>
  <c r="E691" i="21"/>
  <c r="F691" i="21" s="1"/>
  <c r="E695" i="21"/>
  <c r="F695" i="21" s="1"/>
  <c r="E698" i="21"/>
  <c r="F698" i="21" s="1"/>
  <c r="E702" i="21"/>
  <c r="F702" i="21" s="1"/>
  <c r="E706" i="21"/>
  <c r="F706" i="21" s="1"/>
  <c r="E709" i="21"/>
  <c r="F709" i="21" s="1"/>
  <c r="E713" i="21"/>
  <c r="F713" i="21" s="1"/>
  <c r="E717" i="21"/>
  <c r="F717" i="21" s="1"/>
  <c r="E719" i="21"/>
  <c r="F719" i="21" s="1"/>
  <c r="E723" i="21"/>
  <c r="F723" i="21" s="1"/>
  <c r="E727" i="21"/>
  <c r="F727" i="21" s="1"/>
  <c r="E730" i="21"/>
  <c r="F730" i="21" s="1"/>
  <c r="E734" i="21"/>
  <c r="F734" i="21" s="1"/>
  <c r="E738" i="21"/>
  <c r="F738" i="21" s="1"/>
  <c r="E741" i="21"/>
  <c r="F741" i="21" s="1"/>
  <c r="E745" i="21"/>
  <c r="F745" i="21" s="1"/>
  <c r="E749" i="21"/>
  <c r="F749" i="21" s="1"/>
  <c r="E751" i="21"/>
  <c r="F751" i="21" s="1"/>
  <c r="E755" i="21"/>
  <c r="F755" i="21" s="1"/>
  <c r="E759" i="21"/>
  <c r="F759" i="21" s="1"/>
  <c r="E762" i="21"/>
  <c r="F762" i="21" s="1"/>
  <c r="E766" i="21"/>
  <c r="F766" i="21" s="1"/>
  <c r="E770" i="21"/>
  <c r="F770" i="21" s="1"/>
  <c r="E773" i="21"/>
  <c r="F773" i="21" s="1"/>
  <c r="E777" i="21"/>
  <c r="F777" i="21" s="1"/>
  <c r="E781" i="21"/>
  <c r="F781" i="21" s="1"/>
  <c r="E783" i="21"/>
  <c r="F783" i="21" s="1"/>
  <c r="E787" i="21"/>
  <c r="F787" i="21" s="1"/>
  <c r="E791" i="21"/>
  <c r="F791" i="21" s="1"/>
  <c r="E794" i="21"/>
  <c r="F794" i="21" s="1"/>
  <c r="E798" i="21"/>
  <c r="F798" i="21" s="1"/>
  <c r="E802" i="21"/>
  <c r="F802" i="21" s="1"/>
  <c r="E805" i="21"/>
  <c r="F805" i="21" s="1"/>
  <c r="E809" i="21"/>
  <c r="F809" i="21" s="1"/>
  <c r="E813" i="21"/>
  <c r="F813" i="21" s="1"/>
  <c r="E815" i="21"/>
  <c r="F815" i="21" s="1"/>
  <c r="E819" i="21"/>
  <c r="F819" i="21" s="1"/>
  <c r="E823" i="21"/>
  <c r="F823" i="21" s="1"/>
  <c r="E826" i="21"/>
  <c r="F826" i="21" s="1"/>
  <c r="E830" i="21"/>
  <c r="F830" i="21" s="1"/>
  <c r="E834" i="21"/>
  <c r="F834" i="21" s="1"/>
  <c r="E837" i="21"/>
  <c r="F837" i="21" s="1"/>
  <c r="E841" i="21"/>
  <c r="F841" i="21" s="1"/>
  <c r="E845" i="21"/>
  <c r="F845" i="21" s="1"/>
  <c r="E847" i="21"/>
  <c r="F847" i="21" s="1"/>
  <c r="E851" i="21"/>
  <c r="F851" i="21" s="1"/>
  <c r="E855" i="21"/>
  <c r="F855" i="21" s="1"/>
  <c r="E858" i="21"/>
  <c r="F858" i="21" s="1"/>
  <c r="E862" i="21"/>
  <c r="F862" i="21" s="1"/>
  <c r="E866" i="21"/>
  <c r="F866" i="21" s="1"/>
  <c r="E869" i="21"/>
  <c r="F869" i="21" s="1"/>
  <c r="E873" i="21"/>
  <c r="F873" i="21" s="1"/>
  <c r="E877" i="21"/>
  <c r="F877" i="21" s="1"/>
  <c r="E879" i="21"/>
  <c r="F879" i="21" s="1"/>
  <c r="E883" i="21"/>
  <c r="F883" i="21" s="1"/>
  <c r="E887" i="21"/>
  <c r="F887" i="21" s="1"/>
  <c r="E890" i="21"/>
  <c r="F890" i="21" s="1"/>
  <c r="E894" i="21"/>
  <c r="F894" i="21" s="1"/>
  <c r="E898" i="21"/>
  <c r="F898" i="21" s="1"/>
  <c r="E901" i="21"/>
  <c r="F901" i="21" s="1"/>
  <c r="E905" i="21"/>
  <c r="F905" i="21" s="1"/>
  <c r="E909" i="21"/>
  <c r="F909" i="21" s="1"/>
  <c r="E911" i="21"/>
  <c r="F911" i="21" s="1"/>
  <c r="E915" i="21"/>
  <c r="F915" i="21" s="1"/>
  <c r="E919" i="21"/>
  <c r="F919" i="21" s="1"/>
  <c r="E922" i="21"/>
  <c r="F922" i="21" s="1"/>
  <c r="E926" i="21"/>
  <c r="F926" i="21" s="1"/>
  <c r="E930" i="21"/>
  <c r="F930" i="21" s="1"/>
  <c r="E933" i="21"/>
  <c r="F933" i="21" s="1"/>
  <c r="E937" i="21"/>
  <c r="F937" i="21" s="1"/>
  <c r="E941" i="21"/>
  <c r="F941" i="21" s="1"/>
  <c r="E943" i="21"/>
  <c r="F943" i="21" s="1"/>
  <c r="E947" i="21"/>
  <c r="F947" i="21" s="1"/>
  <c r="E951" i="21"/>
  <c r="F951" i="21" s="1"/>
  <c r="E954" i="21"/>
  <c r="F954" i="21" s="1"/>
  <c r="E958" i="21"/>
  <c r="F958" i="21" s="1"/>
  <c r="E962" i="21"/>
  <c r="F962" i="21" s="1"/>
  <c r="E965" i="21"/>
  <c r="F965" i="21" s="1"/>
  <c r="E969" i="21"/>
  <c r="F969" i="21" s="1"/>
  <c r="E973" i="21"/>
  <c r="F973" i="21" s="1"/>
  <c r="E975" i="21"/>
  <c r="F975" i="21" s="1"/>
  <c r="E979" i="21"/>
  <c r="F979" i="21" s="1"/>
  <c r="E983" i="21"/>
  <c r="F983" i="21" s="1"/>
  <c r="E986" i="21"/>
  <c r="F986" i="21" s="1"/>
  <c r="E990" i="21"/>
  <c r="F990" i="21" s="1"/>
  <c r="E994" i="21"/>
  <c r="F994" i="21" s="1"/>
  <c r="E997" i="21"/>
  <c r="F997" i="21" s="1"/>
  <c r="E1001" i="21"/>
  <c r="F1001" i="21" s="1"/>
  <c r="E1005" i="21"/>
  <c r="F1005" i="21" s="1"/>
  <c r="E1007" i="21"/>
  <c r="F1007" i="21" s="1"/>
  <c r="E1011" i="21"/>
  <c r="F1011" i="21" s="1"/>
  <c r="E1015" i="21"/>
  <c r="F1015" i="21" s="1"/>
  <c r="E1018" i="21"/>
  <c r="F1018" i="21" s="1"/>
  <c r="E1022" i="21"/>
  <c r="F1022" i="21" s="1"/>
  <c r="E1026" i="21"/>
  <c r="F1026" i="21" s="1"/>
  <c r="E1029" i="21"/>
  <c r="F1029" i="21" s="1"/>
  <c r="E1033" i="21"/>
  <c r="F1033" i="21" s="1"/>
  <c r="E1037" i="21"/>
  <c r="F1037" i="21" s="1"/>
  <c r="E1039" i="21"/>
  <c r="F1039" i="21" s="1"/>
  <c r="E1043" i="21"/>
  <c r="F1043" i="21" s="1"/>
  <c r="E1047" i="21"/>
  <c r="F1047" i="21" s="1"/>
  <c r="E1050" i="21"/>
  <c r="F1050" i="21" s="1"/>
  <c r="E1054" i="21"/>
  <c r="F1054" i="21" s="1"/>
  <c r="E1058" i="21"/>
  <c r="F1058" i="21" s="1"/>
  <c r="E1061" i="21"/>
  <c r="F1061" i="21" s="1"/>
  <c r="E1065" i="21"/>
  <c r="F1065" i="21" s="1"/>
  <c r="E1069" i="21"/>
  <c r="F1069" i="21" s="1"/>
  <c r="E1071" i="21"/>
  <c r="F1071" i="21" s="1"/>
  <c r="E1075" i="21"/>
  <c r="F1075" i="21" s="1"/>
  <c r="E1079" i="21"/>
  <c r="F1079" i="21" s="1"/>
  <c r="E1082" i="21"/>
  <c r="F1082" i="21" s="1"/>
  <c r="E1086" i="21"/>
  <c r="F1086" i="21" s="1"/>
  <c r="E1090" i="21"/>
  <c r="F1090" i="21" s="1"/>
  <c r="E1093" i="21"/>
  <c r="F1093" i="21" s="1"/>
  <c r="E1097" i="21"/>
  <c r="F1097" i="21" s="1"/>
  <c r="E1101" i="21"/>
  <c r="F1101" i="21" s="1"/>
  <c r="E1103" i="21"/>
  <c r="F1103" i="21" s="1"/>
  <c r="E1107" i="21"/>
  <c r="F1107" i="21" s="1"/>
  <c r="E1111" i="21"/>
  <c r="F1111" i="21" s="1"/>
  <c r="E1114" i="21"/>
  <c r="F1114" i="21" s="1"/>
  <c r="E1118" i="21"/>
  <c r="F1118" i="21" s="1"/>
  <c r="E1122" i="21"/>
  <c r="F1122" i="21" s="1"/>
  <c r="E1125" i="21"/>
  <c r="F1125" i="21" s="1"/>
  <c r="E1129" i="21"/>
  <c r="F1129" i="21" s="1"/>
  <c r="E1133" i="21"/>
  <c r="F1133" i="21" s="1"/>
  <c r="E1135" i="21"/>
  <c r="F1135" i="21" s="1"/>
  <c r="E1139" i="21"/>
  <c r="F1139" i="21" s="1"/>
  <c r="E1143" i="21"/>
  <c r="F1143" i="21" s="1"/>
  <c r="E1146" i="21"/>
  <c r="F1146" i="21" s="1"/>
  <c r="E1150" i="21"/>
  <c r="F1150" i="21" s="1"/>
  <c r="E1154" i="21"/>
  <c r="F1154" i="21" s="1"/>
  <c r="E1157" i="21"/>
  <c r="F1157" i="21" s="1"/>
  <c r="E1161" i="21"/>
  <c r="F1161" i="21" s="1"/>
  <c r="E1165" i="21"/>
  <c r="F1165" i="21" s="1"/>
  <c r="E1167" i="21"/>
  <c r="F1167" i="21" s="1"/>
  <c r="E1171" i="21"/>
  <c r="F1171" i="21" s="1"/>
  <c r="E1175" i="21"/>
  <c r="F1175" i="21" s="1"/>
  <c r="E1178" i="21"/>
  <c r="F1178" i="21" s="1"/>
  <c r="E1182" i="21"/>
  <c r="F1182" i="21" s="1"/>
  <c r="E1186" i="21"/>
  <c r="F1186" i="21" s="1"/>
  <c r="E1189" i="21"/>
  <c r="F1189" i="21" s="1"/>
  <c r="E1193" i="21"/>
  <c r="F1193" i="21" s="1"/>
  <c r="E1197" i="21"/>
  <c r="F1197" i="21" s="1"/>
  <c r="E1199" i="21"/>
  <c r="F1199" i="21" s="1"/>
  <c r="E1203" i="21"/>
  <c r="F1203" i="21" s="1"/>
  <c r="E1207" i="21"/>
  <c r="F1207" i="21" s="1"/>
  <c r="E1210" i="21"/>
  <c r="F1210" i="21" s="1"/>
  <c r="E1214" i="21"/>
  <c r="F1214" i="21" s="1"/>
  <c r="E1218" i="21"/>
  <c r="F1218" i="21" s="1"/>
  <c r="E1221" i="21"/>
  <c r="F1221" i="21" s="1"/>
  <c r="E1225" i="21"/>
  <c r="F1225" i="21" s="1"/>
  <c r="E1229" i="21"/>
  <c r="F1229" i="21" s="1"/>
  <c r="E1231" i="21"/>
  <c r="F1231" i="21" s="1"/>
  <c r="E1235" i="21"/>
  <c r="F1235" i="21" s="1"/>
  <c r="E1239" i="21"/>
  <c r="F1239" i="21" s="1"/>
  <c r="E1242" i="21"/>
  <c r="F1242" i="21" s="1"/>
  <c r="E1246" i="21"/>
  <c r="F1246" i="21" s="1"/>
  <c r="E1250" i="21"/>
  <c r="F1250" i="21" s="1"/>
  <c r="E1253" i="21"/>
  <c r="F1253" i="21" s="1"/>
  <c r="E1257" i="21"/>
  <c r="F1257" i="21" s="1"/>
  <c r="E1261" i="21"/>
  <c r="F1261" i="21" s="1"/>
  <c r="E1263" i="21"/>
  <c r="F1263" i="21" s="1"/>
  <c r="E1267" i="21"/>
  <c r="F1267" i="21" s="1"/>
  <c r="E1271" i="21"/>
  <c r="F1271" i="21" s="1"/>
  <c r="E1274" i="21"/>
  <c r="F1274" i="21" s="1"/>
  <c r="E1278" i="21"/>
  <c r="F1278" i="21" s="1"/>
  <c r="E1282" i="21"/>
  <c r="F1282" i="21" s="1"/>
  <c r="E1285" i="21"/>
  <c r="F1285" i="21" s="1"/>
  <c r="E1289" i="21"/>
  <c r="F1289" i="21" s="1"/>
  <c r="E1293" i="21"/>
  <c r="F1293" i="21" s="1"/>
  <c r="E1295" i="21"/>
  <c r="F1295" i="21" s="1"/>
  <c r="E1299" i="21"/>
  <c r="F1299" i="21" s="1"/>
  <c r="E1303" i="21"/>
  <c r="F1303" i="21" s="1"/>
  <c r="E1306" i="21"/>
  <c r="F1306" i="21" s="1"/>
  <c r="E1310" i="21"/>
  <c r="F1310" i="21" s="1"/>
  <c r="E1314" i="21"/>
  <c r="F1314" i="21" s="1"/>
  <c r="E1317" i="21"/>
  <c r="F1317" i="21" s="1"/>
  <c r="E1321" i="21"/>
  <c r="F1321" i="21" s="1"/>
  <c r="E1325" i="21"/>
  <c r="F1325" i="21" s="1"/>
  <c r="E1327" i="21"/>
  <c r="F1327" i="21" s="1"/>
  <c r="E1331" i="21"/>
  <c r="F1331" i="21" s="1"/>
  <c r="E1335" i="21"/>
  <c r="F1335" i="21" s="1"/>
  <c r="E1338" i="21"/>
  <c r="F1338" i="21" s="1"/>
  <c r="E1342" i="21"/>
  <c r="F1342" i="21" s="1"/>
  <c r="E1346" i="21"/>
  <c r="F1346" i="21" s="1"/>
  <c r="E1349" i="21"/>
  <c r="F1349" i="21" s="1"/>
  <c r="E1353" i="21"/>
  <c r="F1353" i="21" s="1"/>
  <c r="E1357" i="21"/>
  <c r="F1357" i="21" s="1"/>
  <c r="E1359" i="21"/>
  <c r="F1359" i="21" s="1"/>
  <c r="E1363" i="21"/>
  <c r="F1363" i="21" s="1"/>
  <c r="E1367" i="21"/>
  <c r="F1367" i="21" s="1"/>
  <c r="E1370" i="21"/>
  <c r="F1370" i="21" s="1"/>
  <c r="E1374" i="21"/>
  <c r="F1374" i="21" s="1"/>
  <c r="E1378" i="21"/>
  <c r="F1378" i="21" s="1"/>
  <c r="E1381" i="21"/>
  <c r="F1381" i="21" s="1"/>
  <c r="E1385" i="21"/>
  <c r="F1385" i="21" s="1"/>
  <c r="E1389" i="21"/>
  <c r="F1389" i="21" s="1"/>
  <c r="E1391" i="21"/>
  <c r="F1391" i="21" s="1"/>
  <c r="E1395" i="21"/>
  <c r="F1395" i="21" s="1"/>
  <c r="E1399" i="21"/>
  <c r="F1399" i="21" s="1"/>
  <c r="E1402" i="21"/>
  <c r="F1402" i="21" s="1"/>
  <c r="E1406" i="21"/>
  <c r="F1406" i="21" s="1"/>
  <c r="E1410" i="21"/>
  <c r="F1410" i="21" s="1"/>
  <c r="E1413" i="21"/>
  <c r="F1413" i="21" s="1"/>
  <c r="E1417" i="21"/>
  <c r="F1417" i="21" s="1"/>
  <c r="E1421" i="21"/>
  <c r="F1421" i="21" s="1"/>
  <c r="E1423" i="21"/>
  <c r="F1423" i="21" s="1"/>
  <c r="E1427" i="21"/>
  <c r="F1427" i="21" s="1"/>
  <c r="E1431" i="21"/>
  <c r="F1431" i="21" s="1"/>
  <c r="E1434" i="21"/>
  <c r="F1434" i="21" s="1"/>
  <c r="E1438" i="21"/>
  <c r="F1438" i="21" s="1"/>
  <c r="E1442" i="21"/>
  <c r="F1442" i="21" s="1"/>
  <c r="E1445" i="21"/>
  <c r="F1445" i="21" s="1"/>
  <c r="E1449" i="21"/>
  <c r="F1449" i="21" s="1"/>
  <c r="E1453" i="21"/>
  <c r="F1453" i="21" s="1"/>
  <c r="E1455" i="21"/>
  <c r="F1455" i="21" s="1"/>
  <c r="E1459" i="21"/>
  <c r="F1459" i="21" s="1"/>
  <c r="E1463" i="21"/>
  <c r="F1463" i="21" s="1"/>
  <c r="E1466" i="21"/>
  <c r="F1466" i="21" s="1"/>
  <c r="E1470" i="21"/>
  <c r="F1470" i="21" s="1"/>
  <c r="E1474" i="21"/>
  <c r="F1474" i="21" s="1"/>
  <c r="E1477" i="21"/>
  <c r="F1477" i="21" s="1"/>
  <c r="E1481" i="21"/>
  <c r="F1481" i="21" s="1"/>
  <c r="E1485" i="21"/>
  <c r="F1485" i="21" s="1"/>
  <c r="E1487" i="21"/>
  <c r="F1487" i="21" s="1"/>
  <c r="E1491" i="21"/>
  <c r="F1491" i="21" s="1"/>
  <c r="E1495" i="21"/>
  <c r="F1495" i="21" s="1"/>
  <c r="E1498" i="21"/>
  <c r="F1498" i="21" s="1"/>
  <c r="E1502" i="21"/>
  <c r="F1502" i="21" s="1"/>
  <c r="E1506" i="21"/>
  <c r="F1506" i="21" s="1"/>
  <c r="E1509" i="21"/>
  <c r="F1509" i="21" s="1"/>
  <c r="E1513" i="21"/>
  <c r="F1513" i="21" s="1"/>
  <c r="E1517" i="21"/>
  <c r="F1517" i="21" s="1"/>
  <c r="E1519" i="21"/>
  <c r="F1519" i="21" s="1"/>
  <c r="E1523" i="21"/>
  <c r="F1523" i="21" s="1"/>
  <c r="E1527" i="21"/>
  <c r="F1527" i="21" s="1"/>
  <c r="E1530" i="21"/>
  <c r="F1530" i="21" s="1"/>
  <c r="E1534" i="21"/>
  <c r="F1534" i="21" s="1"/>
  <c r="E1538" i="21"/>
  <c r="F1538" i="21" s="1"/>
  <c r="E1541" i="21"/>
  <c r="F1541" i="21" s="1"/>
  <c r="E1545" i="21"/>
  <c r="F1545" i="21" s="1"/>
  <c r="E1549" i="21"/>
  <c r="F1549" i="21" s="1"/>
  <c r="E1551" i="21"/>
  <c r="F1551" i="21" s="1"/>
  <c r="E1555" i="21"/>
  <c r="F1555" i="21" s="1"/>
  <c r="E1559" i="21"/>
  <c r="F1559" i="21" s="1"/>
  <c r="E1562" i="21"/>
  <c r="F1562" i="21" s="1"/>
  <c r="E1566" i="21"/>
  <c r="F1566" i="21" s="1"/>
  <c r="E1570" i="21"/>
  <c r="F1570" i="21" s="1"/>
  <c r="E1573" i="21"/>
  <c r="F1573" i="21" s="1"/>
  <c r="E1577" i="21"/>
  <c r="F1577" i="21" s="1"/>
  <c r="E1581" i="21"/>
  <c r="F1581" i="21" s="1"/>
  <c r="E1583" i="21"/>
  <c r="F1583" i="21" s="1"/>
  <c r="E1587" i="21"/>
  <c r="F1587" i="21" s="1"/>
  <c r="E1591" i="21"/>
  <c r="F1591" i="21" s="1"/>
  <c r="E1594" i="21"/>
  <c r="F1594" i="21" s="1"/>
  <c r="E1598" i="21"/>
  <c r="F1598" i="21" s="1"/>
  <c r="E1602" i="21"/>
  <c r="F1602" i="21" s="1"/>
  <c r="E1605" i="21"/>
  <c r="F1605" i="21" s="1"/>
  <c r="E1609" i="21"/>
  <c r="F1609" i="21" s="1"/>
  <c r="E1613" i="21"/>
  <c r="F1613" i="21" s="1"/>
  <c r="E1615" i="21"/>
  <c r="F1615" i="21" s="1"/>
  <c r="E1619" i="21"/>
  <c r="F1619" i="21" s="1"/>
  <c r="E1623" i="21"/>
  <c r="F1623" i="21" s="1"/>
  <c r="E1626" i="21"/>
  <c r="F1626" i="21" s="1"/>
  <c r="E1630" i="21"/>
  <c r="F1630" i="21" s="1"/>
  <c r="E1634" i="21"/>
  <c r="F1634" i="21" s="1"/>
  <c r="E1637" i="21"/>
  <c r="F1637" i="21" s="1"/>
  <c r="E1641" i="21"/>
  <c r="F1641" i="21" s="1"/>
  <c r="E1645" i="21"/>
  <c r="F1645" i="21" s="1"/>
  <c r="E1647" i="21"/>
  <c r="F1647" i="21" s="1"/>
  <c r="E1651" i="21"/>
  <c r="F1651" i="21" s="1"/>
  <c r="E1655" i="21"/>
  <c r="F1655" i="21" s="1"/>
  <c r="E1658" i="21"/>
  <c r="F1658" i="21" s="1"/>
  <c r="E1662" i="21"/>
  <c r="F1662" i="21" s="1"/>
  <c r="E1666" i="21"/>
  <c r="F1666" i="21" s="1"/>
  <c r="E1669" i="21"/>
  <c r="F1669" i="21" s="1"/>
  <c r="E1673" i="21"/>
  <c r="F1673" i="21" s="1"/>
  <c r="E1677" i="21"/>
  <c r="F1677" i="21" s="1"/>
  <c r="E1679" i="21"/>
  <c r="F1679" i="21" s="1"/>
  <c r="E1683" i="21"/>
  <c r="F1683" i="21" s="1"/>
  <c r="E1687" i="21"/>
  <c r="F1687" i="21" s="1"/>
  <c r="E1690" i="21"/>
  <c r="F1690" i="21" s="1"/>
  <c r="E1694" i="21"/>
  <c r="F1694" i="21" s="1"/>
  <c r="E1698" i="21"/>
  <c r="F1698" i="21" s="1"/>
  <c r="E1701" i="21"/>
  <c r="F1701" i="21" s="1"/>
  <c r="E1704" i="21"/>
  <c r="F1704" i="21" s="1"/>
  <c r="E1707" i="21"/>
  <c r="F1707" i="21" s="1"/>
  <c r="E1709" i="21"/>
  <c r="F1709" i="21" s="1"/>
  <c r="E1712" i="21"/>
  <c r="F1712" i="21" s="1"/>
  <c r="E1715" i="21"/>
  <c r="F1715" i="21" s="1"/>
  <c r="E1717" i="21"/>
  <c r="F1717" i="21" s="1"/>
  <c r="E1720" i="21"/>
  <c r="F1720" i="21" s="1"/>
  <c r="E1723" i="21"/>
  <c r="F1723" i="21" s="1"/>
  <c r="E1725" i="21"/>
  <c r="F1725" i="21" s="1"/>
  <c r="E1728" i="21"/>
  <c r="F1728" i="21" s="1"/>
  <c r="E1731" i="21"/>
  <c r="F1731" i="21" s="1"/>
  <c r="E1733" i="21"/>
  <c r="F1733" i="21" s="1"/>
  <c r="E1736" i="21"/>
  <c r="F1736" i="21" s="1"/>
  <c r="E1739" i="21"/>
  <c r="F1739" i="21" s="1"/>
  <c r="E1741" i="21"/>
  <c r="F1741" i="21" s="1"/>
  <c r="E1744" i="21"/>
  <c r="F1744" i="21" s="1"/>
  <c r="E1747" i="21"/>
  <c r="F1747" i="21" s="1"/>
  <c r="E1749" i="21"/>
  <c r="F1749" i="21" s="1"/>
  <c r="E1752" i="21"/>
  <c r="F1752" i="21" s="1"/>
  <c r="E1755" i="21"/>
  <c r="F1755" i="21" s="1"/>
  <c r="E1757" i="21"/>
  <c r="F1757" i="21" s="1"/>
  <c r="E1760" i="21"/>
  <c r="F1760" i="21" s="1"/>
  <c r="E1763" i="21"/>
  <c r="F1763" i="21" s="1"/>
  <c r="E1765" i="21"/>
  <c r="F1765" i="21" s="1"/>
  <c r="E1768" i="21"/>
  <c r="F1768" i="21" s="1"/>
  <c r="E1771" i="21"/>
  <c r="F1771" i="21" s="1"/>
  <c r="E1773" i="21"/>
  <c r="F1773" i="21" s="1"/>
  <c r="E1776" i="21"/>
  <c r="F1776" i="21" s="1"/>
  <c r="E1779" i="21"/>
  <c r="F1779" i="21" s="1"/>
  <c r="E1781" i="21"/>
  <c r="F1781" i="21" s="1"/>
  <c r="E1784" i="21"/>
  <c r="F1784" i="21" s="1"/>
  <c r="E1787" i="21"/>
  <c r="F1787" i="21" s="1"/>
  <c r="E1789" i="21"/>
  <c r="F1789" i="21" s="1"/>
  <c r="E1792" i="21"/>
  <c r="F1792" i="21" s="1"/>
  <c r="E1795" i="21"/>
  <c r="F1795" i="21" s="1"/>
  <c r="E1797" i="21"/>
  <c r="F1797" i="21" s="1"/>
  <c r="E1800" i="21"/>
  <c r="F1800" i="21" s="1"/>
  <c r="E1803" i="21"/>
  <c r="F1803" i="21" s="1"/>
  <c r="E1805" i="21"/>
  <c r="F1805" i="21" s="1"/>
  <c r="E1808" i="21"/>
  <c r="F1808" i="21" s="1"/>
  <c r="E1811" i="21"/>
  <c r="F1811" i="21" s="1"/>
  <c r="E1813" i="21"/>
  <c r="F1813" i="21" s="1"/>
  <c r="E1816" i="21"/>
  <c r="F1816" i="21" s="1"/>
  <c r="E1819" i="21"/>
  <c r="F1819" i="21" s="1"/>
  <c r="E1821" i="21"/>
  <c r="F1821" i="21" s="1"/>
  <c r="E1824" i="21"/>
  <c r="F1824" i="21" s="1"/>
  <c r="E1827" i="21"/>
  <c r="F1827" i="21" s="1"/>
  <c r="E1829" i="21"/>
  <c r="F1829" i="21" s="1"/>
  <c r="E1832" i="21"/>
  <c r="F1832" i="21" s="1"/>
  <c r="E1835" i="21"/>
  <c r="F1835" i="21" s="1"/>
  <c r="E8" i="21"/>
  <c r="F8" i="21" s="1"/>
  <c r="A5" i="21"/>
  <c r="A6" i="21"/>
  <c r="A4" i="21"/>
  <c r="G32" i="24"/>
  <c r="E19" i="24"/>
  <c r="E44" i="24"/>
  <c r="E19" i="23"/>
  <c r="E44" i="23"/>
  <c r="G32" i="23"/>
  <c r="C27" i="24"/>
  <c r="A27" i="24"/>
  <c r="E15" i="24"/>
  <c r="D1" i="24"/>
  <c r="D24" i="24" s="1"/>
  <c r="C27" i="23"/>
  <c r="A27" i="23"/>
  <c r="A1" i="22"/>
  <c r="G35" i="23" s="1"/>
  <c r="G37" i="23" s="1"/>
  <c r="E15" i="23"/>
  <c r="D1" i="23"/>
  <c r="D24" i="23" s="1"/>
  <c r="H5" i="22"/>
  <c r="I65" i="22"/>
  <c r="I67" i="22"/>
  <c r="I71" i="22"/>
  <c r="I73" i="22"/>
  <c r="I75" i="22"/>
  <c r="I79" i="22"/>
  <c r="I81" i="22"/>
  <c r="I83" i="22"/>
  <c r="I87" i="22"/>
  <c r="I89" i="22"/>
  <c r="I91" i="22"/>
  <c r="I95" i="22"/>
  <c r="I97" i="22"/>
  <c r="I99" i="22"/>
  <c r="I103" i="22"/>
  <c r="I105" i="22"/>
  <c r="I107" i="22"/>
  <c r="I111" i="22"/>
  <c r="I113" i="22"/>
  <c r="I115" i="22"/>
  <c r="I119" i="22"/>
  <c r="I121" i="22"/>
  <c r="I123" i="22"/>
  <c r="I125" i="22"/>
  <c r="I126" i="22"/>
  <c r="I127" i="22"/>
  <c r="I129" i="22"/>
  <c r="I130" i="22"/>
  <c r="I131" i="22"/>
  <c r="I133" i="22"/>
  <c r="I134" i="22"/>
  <c r="I135" i="22"/>
  <c r="I137" i="22"/>
  <c r="I138" i="22"/>
  <c r="I139" i="22"/>
  <c r="H64" i="22"/>
  <c r="H65" i="22"/>
  <c r="H66" i="22"/>
  <c r="H68" i="22"/>
  <c r="H69" i="22"/>
  <c r="H70" i="22"/>
  <c r="H72" i="22"/>
  <c r="H73" i="22"/>
  <c r="H74" i="22"/>
  <c r="H76" i="22"/>
  <c r="H77" i="22"/>
  <c r="H78" i="22"/>
  <c r="H80" i="22"/>
  <c r="H81" i="22"/>
  <c r="H82" i="22"/>
  <c r="H84" i="22"/>
  <c r="H85" i="22"/>
  <c r="H86" i="22"/>
  <c r="H88" i="22"/>
  <c r="H89" i="22"/>
  <c r="H90" i="22"/>
  <c r="H92" i="22"/>
  <c r="H93" i="22"/>
  <c r="H94" i="22"/>
  <c r="H96" i="22"/>
  <c r="H97" i="22"/>
  <c r="H98" i="22"/>
  <c r="H100" i="22"/>
  <c r="H101" i="22"/>
  <c r="H102" i="22"/>
  <c r="H104" i="22"/>
  <c r="H105" i="22"/>
  <c r="H106" i="22"/>
  <c r="H108" i="22"/>
  <c r="H109" i="22"/>
  <c r="H110" i="22"/>
  <c r="H112" i="22"/>
  <c r="H113" i="22"/>
  <c r="H114" i="22"/>
  <c r="H116" i="22"/>
  <c r="H117" i="22"/>
  <c r="H118" i="22"/>
  <c r="H120" i="22"/>
  <c r="H121" i="22"/>
  <c r="H122" i="22"/>
  <c r="H124" i="22"/>
  <c r="H125" i="22"/>
  <c r="H126" i="22"/>
  <c r="H128" i="22"/>
  <c r="H129" i="22"/>
  <c r="H130" i="22"/>
  <c r="H132" i="22"/>
  <c r="H133" i="22"/>
  <c r="H134" i="22"/>
  <c r="H136" i="22"/>
  <c r="H137" i="22"/>
  <c r="H138" i="22"/>
  <c r="H140" i="22"/>
  <c r="H141" i="22"/>
  <c r="H142" i="22"/>
  <c r="H144" i="22"/>
  <c r="H145" i="22"/>
  <c r="H146" i="22"/>
  <c r="H148" i="22"/>
  <c r="I141" i="22"/>
  <c r="I143" i="22"/>
  <c r="I147" i="22"/>
  <c r="H149" i="22"/>
  <c r="H150" i="22"/>
  <c r="H152" i="22"/>
  <c r="H153" i="22"/>
  <c r="H154" i="22"/>
  <c r="H156" i="22"/>
  <c r="H157" i="22"/>
  <c r="H158" i="22"/>
  <c r="H160" i="22"/>
  <c r="H161" i="22"/>
  <c r="H162" i="22"/>
  <c r="H164" i="22"/>
  <c r="H165" i="22"/>
  <c r="H166" i="22"/>
  <c r="H168" i="22"/>
  <c r="H169" i="22"/>
  <c r="H170" i="22"/>
  <c r="H172" i="22"/>
  <c r="H173" i="22"/>
  <c r="H174" i="22"/>
  <c r="H176" i="22"/>
  <c r="H177" i="22"/>
  <c r="H178" i="22"/>
  <c r="H180" i="22"/>
  <c r="H181" i="22"/>
  <c r="H182" i="22"/>
  <c r="H184" i="22"/>
  <c r="H185" i="22"/>
  <c r="H186" i="22"/>
  <c r="H188" i="22"/>
  <c r="H189" i="22"/>
  <c r="H190" i="22"/>
  <c r="H192" i="22"/>
  <c r="H193" i="22"/>
  <c r="H194" i="22"/>
  <c r="H196" i="22"/>
  <c r="H197" i="22"/>
  <c r="H198" i="22"/>
  <c r="H200" i="22"/>
  <c r="H201" i="22"/>
  <c r="H202" i="22"/>
  <c r="H204" i="22"/>
  <c r="H205" i="22"/>
  <c r="H206" i="22"/>
  <c r="H208" i="22"/>
  <c r="H209" i="22"/>
  <c r="H210" i="22"/>
  <c r="H212" i="22"/>
  <c r="H213" i="22"/>
  <c r="H214" i="22"/>
  <c r="H216" i="22"/>
  <c r="H217" i="22"/>
  <c r="H218" i="22"/>
  <c r="H220" i="22"/>
  <c r="H221" i="22"/>
  <c r="H222" i="22"/>
  <c r="H224" i="22"/>
  <c r="H225" i="22"/>
  <c r="H226" i="22"/>
  <c r="H228" i="22"/>
  <c r="H229" i="22"/>
  <c r="I142" i="22"/>
  <c r="I146" i="22"/>
  <c r="I148" i="22"/>
  <c r="I149" i="22"/>
  <c r="I151" i="22"/>
  <c r="I152" i="22"/>
  <c r="I153" i="22"/>
  <c r="I155" i="22"/>
  <c r="I156" i="22"/>
  <c r="I157" i="22"/>
  <c r="I159" i="22"/>
  <c r="I160" i="22"/>
  <c r="I161" i="22"/>
  <c r="I163" i="22"/>
  <c r="I164" i="22"/>
  <c r="I165" i="22"/>
  <c r="I167" i="22"/>
  <c r="I168" i="22"/>
  <c r="I169" i="22"/>
  <c r="I171" i="22"/>
  <c r="I172" i="22"/>
  <c r="I173" i="22"/>
  <c r="I175" i="22"/>
  <c r="I176" i="22"/>
  <c r="I177" i="22"/>
  <c r="I179" i="22"/>
  <c r="I180" i="22"/>
  <c r="I181" i="22"/>
  <c r="I183" i="22"/>
  <c r="I184" i="22"/>
  <c r="I185" i="22"/>
  <c r="I187" i="22"/>
  <c r="I188" i="22"/>
  <c r="I189" i="22"/>
  <c r="I191" i="22"/>
  <c r="I192" i="22"/>
  <c r="I193" i="22"/>
  <c r="I195" i="22"/>
  <c r="I196" i="22"/>
  <c r="I197" i="22"/>
  <c r="I199" i="22"/>
  <c r="I200" i="22"/>
  <c r="I201" i="22"/>
  <c r="I203" i="22"/>
  <c r="I204" i="22"/>
  <c r="I205" i="22"/>
  <c r="I207" i="22"/>
  <c r="I208" i="22"/>
  <c r="I209" i="22"/>
  <c r="I211" i="22"/>
  <c r="I212" i="22"/>
  <c r="I213" i="22"/>
  <c r="I215" i="22"/>
  <c r="I216" i="22"/>
  <c r="I217" i="22"/>
  <c r="I219" i="22"/>
  <c r="I220" i="22"/>
  <c r="I221" i="22"/>
  <c r="I223" i="22"/>
  <c r="I224" i="22"/>
  <c r="I225" i="22"/>
  <c r="I227" i="22"/>
  <c r="I228" i="22"/>
  <c r="I229" i="22"/>
  <c r="I231" i="22"/>
  <c r="I232" i="22"/>
  <c r="I233" i="22"/>
  <c r="I235" i="22"/>
  <c r="I236" i="22"/>
  <c r="I237" i="22"/>
  <c r="I239" i="22"/>
  <c r="I240" i="22"/>
  <c r="I241" i="22"/>
  <c r="I243" i="22"/>
  <c r="I244" i="22"/>
  <c r="I245" i="22"/>
  <c r="I247" i="22"/>
  <c r="I248" i="22"/>
  <c r="I249" i="22"/>
  <c r="I251" i="22"/>
  <c r="I252" i="22"/>
  <c r="I253" i="22"/>
  <c r="H232" i="22"/>
  <c r="H234" i="22"/>
  <c r="H236" i="22"/>
  <c r="H240" i="22"/>
  <c r="H242" i="22"/>
  <c r="H244" i="22"/>
  <c r="H248" i="22"/>
  <c r="H250" i="22"/>
  <c r="H252" i="22"/>
  <c r="H255" i="22"/>
  <c r="H256" i="22"/>
  <c r="H257" i="22"/>
  <c r="H259" i="22"/>
  <c r="H260" i="22"/>
  <c r="H261" i="22"/>
  <c r="H263" i="22"/>
  <c r="H264" i="22"/>
  <c r="H265" i="22"/>
  <c r="H267" i="22"/>
  <c r="H268" i="22"/>
  <c r="H269" i="22"/>
  <c r="H271" i="22"/>
  <c r="H272" i="22"/>
  <c r="H273" i="22"/>
  <c r="H275" i="22"/>
  <c r="H276" i="22"/>
  <c r="H277" i="22"/>
  <c r="H279" i="22"/>
  <c r="H280" i="22"/>
  <c r="H281" i="22"/>
  <c r="H283" i="22"/>
  <c r="H284" i="22"/>
  <c r="H285" i="22"/>
  <c r="H287" i="22"/>
  <c r="H288" i="22"/>
  <c r="H289" i="22"/>
  <c r="H291" i="22"/>
  <c r="H292" i="22"/>
  <c r="H293" i="22"/>
  <c r="H295" i="22"/>
  <c r="H296" i="22"/>
  <c r="H297" i="22"/>
  <c r="H299" i="22"/>
  <c r="H300" i="22"/>
  <c r="H301" i="22"/>
  <c r="H303" i="22"/>
  <c r="H304" i="22"/>
  <c r="H305" i="22"/>
  <c r="H307" i="22"/>
  <c r="H308" i="22"/>
  <c r="H309" i="22"/>
  <c r="H311" i="22"/>
  <c r="H312" i="22"/>
  <c r="H313" i="22"/>
  <c r="H315" i="22"/>
  <c r="H316" i="22"/>
  <c r="H317" i="22"/>
  <c r="H319" i="22"/>
  <c r="H320" i="22"/>
  <c r="H321" i="22"/>
  <c r="H323" i="22"/>
  <c r="H324" i="22"/>
  <c r="H325" i="22"/>
  <c r="H327" i="22"/>
  <c r="H328" i="22"/>
  <c r="H329" i="22"/>
  <c r="H331" i="22"/>
  <c r="H332" i="22"/>
  <c r="H333" i="22"/>
  <c r="H335" i="22"/>
  <c r="H336" i="22"/>
  <c r="H337" i="22"/>
  <c r="H339" i="22"/>
  <c r="H340" i="22"/>
  <c r="H341" i="22"/>
  <c r="H343" i="22"/>
  <c r="H344" i="22"/>
  <c r="H345" i="22"/>
  <c r="H347" i="22"/>
  <c r="H348" i="22"/>
  <c r="H349" i="22"/>
  <c r="H351" i="22"/>
  <c r="H352" i="22"/>
  <c r="H353" i="22"/>
  <c r="H354" i="22"/>
  <c r="H355" i="22"/>
  <c r="H356" i="22"/>
  <c r="H357" i="22"/>
  <c r="H358" i="22"/>
  <c r="H359" i="22"/>
  <c r="H360" i="22"/>
  <c r="H361" i="22"/>
  <c r="H362" i="22"/>
  <c r="H363" i="22"/>
  <c r="H364" i="22"/>
  <c r="H365" i="22"/>
  <c r="H366" i="22"/>
  <c r="H367" i="22"/>
  <c r="H368" i="22"/>
  <c r="H369" i="22"/>
  <c r="H370" i="22"/>
  <c r="H371" i="22"/>
  <c r="H372" i="22"/>
  <c r="H373" i="22"/>
  <c r="H374" i="22"/>
  <c r="H375" i="22"/>
  <c r="H376" i="22"/>
  <c r="H377" i="22"/>
  <c r="H378" i="22"/>
  <c r="H379" i="22"/>
  <c r="H380" i="22"/>
  <c r="H381" i="22"/>
  <c r="H382" i="22"/>
  <c r="H231" i="22"/>
  <c r="H233" i="22"/>
  <c r="H235" i="22"/>
  <c r="H237" i="22"/>
  <c r="H239" i="22"/>
  <c r="H241" i="22"/>
  <c r="H243" i="22"/>
  <c r="H245" i="22"/>
  <c r="H247" i="22"/>
  <c r="H249" i="22"/>
  <c r="H251" i="22"/>
  <c r="H253" i="22"/>
  <c r="I254" i="22"/>
  <c r="I255" i="22"/>
  <c r="I256" i="22"/>
  <c r="I257" i="22"/>
  <c r="I258" i="22"/>
  <c r="I259" i="22"/>
  <c r="I260" i="22"/>
  <c r="I261" i="22"/>
  <c r="I262" i="22"/>
  <c r="I263" i="22"/>
  <c r="I264" i="22"/>
  <c r="I265" i="22"/>
  <c r="I266" i="22"/>
  <c r="I267" i="22"/>
  <c r="I268" i="22"/>
  <c r="I269" i="22"/>
  <c r="I270" i="22"/>
  <c r="I271" i="22"/>
  <c r="I272" i="22"/>
  <c r="I273" i="22"/>
  <c r="I274" i="22"/>
  <c r="I275" i="22"/>
  <c r="I276" i="22"/>
  <c r="I277" i="22"/>
  <c r="I278" i="22"/>
  <c r="I279" i="22"/>
  <c r="I280" i="22"/>
  <c r="I281" i="22"/>
  <c r="I282" i="22"/>
  <c r="I283" i="22"/>
  <c r="I284" i="22"/>
  <c r="I285" i="22"/>
  <c r="I286" i="22"/>
  <c r="I287" i="22"/>
  <c r="I288" i="22"/>
  <c r="I289" i="22"/>
  <c r="I290" i="22"/>
  <c r="I291" i="22"/>
  <c r="I292" i="22"/>
  <c r="I293" i="22"/>
  <c r="I294" i="22"/>
  <c r="I295" i="22"/>
  <c r="I296" i="22"/>
  <c r="I297" i="22"/>
  <c r="I298" i="22"/>
  <c r="I299" i="22"/>
  <c r="I300" i="22"/>
  <c r="I301" i="22"/>
  <c r="I302" i="22"/>
  <c r="I303" i="22"/>
  <c r="I304" i="22"/>
  <c r="I305" i="22"/>
  <c r="I306" i="22"/>
  <c r="I307" i="22"/>
  <c r="I308" i="22"/>
  <c r="I309" i="22"/>
  <c r="I310" i="22"/>
  <c r="I311" i="22"/>
  <c r="I312" i="22"/>
  <c r="I313" i="22"/>
  <c r="I314" i="22"/>
  <c r="I315" i="22"/>
  <c r="I316" i="22"/>
  <c r="I317" i="22"/>
  <c r="I318" i="22"/>
  <c r="I319" i="22"/>
  <c r="I320" i="22"/>
  <c r="I321" i="22"/>
  <c r="I322" i="22"/>
  <c r="I323" i="22"/>
  <c r="I324" i="22"/>
  <c r="I325" i="22"/>
  <c r="I326" i="22"/>
  <c r="I327" i="22"/>
  <c r="I328" i="22"/>
  <c r="I329" i="22"/>
  <c r="I330" i="22"/>
  <c r="I331" i="22"/>
  <c r="I332" i="22"/>
  <c r="I333" i="22"/>
  <c r="I334" i="22"/>
  <c r="I335" i="22"/>
  <c r="I336" i="22"/>
  <c r="I337" i="22"/>
  <c r="I338" i="22"/>
  <c r="I339" i="22"/>
  <c r="I340" i="22"/>
  <c r="I341" i="22"/>
  <c r="I342" i="22"/>
  <c r="I343" i="22"/>
  <c r="I344" i="22"/>
  <c r="I345" i="22"/>
  <c r="I346" i="22"/>
  <c r="I347" i="22"/>
  <c r="I348" i="22"/>
  <c r="I349" i="22"/>
  <c r="I350" i="22"/>
  <c r="I351" i="22"/>
  <c r="I352" i="22"/>
  <c r="I353" i="22"/>
  <c r="I354" i="22"/>
  <c r="I355" i="22"/>
  <c r="I356" i="22"/>
  <c r="I357" i="22"/>
  <c r="I358" i="22"/>
  <c r="I359" i="22"/>
  <c r="I360" i="22"/>
  <c r="I361" i="22"/>
  <c r="I362" i="22"/>
  <c r="I363" i="22"/>
  <c r="I364" i="22"/>
  <c r="I365" i="22"/>
  <c r="I366" i="22"/>
  <c r="I367" i="22"/>
  <c r="I368" i="22"/>
  <c r="I369" i="22"/>
  <c r="I370" i="22"/>
  <c r="I371" i="22"/>
  <c r="I372" i="22"/>
  <c r="I373" i="22"/>
  <c r="I374" i="22"/>
  <c r="I375" i="22"/>
  <c r="I376" i="22"/>
  <c r="I377" i="22"/>
  <c r="I378" i="22"/>
  <c r="I379" i="22"/>
  <c r="I380" i="22"/>
  <c r="I381" i="22"/>
  <c r="I382" i="22"/>
  <c r="I383" i="22"/>
  <c r="I384" i="22"/>
  <c r="I385" i="22"/>
  <c r="I386" i="22"/>
  <c r="I387" i="22"/>
  <c r="I388" i="22"/>
  <c r="I389" i="22"/>
  <c r="I390" i="22"/>
  <c r="I391" i="22"/>
  <c r="I392" i="22"/>
  <c r="I393" i="22"/>
  <c r="I394" i="22"/>
  <c r="I395" i="22"/>
  <c r="I396" i="22"/>
  <c r="I397" i="22"/>
  <c r="I398" i="22"/>
  <c r="I399" i="22"/>
  <c r="I400" i="22"/>
  <c r="I401" i="22"/>
  <c r="I402" i="22"/>
  <c r="I403" i="22"/>
  <c r="I404" i="22"/>
  <c r="I405" i="22"/>
  <c r="I406" i="22"/>
  <c r="I407" i="22"/>
  <c r="I408" i="22"/>
  <c r="I409" i="22"/>
  <c r="I410" i="22"/>
  <c r="I411" i="22"/>
  <c r="H383" i="22"/>
  <c r="H385" i="22"/>
  <c r="H387" i="22"/>
  <c r="H389" i="22"/>
  <c r="H391" i="22"/>
  <c r="H393" i="22"/>
  <c r="H395" i="22"/>
  <c r="H397" i="22"/>
  <c r="H399" i="22"/>
  <c r="H401" i="22"/>
  <c r="H403" i="22"/>
  <c r="H405" i="22"/>
  <c r="H407" i="22"/>
  <c r="H409" i="22"/>
  <c r="H411" i="22"/>
  <c r="I412" i="22"/>
  <c r="I413" i="22"/>
  <c r="I414" i="22"/>
  <c r="I415" i="22"/>
  <c r="I416" i="22"/>
  <c r="I417" i="22"/>
  <c r="I418" i="22"/>
  <c r="I419" i="22"/>
  <c r="I420" i="22"/>
  <c r="I421" i="22"/>
  <c r="I422" i="22"/>
  <c r="I423" i="22"/>
  <c r="I424" i="22"/>
  <c r="I425" i="22"/>
  <c r="I426" i="22"/>
  <c r="I427" i="22"/>
  <c r="I428" i="22"/>
  <c r="I429" i="22"/>
  <c r="I430" i="22"/>
  <c r="I431" i="22"/>
  <c r="I432" i="22"/>
  <c r="I433" i="22"/>
  <c r="I434" i="22"/>
  <c r="I435" i="22"/>
  <c r="I436" i="22"/>
  <c r="I437" i="22"/>
  <c r="I438" i="22"/>
  <c r="I439" i="22"/>
  <c r="I440" i="22"/>
  <c r="I441" i="22"/>
  <c r="I442" i="22"/>
  <c r="I443" i="22"/>
  <c r="I444" i="22"/>
  <c r="I445" i="22"/>
  <c r="I446" i="22"/>
  <c r="I447" i="22"/>
  <c r="I448" i="22"/>
  <c r="I449" i="22"/>
  <c r="I450" i="22"/>
  <c r="I451" i="22"/>
  <c r="I452" i="22"/>
  <c r="I453" i="22"/>
  <c r="I454" i="22"/>
  <c r="I455" i="22"/>
  <c r="I456" i="22"/>
  <c r="I457" i="22"/>
  <c r="I458" i="22"/>
  <c r="I459" i="22"/>
  <c r="I460" i="22"/>
  <c r="I461" i="22"/>
  <c r="I462" i="22"/>
  <c r="I463" i="22"/>
  <c r="I464" i="22"/>
  <c r="I465" i="22"/>
  <c r="I466" i="22"/>
  <c r="I467" i="22"/>
  <c r="I468" i="22"/>
  <c r="I469" i="22"/>
  <c r="I470" i="22"/>
  <c r="I471" i="22"/>
  <c r="I472" i="22"/>
  <c r="I473" i="22"/>
  <c r="I474" i="22"/>
  <c r="I475" i="22"/>
  <c r="I476" i="22"/>
  <c r="I477" i="22"/>
  <c r="I478" i="22"/>
  <c r="I479" i="22"/>
  <c r="I480" i="22"/>
  <c r="I481" i="22"/>
  <c r="I482" i="22"/>
  <c r="I483" i="22"/>
  <c r="I484" i="22"/>
  <c r="I485" i="22"/>
  <c r="I486" i="22"/>
  <c r="I487" i="22"/>
  <c r="I488" i="22"/>
  <c r="I489" i="22"/>
  <c r="I490" i="22"/>
  <c r="I491" i="22"/>
  <c r="I492" i="22"/>
  <c r="I493" i="22"/>
  <c r="I494" i="22"/>
  <c r="I495" i="22"/>
  <c r="I496" i="22"/>
  <c r="I497" i="22"/>
  <c r="I498" i="22"/>
  <c r="I499" i="22"/>
  <c r="I500" i="22"/>
  <c r="I501" i="22"/>
  <c r="I502" i="22"/>
  <c r="I503" i="22"/>
  <c r="I504" i="22"/>
  <c r="I505" i="22"/>
  <c r="I506" i="22"/>
  <c r="I507" i="22"/>
  <c r="I508" i="22"/>
  <c r="I509" i="22"/>
  <c r="I510" i="22"/>
  <c r="I511" i="22"/>
  <c r="I512" i="22"/>
  <c r="I513" i="22"/>
  <c r="I514" i="22"/>
  <c r="I515" i="22"/>
  <c r="I516" i="22"/>
  <c r="I517" i="22"/>
  <c r="I518" i="22"/>
  <c r="I519" i="22"/>
  <c r="I520" i="22"/>
  <c r="I521" i="22"/>
  <c r="I522" i="22"/>
  <c r="I523" i="22"/>
  <c r="I524" i="22"/>
  <c r="I525" i="22"/>
  <c r="I526" i="22"/>
  <c r="I527" i="22"/>
  <c r="I528" i="22"/>
  <c r="I529" i="22"/>
  <c r="I530" i="22"/>
  <c r="I531" i="22"/>
  <c r="I532" i="22"/>
  <c r="I533" i="22"/>
  <c r="I534" i="22"/>
  <c r="I535" i="22"/>
  <c r="I536" i="22"/>
  <c r="I537" i="22"/>
  <c r="I538" i="22"/>
  <c r="I539" i="22"/>
  <c r="I540" i="22"/>
  <c r="I541" i="22"/>
  <c r="I542" i="22"/>
  <c r="I543" i="22"/>
  <c r="I544" i="22"/>
  <c r="I545" i="22"/>
  <c r="I546" i="22"/>
  <c r="I547" i="22"/>
  <c r="I548" i="22"/>
  <c r="I549" i="22"/>
  <c r="I550" i="22"/>
  <c r="I551" i="22"/>
  <c r="I552" i="22"/>
  <c r="I553" i="22"/>
  <c r="I554" i="22"/>
  <c r="I555" i="22"/>
  <c r="I556" i="22"/>
  <c r="I557" i="22"/>
  <c r="I558" i="22"/>
  <c r="I559" i="22"/>
  <c r="I560" i="22"/>
  <c r="I561" i="22"/>
  <c r="I562" i="22"/>
  <c r="I563" i="22"/>
  <c r="I564" i="22"/>
  <c r="I565" i="22"/>
  <c r="I566" i="22"/>
  <c r="H384" i="22"/>
  <c r="H386" i="22"/>
  <c r="H388" i="22"/>
  <c r="H390" i="22"/>
  <c r="H392" i="22"/>
  <c r="H394" i="22"/>
  <c r="H396" i="22"/>
  <c r="H398" i="22"/>
  <c r="H400" i="22"/>
  <c r="H402" i="22"/>
  <c r="H404" i="22"/>
  <c r="H406" i="22"/>
  <c r="H408" i="22"/>
  <c r="H410" i="22"/>
  <c r="H412" i="22"/>
  <c r="H413" i="22"/>
  <c r="H414" i="22"/>
  <c r="H415" i="22"/>
  <c r="H416" i="22"/>
  <c r="H417" i="22"/>
  <c r="H418" i="22"/>
  <c r="H419" i="22"/>
  <c r="H420" i="22"/>
  <c r="H421" i="22"/>
  <c r="H422" i="22"/>
  <c r="H423" i="22"/>
  <c r="H424" i="22"/>
  <c r="H425" i="22"/>
  <c r="H426" i="22"/>
  <c r="H427" i="22"/>
  <c r="H428" i="22"/>
  <c r="H429" i="22"/>
  <c r="H430" i="22"/>
  <c r="H431" i="22"/>
  <c r="H432" i="22"/>
  <c r="H433" i="22"/>
  <c r="H434" i="22"/>
  <c r="H435" i="22"/>
  <c r="H436" i="22"/>
  <c r="H437" i="22"/>
  <c r="H438" i="22"/>
  <c r="H439" i="22"/>
  <c r="H440" i="22"/>
  <c r="H441" i="22"/>
  <c r="H442" i="22"/>
  <c r="H443" i="22"/>
  <c r="H444" i="22"/>
  <c r="H445" i="22"/>
  <c r="H446" i="22"/>
  <c r="H447" i="22"/>
  <c r="H448" i="22"/>
  <c r="H449" i="22"/>
  <c r="H450" i="22"/>
  <c r="H451" i="22"/>
  <c r="H452" i="22"/>
  <c r="H453" i="22"/>
  <c r="H454" i="22"/>
  <c r="H455" i="22"/>
  <c r="H456" i="22"/>
  <c r="H457" i="22"/>
  <c r="H458" i="22"/>
  <c r="H459" i="22"/>
  <c r="H460" i="22"/>
  <c r="H461" i="22"/>
  <c r="H462" i="22"/>
  <c r="H463" i="22"/>
  <c r="H464" i="22"/>
  <c r="H465" i="22"/>
  <c r="H466" i="22"/>
  <c r="H467" i="22"/>
  <c r="H468" i="22"/>
  <c r="H469" i="22"/>
  <c r="H470" i="22"/>
  <c r="H471" i="22"/>
  <c r="H472" i="22"/>
  <c r="H473" i="22"/>
  <c r="H474" i="22"/>
  <c r="H475" i="22"/>
  <c r="H476" i="22"/>
  <c r="H477" i="22"/>
  <c r="H478" i="22"/>
  <c r="H479" i="22"/>
  <c r="H480" i="22"/>
  <c r="H481" i="22"/>
  <c r="H482" i="22"/>
  <c r="H483" i="22"/>
  <c r="H484" i="22"/>
  <c r="H485" i="22"/>
  <c r="H486" i="22"/>
  <c r="H487" i="22"/>
  <c r="H488" i="22"/>
  <c r="H489" i="22"/>
  <c r="H490" i="22"/>
  <c r="H491" i="22"/>
  <c r="H492" i="22"/>
  <c r="H493" i="22"/>
  <c r="H494" i="22"/>
  <c r="H495" i="22"/>
  <c r="H496" i="22"/>
  <c r="H497" i="22"/>
  <c r="H498" i="22"/>
  <c r="H499" i="22"/>
  <c r="H500" i="22"/>
  <c r="H501" i="22"/>
  <c r="H502" i="22"/>
  <c r="H503" i="22"/>
  <c r="H504" i="22"/>
  <c r="H505" i="22"/>
  <c r="H506" i="22"/>
  <c r="H507" i="22"/>
  <c r="H508" i="22"/>
  <c r="H509" i="22"/>
  <c r="H510" i="22"/>
  <c r="H511" i="22"/>
  <c r="H512" i="22"/>
  <c r="H513" i="22"/>
  <c r="H514" i="22"/>
  <c r="H515" i="22"/>
  <c r="H516" i="22"/>
  <c r="H517" i="22"/>
  <c r="H518" i="22"/>
  <c r="H519" i="22"/>
  <c r="H520" i="22"/>
  <c r="H521" i="22"/>
  <c r="H522" i="22"/>
  <c r="H523" i="22"/>
  <c r="H524" i="22"/>
  <c r="H525" i="22"/>
  <c r="H526" i="22"/>
  <c r="H527" i="22"/>
  <c r="H528" i="22"/>
  <c r="H529" i="22"/>
  <c r="H530" i="22"/>
  <c r="H531" i="22"/>
  <c r="H532" i="22"/>
  <c r="H533" i="22"/>
  <c r="H534" i="22"/>
  <c r="H535" i="22"/>
  <c r="H536" i="22"/>
  <c r="H537" i="22"/>
  <c r="H538" i="22"/>
  <c r="H539" i="22"/>
  <c r="H540" i="22"/>
  <c r="H541" i="22"/>
  <c r="H542" i="22"/>
  <c r="H543" i="22"/>
  <c r="H544" i="22"/>
  <c r="H545" i="22"/>
  <c r="H546" i="22"/>
  <c r="H547" i="22"/>
  <c r="H548" i="22"/>
  <c r="H549" i="22"/>
  <c r="H550" i="22"/>
  <c r="H551" i="22"/>
  <c r="H552" i="22"/>
  <c r="H553" i="22"/>
  <c r="H554" i="22"/>
  <c r="H555" i="22"/>
  <c r="H556" i="22"/>
  <c r="H557" i="22"/>
  <c r="H558" i="22"/>
  <c r="H559" i="22"/>
  <c r="H560" i="22"/>
  <c r="H561" i="22"/>
  <c r="H562" i="22"/>
  <c r="H563" i="22"/>
  <c r="H564" i="22"/>
  <c r="H565" i="22"/>
  <c r="H566" i="22"/>
  <c r="H567" i="22"/>
  <c r="H568" i="22"/>
  <c r="H569" i="22"/>
  <c r="H570" i="22"/>
  <c r="H571" i="22"/>
  <c r="H572" i="22"/>
  <c r="H573" i="22"/>
  <c r="H574" i="22"/>
  <c r="H575" i="22"/>
  <c r="H576" i="22"/>
  <c r="H577" i="22"/>
  <c r="H578" i="22"/>
  <c r="I567" i="22"/>
  <c r="I569" i="22"/>
  <c r="I571" i="22"/>
  <c r="I573" i="22"/>
  <c r="I575" i="22"/>
  <c r="I577" i="22"/>
  <c r="H579" i="22"/>
  <c r="H580" i="22"/>
  <c r="H581" i="22"/>
  <c r="H582" i="22"/>
  <c r="H583" i="22"/>
  <c r="H584" i="22"/>
  <c r="H585" i="22"/>
  <c r="H586" i="22"/>
  <c r="H587" i="22"/>
  <c r="H588" i="22"/>
  <c r="H589" i="22"/>
  <c r="H590" i="22"/>
  <c r="H591" i="22"/>
  <c r="H592" i="22"/>
  <c r="H593" i="22"/>
  <c r="H594" i="22"/>
  <c r="H595" i="22"/>
  <c r="H596" i="22"/>
  <c r="H597" i="22"/>
  <c r="H598" i="22"/>
  <c r="H599" i="22"/>
  <c r="H600" i="22"/>
  <c r="H601" i="22"/>
  <c r="H602" i="22"/>
  <c r="H603" i="22"/>
  <c r="H604" i="22"/>
  <c r="H605" i="22"/>
  <c r="H606" i="22"/>
  <c r="H607" i="22"/>
  <c r="H608" i="22"/>
  <c r="H609" i="22"/>
  <c r="H610" i="22"/>
  <c r="H611" i="22"/>
  <c r="H612" i="22"/>
  <c r="H613" i="22"/>
  <c r="H614" i="22"/>
  <c r="H615" i="22"/>
  <c r="H616" i="22"/>
  <c r="H617" i="22"/>
  <c r="H618" i="22"/>
  <c r="H619" i="22"/>
  <c r="H620" i="22"/>
  <c r="H621" i="22"/>
  <c r="H622" i="22"/>
  <c r="H623" i="22"/>
  <c r="H624" i="22"/>
  <c r="H625" i="22"/>
  <c r="H626" i="22"/>
  <c r="H627" i="22"/>
  <c r="H628" i="22"/>
  <c r="H629" i="22"/>
  <c r="H630" i="22"/>
  <c r="H631" i="22"/>
  <c r="H632" i="22"/>
  <c r="H633" i="22"/>
  <c r="H634" i="22"/>
  <c r="H635" i="22"/>
  <c r="H636" i="22"/>
  <c r="H637" i="22"/>
  <c r="H638" i="22"/>
  <c r="H639" i="22"/>
  <c r="H640" i="22"/>
  <c r="H641" i="22"/>
  <c r="H642" i="22"/>
  <c r="H643" i="22"/>
  <c r="H644" i="22"/>
  <c r="H645" i="22"/>
  <c r="H646" i="22"/>
  <c r="H647" i="22"/>
  <c r="H648" i="22"/>
  <c r="H649" i="22"/>
  <c r="H650" i="22"/>
  <c r="H651" i="22"/>
  <c r="H652" i="22"/>
  <c r="H653" i="22"/>
  <c r="H654" i="22"/>
  <c r="H655" i="22"/>
  <c r="H656" i="22"/>
  <c r="H657" i="22"/>
  <c r="H658" i="22"/>
  <c r="H659" i="22"/>
  <c r="H660" i="22"/>
  <c r="H661" i="22"/>
  <c r="H662" i="22"/>
  <c r="H663" i="22"/>
  <c r="H664" i="22"/>
  <c r="H665" i="22"/>
  <c r="H666" i="22"/>
  <c r="H667" i="22"/>
  <c r="H668" i="22"/>
  <c r="H669" i="22"/>
  <c r="H670" i="22"/>
  <c r="H671" i="22"/>
  <c r="H672" i="22"/>
  <c r="H673" i="22"/>
  <c r="H674" i="22"/>
  <c r="H675" i="22"/>
  <c r="H676" i="22"/>
  <c r="H677" i="22"/>
  <c r="H678" i="22"/>
  <c r="H679" i="22"/>
  <c r="H680" i="22"/>
  <c r="H681" i="22"/>
  <c r="H682" i="22"/>
  <c r="H683" i="22"/>
  <c r="H684" i="22"/>
  <c r="H685" i="22"/>
  <c r="H686" i="22"/>
  <c r="H687" i="22"/>
  <c r="H688" i="22"/>
  <c r="H689" i="22"/>
  <c r="H690" i="22"/>
  <c r="H691" i="22"/>
  <c r="H692" i="22"/>
  <c r="H693" i="22"/>
  <c r="H694" i="22"/>
  <c r="H695" i="22"/>
  <c r="H696" i="22"/>
  <c r="H697" i="22"/>
  <c r="H698" i="22"/>
  <c r="H699" i="22"/>
  <c r="H700" i="22"/>
  <c r="H701" i="22"/>
  <c r="H702" i="22"/>
  <c r="H703" i="22"/>
  <c r="H704" i="22"/>
  <c r="H705" i="22"/>
  <c r="H706" i="22"/>
  <c r="H707" i="22"/>
  <c r="H708" i="22"/>
  <c r="H709" i="22"/>
  <c r="H710" i="22"/>
  <c r="H711" i="22"/>
  <c r="H712" i="22"/>
  <c r="H713" i="22"/>
  <c r="H714" i="22"/>
  <c r="H715" i="22"/>
  <c r="H716" i="22"/>
  <c r="H717" i="22"/>
  <c r="H718" i="22"/>
  <c r="H719" i="22"/>
  <c r="H720" i="22"/>
  <c r="H721" i="22"/>
  <c r="H722" i="22"/>
  <c r="H723" i="22"/>
  <c r="H724" i="22"/>
  <c r="H725" i="22"/>
  <c r="H726" i="22"/>
  <c r="H727" i="22"/>
  <c r="H728" i="22"/>
  <c r="H729" i="22"/>
  <c r="H730" i="22"/>
  <c r="H731" i="22"/>
  <c r="H732" i="22"/>
  <c r="H733" i="22"/>
  <c r="H734" i="22"/>
  <c r="H735" i="22"/>
  <c r="H736" i="22"/>
  <c r="H737" i="22"/>
  <c r="H738" i="22"/>
  <c r="H739" i="22"/>
  <c r="H740" i="22"/>
  <c r="H741" i="22"/>
  <c r="H742" i="22"/>
  <c r="H743" i="22"/>
  <c r="H744" i="22"/>
  <c r="H745" i="22"/>
  <c r="H746" i="22"/>
  <c r="H747" i="22"/>
  <c r="H748" i="22"/>
  <c r="H749" i="22"/>
  <c r="H750" i="22"/>
  <c r="H751" i="22"/>
  <c r="H752" i="22"/>
  <c r="H753" i="22"/>
  <c r="H754" i="22"/>
  <c r="H755" i="22"/>
  <c r="H756" i="22"/>
  <c r="H757" i="22"/>
  <c r="H758" i="22"/>
  <c r="H759" i="22"/>
  <c r="H760" i="22"/>
  <c r="H761" i="22"/>
  <c r="H762" i="22"/>
  <c r="H763" i="22"/>
  <c r="H764" i="22"/>
  <c r="H765" i="22"/>
  <c r="H766" i="22"/>
  <c r="H767" i="22"/>
  <c r="H768" i="22"/>
  <c r="H769" i="22"/>
  <c r="H770" i="22"/>
  <c r="H771" i="22"/>
  <c r="H772" i="22"/>
  <c r="H773" i="22"/>
  <c r="H774" i="22"/>
  <c r="H775" i="22"/>
  <c r="H776" i="22"/>
  <c r="H777" i="22"/>
  <c r="H778" i="22"/>
  <c r="H779" i="22"/>
  <c r="H780" i="22"/>
  <c r="H781" i="22"/>
  <c r="H782" i="22"/>
  <c r="H783" i="22"/>
  <c r="H784" i="22"/>
  <c r="H785" i="22"/>
  <c r="H786" i="22"/>
  <c r="H787" i="22"/>
  <c r="H788" i="22"/>
  <c r="H789" i="22"/>
  <c r="H790" i="22"/>
  <c r="H791" i="22"/>
  <c r="H792" i="22"/>
  <c r="H793" i="22"/>
  <c r="H794" i="22"/>
  <c r="H795" i="22"/>
  <c r="H796" i="22"/>
  <c r="H797" i="22"/>
  <c r="H798" i="22"/>
  <c r="H799" i="22"/>
  <c r="H800" i="22"/>
  <c r="H801" i="22"/>
  <c r="H802" i="22"/>
  <c r="H803" i="22"/>
  <c r="H804" i="22"/>
  <c r="H805" i="22"/>
  <c r="H806" i="22"/>
  <c r="H807" i="22"/>
  <c r="H808" i="22"/>
  <c r="H809" i="22"/>
  <c r="H810" i="22"/>
  <c r="H811" i="22"/>
  <c r="H812" i="22"/>
  <c r="H813" i="22"/>
  <c r="H814" i="22"/>
  <c r="H815" i="22"/>
  <c r="H816" i="22"/>
  <c r="H817" i="22"/>
  <c r="H818" i="22"/>
  <c r="H819" i="22"/>
  <c r="H820" i="22"/>
  <c r="H821" i="22"/>
  <c r="H822" i="22"/>
  <c r="H823" i="22"/>
  <c r="H824" i="22"/>
  <c r="H825" i="22"/>
  <c r="H826" i="22"/>
  <c r="H827" i="22"/>
  <c r="H828" i="22"/>
  <c r="H829" i="22"/>
  <c r="H830" i="22"/>
  <c r="H831" i="22"/>
  <c r="H832" i="22"/>
  <c r="H833" i="22"/>
  <c r="H834" i="22"/>
  <c r="H835" i="22"/>
  <c r="H836" i="22"/>
  <c r="H837" i="22"/>
  <c r="H838" i="22"/>
  <c r="H839" i="22"/>
  <c r="H840" i="22"/>
  <c r="H841" i="22"/>
  <c r="H842" i="22"/>
  <c r="H843" i="22"/>
  <c r="H844" i="22"/>
  <c r="H845" i="22"/>
  <c r="H846" i="22"/>
  <c r="H847" i="22"/>
  <c r="H848" i="22"/>
  <c r="H849" i="22"/>
  <c r="H850" i="22"/>
  <c r="H851" i="22"/>
  <c r="H852" i="22"/>
  <c r="H853" i="22"/>
  <c r="H854" i="22"/>
  <c r="H855" i="22"/>
  <c r="H856" i="22"/>
  <c r="H857" i="22"/>
  <c r="H858" i="22"/>
  <c r="H859" i="22"/>
  <c r="H860" i="22"/>
  <c r="H861" i="22"/>
  <c r="H862" i="22"/>
  <c r="H863" i="22"/>
  <c r="H864" i="22"/>
  <c r="H865" i="22"/>
  <c r="H866" i="22"/>
  <c r="H867" i="22"/>
  <c r="H868" i="22"/>
  <c r="H869" i="22"/>
  <c r="H870" i="22"/>
  <c r="H871" i="22"/>
  <c r="H872" i="22"/>
  <c r="H873" i="22"/>
  <c r="H874" i="22"/>
  <c r="H875" i="22"/>
  <c r="H876" i="22"/>
  <c r="H877" i="22"/>
  <c r="H878" i="22"/>
  <c r="H879" i="22"/>
  <c r="H880" i="22"/>
  <c r="H881" i="22"/>
  <c r="H882" i="22"/>
  <c r="H883" i="22"/>
  <c r="H884" i="22"/>
  <c r="H885" i="22"/>
  <c r="H886" i="22"/>
  <c r="H887" i="22"/>
  <c r="H888" i="22"/>
  <c r="H889" i="22"/>
  <c r="H890" i="22"/>
  <c r="H891" i="22"/>
  <c r="H892" i="22"/>
  <c r="H893" i="22"/>
  <c r="H894" i="22"/>
  <c r="H895" i="22"/>
  <c r="H896" i="22"/>
  <c r="H897" i="22"/>
  <c r="H898" i="22"/>
  <c r="I568" i="22"/>
  <c r="I570" i="22"/>
  <c r="I572" i="22"/>
  <c r="I574" i="22"/>
  <c r="I576" i="22"/>
  <c r="I578" i="22"/>
  <c r="I579" i="22"/>
  <c r="I580" i="22"/>
  <c r="I581" i="22"/>
  <c r="I582" i="22"/>
  <c r="I583" i="22"/>
  <c r="I584" i="22"/>
  <c r="I585" i="22"/>
  <c r="I586" i="22"/>
  <c r="I587" i="22"/>
  <c r="I588" i="22"/>
  <c r="I589" i="22"/>
  <c r="I590" i="22"/>
  <c r="I591" i="22"/>
  <c r="I592" i="22"/>
  <c r="I593" i="22"/>
  <c r="I594" i="22"/>
  <c r="I595" i="22"/>
  <c r="I596" i="22"/>
  <c r="I597" i="22"/>
  <c r="I598" i="22"/>
  <c r="I599" i="22"/>
  <c r="I600" i="22"/>
  <c r="I601" i="22"/>
  <c r="I602" i="22"/>
  <c r="I603" i="22"/>
  <c r="I604" i="22"/>
  <c r="I605" i="22"/>
  <c r="I606" i="22"/>
  <c r="I607" i="22"/>
  <c r="I608" i="22"/>
  <c r="I609" i="22"/>
  <c r="I610" i="22"/>
  <c r="I611" i="22"/>
  <c r="I612" i="22"/>
  <c r="I613" i="22"/>
  <c r="I614" i="22"/>
  <c r="I615" i="22"/>
  <c r="I616" i="22"/>
  <c r="I617" i="22"/>
  <c r="I618" i="22"/>
  <c r="I619" i="22"/>
  <c r="I620" i="22"/>
  <c r="I621" i="22"/>
  <c r="I622" i="22"/>
  <c r="I623" i="22"/>
  <c r="I624" i="22"/>
  <c r="I625" i="22"/>
  <c r="I626" i="22"/>
  <c r="I627" i="22"/>
  <c r="I628" i="22"/>
  <c r="I629" i="22"/>
  <c r="I630" i="22"/>
  <c r="I631" i="22"/>
  <c r="I632" i="22"/>
  <c r="I633" i="22"/>
  <c r="I634" i="22"/>
  <c r="I635" i="22"/>
  <c r="I636" i="22"/>
  <c r="I637" i="22"/>
  <c r="I638" i="22"/>
  <c r="I639" i="22"/>
  <c r="I640" i="22"/>
  <c r="I641" i="22"/>
  <c r="I642" i="22"/>
  <c r="I643" i="22"/>
  <c r="I644" i="22"/>
  <c r="I645" i="22"/>
  <c r="I646" i="22"/>
  <c r="I647" i="22"/>
  <c r="I648" i="22"/>
  <c r="I649" i="22"/>
  <c r="I650" i="22"/>
  <c r="I651" i="22"/>
  <c r="I652" i="22"/>
  <c r="I653" i="22"/>
  <c r="I654" i="22"/>
  <c r="I655" i="22"/>
  <c r="I656" i="22"/>
  <c r="I657" i="22"/>
  <c r="I658" i="22"/>
  <c r="I659" i="22"/>
  <c r="I660" i="22"/>
  <c r="I661" i="22"/>
  <c r="I662" i="22"/>
  <c r="I663" i="22"/>
  <c r="I664" i="22"/>
  <c r="I665" i="22"/>
  <c r="I666" i="22"/>
  <c r="I667" i="22"/>
  <c r="I668" i="22"/>
  <c r="I669" i="22"/>
  <c r="I670" i="22"/>
  <c r="I671" i="22"/>
  <c r="I672" i="22"/>
  <c r="I673" i="22"/>
  <c r="I674" i="22"/>
  <c r="I675" i="22"/>
  <c r="I676" i="22"/>
  <c r="I677" i="22"/>
  <c r="I678" i="22"/>
  <c r="I679" i="22"/>
  <c r="I680" i="22"/>
  <c r="I681" i="22"/>
  <c r="I682" i="22"/>
  <c r="I683" i="22"/>
  <c r="I684" i="22"/>
  <c r="I685" i="22"/>
  <c r="I686" i="22"/>
  <c r="I687" i="22"/>
  <c r="I688" i="22"/>
  <c r="I689" i="22"/>
  <c r="I690" i="22"/>
  <c r="I691" i="22"/>
  <c r="I692" i="22"/>
  <c r="I693" i="22"/>
  <c r="I694" i="22"/>
  <c r="I695" i="22"/>
  <c r="I696" i="22"/>
  <c r="I697" i="22"/>
  <c r="I698" i="22"/>
  <c r="I699" i="22"/>
  <c r="I700" i="22"/>
  <c r="I701" i="22"/>
  <c r="I702" i="22"/>
  <c r="I703" i="22"/>
  <c r="I704" i="22"/>
  <c r="I705" i="22"/>
  <c r="I706" i="22"/>
  <c r="I707" i="22"/>
  <c r="I708" i="22"/>
  <c r="I709" i="22"/>
  <c r="I710" i="22"/>
  <c r="I711" i="22"/>
  <c r="I712" i="22"/>
  <c r="I713" i="22"/>
  <c r="I714" i="22"/>
  <c r="I715" i="22"/>
  <c r="I716" i="22"/>
  <c r="I717" i="22"/>
  <c r="I718" i="22"/>
  <c r="I719" i="22"/>
  <c r="I720" i="22"/>
  <c r="I721" i="22"/>
  <c r="I722" i="22"/>
  <c r="I723" i="22"/>
  <c r="I724" i="22"/>
  <c r="I725" i="22"/>
  <c r="I726" i="22"/>
  <c r="I727" i="22"/>
  <c r="I728" i="22"/>
  <c r="I729" i="22"/>
  <c r="I730" i="22"/>
  <c r="I731" i="22"/>
  <c r="I732" i="22"/>
  <c r="I733" i="22"/>
  <c r="I734" i="22"/>
  <c r="I735" i="22"/>
  <c r="I736" i="22"/>
  <c r="I737" i="22"/>
  <c r="I738" i="22"/>
  <c r="I739" i="22"/>
  <c r="I740" i="22"/>
  <c r="I741" i="22"/>
  <c r="I742" i="22"/>
  <c r="I743" i="22"/>
  <c r="I744" i="22"/>
  <c r="I745" i="22"/>
  <c r="I746" i="22"/>
  <c r="I747" i="22"/>
  <c r="I748" i="22"/>
  <c r="I749" i="22"/>
  <c r="I750" i="22"/>
  <c r="I751" i="22"/>
  <c r="I752" i="22"/>
  <c r="I753" i="22"/>
  <c r="I754" i="22"/>
  <c r="I755" i="22"/>
  <c r="I756" i="22"/>
  <c r="I757" i="22"/>
  <c r="I758" i="22"/>
  <c r="I759" i="22"/>
  <c r="I760" i="22"/>
  <c r="I761" i="22"/>
  <c r="I762" i="22"/>
  <c r="I763" i="22"/>
  <c r="I764" i="22"/>
  <c r="I765" i="22"/>
  <c r="I766" i="22"/>
  <c r="I767" i="22"/>
  <c r="I768" i="22"/>
  <c r="I769" i="22"/>
  <c r="I770" i="22"/>
  <c r="I771" i="22"/>
  <c r="I772" i="22"/>
  <c r="I773" i="22"/>
  <c r="I774" i="22"/>
  <c r="I775" i="22"/>
  <c r="I776" i="22"/>
  <c r="I777" i="22"/>
  <c r="I778" i="22"/>
  <c r="I779" i="22"/>
  <c r="I780" i="22"/>
  <c r="I781" i="22"/>
  <c r="I782" i="22"/>
  <c r="I783" i="22"/>
  <c r="I784" i="22"/>
  <c r="I785" i="22"/>
  <c r="I786" i="22"/>
  <c r="I787" i="22"/>
  <c r="I788" i="22"/>
  <c r="I789" i="22"/>
  <c r="I790" i="22"/>
  <c r="I791" i="22"/>
  <c r="I792" i="22"/>
  <c r="I793" i="22"/>
  <c r="I794" i="22"/>
  <c r="I795" i="22"/>
  <c r="I796" i="22"/>
  <c r="I797" i="22"/>
  <c r="I798" i="22"/>
  <c r="I799" i="22"/>
  <c r="I800" i="22"/>
  <c r="I801" i="22"/>
  <c r="I802" i="22"/>
  <c r="I803" i="22"/>
  <c r="I804" i="22"/>
  <c r="I805" i="22"/>
  <c r="I806" i="22"/>
  <c r="I807" i="22"/>
  <c r="I808" i="22"/>
  <c r="I809" i="22"/>
  <c r="I810" i="22"/>
  <c r="I811" i="22"/>
  <c r="I812" i="22"/>
  <c r="I813" i="22"/>
  <c r="I814" i="22"/>
  <c r="I815" i="22"/>
  <c r="I816" i="22"/>
  <c r="I817" i="22"/>
  <c r="I818" i="22"/>
  <c r="I819" i="22"/>
  <c r="I820" i="22"/>
  <c r="I821" i="22"/>
  <c r="I822" i="22"/>
  <c r="I823" i="22"/>
  <c r="I824" i="22"/>
  <c r="I825" i="22"/>
  <c r="I826" i="22"/>
  <c r="I827" i="22"/>
  <c r="I828" i="22"/>
  <c r="I829" i="22"/>
  <c r="I830" i="22"/>
  <c r="I831" i="22"/>
  <c r="I832" i="22"/>
  <c r="I833" i="22"/>
  <c r="I834" i="22"/>
  <c r="I835" i="22"/>
  <c r="I836" i="22"/>
  <c r="I837" i="22"/>
  <c r="I838" i="22"/>
  <c r="I839" i="22"/>
  <c r="I840" i="22"/>
  <c r="I841" i="22"/>
  <c r="I842" i="22"/>
  <c r="I843" i="22"/>
  <c r="I844" i="22"/>
  <c r="I845" i="22"/>
  <c r="I846" i="22"/>
  <c r="I847" i="22"/>
  <c r="I848" i="22"/>
  <c r="I849" i="22"/>
  <c r="I850" i="22"/>
  <c r="I851" i="22"/>
  <c r="I852" i="22"/>
  <c r="I853" i="22"/>
  <c r="I854" i="22"/>
  <c r="I855" i="22"/>
  <c r="I856" i="22"/>
  <c r="I857" i="22"/>
  <c r="I858" i="22"/>
  <c r="I859" i="22"/>
  <c r="I860" i="22"/>
  <c r="I861" i="22"/>
  <c r="I862" i="22"/>
  <c r="I863" i="22"/>
  <c r="I864" i="22"/>
  <c r="I865" i="22"/>
  <c r="I866" i="22"/>
  <c r="I867" i="22"/>
  <c r="I868" i="22"/>
  <c r="I869" i="22"/>
  <c r="I870" i="22"/>
  <c r="I871" i="22"/>
  <c r="I872" i="22"/>
  <c r="I873" i="22"/>
  <c r="I874" i="22"/>
  <c r="I875" i="22"/>
  <c r="I876" i="22"/>
  <c r="I877" i="22"/>
  <c r="I878" i="22"/>
  <c r="I879" i="22"/>
  <c r="I880" i="22"/>
  <c r="I881" i="22"/>
  <c r="I882" i="22"/>
  <c r="I883" i="22"/>
  <c r="I884" i="22"/>
  <c r="I885" i="22"/>
  <c r="I886" i="22"/>
  <c r="I887" i="22"/>
  <c r="I888" i="22"/>
  <c r="I889" i="22"/>
  <c r="I890" i="22"/>
  <c r="I891" i="22"/>
  <c r="I892" i="22"/>
  <c r="I893" i="22"/>
  <c r="I894" i="22"/>
  <c r="I895" i="22"/>
  <c r="I896" i="22"/>
  <c r="I897" i="22"/>
  <c r="I898" i="22"/>
  <c r="I899" i="22"/>
  <c r="I900" i="22"/>
  <c r="I901" i="22"/>
  <c r="I902" i="22"/>
  <c r="I903" i="22"/>
  <c r="I904" i="22"/>
  <c r="I905" i="22"/>
  <c r="I906" i="22"/>
  <c r="I907" i="22"/>
  <c r="I908" i="22"/>
  <c r="I909" i="22"/>
  <c r="I910" i="22"/>
  <c r="I911" i="22"/>
  <c r="I912" i="22"/>
  <c r="I913" i="22"/>
  <c r="H899" i="22"/>
  <c r="H901" i="22"/>
  <c r="H903" i="22"/>
  <c r="H905" i="22"/>
  <c r="H907" i="22"/>
  <c r="H909" i="22"/>
  <c r="H911" i="22"/>
  <c r="H913" i="22"/>
  <c r="I914" i="22"/>
  <c r="I915" i="22"/>
  <c r="I916" i="22"/>
  <c r="I917" i="22"/>
  <c r="I918" i="22"/>
  <c r="I919" i="22"/>
  <c r="I920" i="22"/>
  <c r="I921" i="22"/>
  <c r="I922" i="22"/>
  <c r="I923" i="22"/>
  <c r="I924" i="22"/>
  <c r="I925" i="22"/>
  <c r="I926" i="22"/>
  <c r="I927" i="22"/>
  <c r="I928" i="22"/>
  <c r="I929" i="22"/>
  <c r="I930" i="22"/>
  <c r="I931" i="22"/>
  <c r="I932" i="22"/>
  <c r="I933" i="22"/>
  <c r="I934" i="22"/>
  <c r="I935" i="22"/>
  <c r="I936" i="22"/>
  <c r="I937" i="22"/>
  <c r="I938" i="22"/>
  <c r="I939" i="22"/>
  <c r="I940" i="22"/>
  <c r="I941" i="22"/>
  <c r="I942" i="22"/>
  <c r="I943" i="22"/>
  <c r="I944" i="22"/>
  <c r="I945" i="22"/>
  <c r="I946" i="22"/>
  <c r="I947" i="22"/>
  <c r="I948" i="22"/>
  <c r="I949" i="22"/>
  <c r="I950" i="22"/>
  <c r="I951" i="22"/>
  <c r="I952" i="22"/>
  <c r="I953" i="22"/>
  <c r="I954" i="22"/>
  <c r="I955" i="22"/>
  <c r="I956" i="22"/>
  <c r="I957" i="22"/>
  <c r="I958" i="22"/>
  <c r="I959" i="22"/>
  <c r="I960" i="22"/>
  <c r="I961" i="22"/>
  <c r="I962" i="22"/>
  <c r="I963" i="22"/>
  <c r="I964" i="22"/>
  <c r="I965" i="22"/>
  <c r="I966" i="22"/>
  <c r="I967" i="22"/>
  <c r="I968" i="22"/>
  <c r="I969" i="22"/>
  <c r="I970" i="22"/>
  <c r="I971" i="22"/>
  <c r="I972" i="22"/>
  <c r="I973" i="22"/>
  <c r="I974" i="22"/>
  <c r="I975" i="22"/>
  <c r="I976" i="22"/>
  <c r="I977" i="22"/>
  <c r="I978" i="22"/>
  <c r="I979" i="22"/>
  <c r="I980" i="22"/>
  <c r="I981" i="22"/>
  <c r="I982" i="22"/>
  <c r="I983" i="22"/>
  <c r="I984" i="22"/>
  <c r="I985" i="22"/>
  <c r="I986" i="22"/>
  <c r="I987" i="22"/>
  <c r="I988" i="22"/>
  <c r="I989" i="22"/>
  <c r="I990" i="22"/>
  <c r="I991" i="22"/>
  <c r="I992" i="22"/>
  <c r="I993" i="22"/>
  <c r="I994" i="22"/>
  <c r="I995" i="22"/>
  <c r="I996" i="22"/>
  <c r="I997" i="22"/>
  <c r="I998" i="22"/>
  <c r="I999" i="22"/>
  <c r="I1000" i="22"/>
  <c r="I1001" i="22"/>
  <c r="I1002" i="22"/>
  <c r="I1003" i="22"/>
  <c r="I1004" i="22"/>
  <c r="I1005" i="22"/>
  <c r="I1006" i="22"/>
  <c r="I1007" i="22"/>
  <c r="I1008" i="22"/>
  <c r="I1009" i="22"/>
  <c r="I1010" i="22"/>
  <c r="I1011" i="22"/>
  <c r="I1012" i="22"/>
  <c r="I1013" i="22"/>
  <c r="I1014" i="22"/>
  <c r="I1015" i="22"/>
  <c r="I1016" i="22"/>
  <c r="I1017" i="22"/>
  <c r="I1018" i="22"/>
  <c r="I1019" i="22"/>
  <c r="I1020" i="22"/>
  <c r="I1021" i="22"/>
  <c r="I1022" i="22"/>
  <c r="I1023" i="22"/>
  <c r="I1024" i="22"/>
  <c r="I1025" i="22"/>
  <c r="I1026" i="22"/>
  <c r="I1027" i="22"/>
  <c r="I1028" i="22"/>
  <c r="I1029" i="22"/>
  <c r="I1030" i="22"/>
  <c r="I1031" i="22"/>
  <c r="I1032" i="22"/>
  <c r="I1033" i="22"/>
  <c r="I1034" i="22"/>
  <c r="I1035" i="22"/>
  <c r="I1036" i="22"/>
  <c r="I1037" i="22"/>
  <c r="I1038" i="22"/>
  <c r="I1039" i="22"/>
  <c r="I1040" i="22"/>
  <c r="I1041" i="22"/>
  <c r="I1042" i="22"/>
  <c r="I1043" i="22"/>
  <c r="I1044" i="22"/>
  <c r="I1045" i="22"/>
  <c r="I1046" i="22"/>
  <c r="I1047" i="22"/>
  <c r="I1048" i="22"/>
  <c r="I1049" i="22"/>
  <c r="I1050" i="22"/>
  <c r="I1051" i="22"/>
  <c r="I1052" i="22"/>
  <c r="I1053" i="22"/>
  <c r="I1054" i="22"/>
  <c r="I1055" i="22"/>
  <c r="I1056" i="22"/>
  <c r="I1057" i="22"/>
  <c r="I1058" i="22"/>
  <c r="I1059" i="22"/>
  <c r="I1060" i="22"/>
  <c r="I1061" i="22"/>
  <c r="I1062" i="22"/>
  <c r="I1063" i="22"/>
  <c r="I1064" i="22"/>
  <c r="I1065" i="22"/>
  <c r="I1066" i="22"/>
  <c r="I1067" i="22"/>
  <c r="I1068" i="22"/>
  <c r="I1069" i="22"/>
  <c r="I1070" i="22"/>
  <c r="I1071" i="22"/>
  <c r="I1072" i="22"/>
  <c r="I1073" i="22"/>
  <c r="I1074" i="22"/>
  <c r="I1075" i="22"/>
  <c r="I1076" i="22"/>
  <c r="I1077" i="22"/>
  <c r="I1078" i="22"/>
  <c r="I1079" i="22"/>
  <c r="I1080" i="22"/>
  <c r="I1081" i="22"/>
  <c r="I1082" i="22"/>
  <c r="I1083" i="22"/>
  <c r="I1084" i="22"/>
  <c r="I1085" i="22"/>
  <c r="I1086" i="22"/>
  <c r="I1087" i="22"/>
  <c r="I1088" i="22"/>
  <c r="I1089" i="22"/>
  <c r="I1090" i="22"/>
  <c r="I1091" i="22"/>
  <c r="I1092" i="22"/>
  <c r="I1093" i="22"/>
  <c r="I1094" i="22"/>
  <c r="I1095" i="22"/>
  <c r="I1096" i="22"/>
  <c r="I1097" i="22"/>
  <c r="I1098" i="22"/>
  <c r="I1099" i="22"/>
  <c r="I1100" i="22"/>
  <c r="I1101" i="22"/>
  <c r="I1102" i="22"/>
  <c r="I1103" i="22"/>
  <c r="I1104" i="22"/>
  <c r="I1105" i="22"/>
  <c r="I1106" i="22"/>
  <c r="I1107" i="22"/>
  <c r="I1108" i="22"/>
  <c r="I1109" i="22"/>
  <c r="I1110" i="22"/>
  <c r="I1111" i="22"/>
  <c r="I1112" i="22"/>
  <c r="I1113" i="22"/>
  <c r="I1114" i="22"/>
  <c r="I1115" i="22"/>
  <c r="I1116" i="22"/>
  <c r="I1117" i="22"/>
  <c r="I1118" i="22"/>
  <c r="I1119" i="22"/>
  <c r="I1120" i="22"/>
  <c r="I1121" i="22"/>
  <c r="I1122" i="22"/>
  <c r="I1123" i="22"/>
  <c r="I1124" i="22"/>
  <c r="I1125" i="22"/>
  <c r="I1126" i="22"/>
  <c r="I1127" i="22"/>
  <c r="I1128" i="22"/>
  <c r="I1129" i="22"/>
  <c r="I1130" i="22"/>
  <c r="I1131" i="22"/>
  <c r="I1132" i="22"/>
  <c r="I1133" i="22"/>
  <c r="I1134" i="22"/>
  <c r="I1135" i="22"/>
  <c r="I1136" i="22"/>
  <c r="I1137" i="22"/>
  <c r="I1138" i="22"/>
  <c r="I1139" i="22"/>
  <c r="I1140" i="22"/>
  <c r="I1141" i="22"/>
  <c r="I1142" i="22"/>
  <c r="I1143" i="22"/>
  <c r="I1144" i="22"/>
  <c r="I1145" i="22"/>
  <c r="I1146" i="22"/>
  <c r="I1147" i="22"/>
  <c r="I1148" i="22"/>
  <c r="I1149" i="22"/>
  <c r="I1150" i="22"/>
  <c r="I1151" i="22"/>
  <c r="I1152" i="22"/>
  <c r="I1153" i="22"/>
  <c r="I1154" i="22"/>
  <c r="I1155" i="22"/>
  <c r="I1156" i="22"/>
  <c r="I1157" i="22"/>
  <c r="I1158" i="22"/>
  <c r="I1159" i="22"/>
  <c r="I1160" i="22"/>
  <c r="I1161" i="22"/>
  <c r="I1162" i="22"/>
  <c r="I1163" i="22"/>
  <c r="I1164" i="22"/>
  <c r="I1165" i="22"/>
  <c r="I1166" i="22"/>
  <c r="I1167" i="22"/>
  <c r="I1168" i="22"/>
  <c r="I1169" i="22"/>
  <c r="I1170" i="22"/>
  <c r="I1171" i="22"/>
  <c r="I1172" i="22"/>
  <c r="I1173" i="22"/>
  <c r="I1174" i="22"/>
  <c r="I1175" i="22"/>
  <c r="I1176" i="22"/>
  <c r="I1177" i="22"/>
  <c r="I1178" i="22"/>
  <c r="I1179" i="22"/>
  <c r="I1180" i="22"/>
  <c r="I1181" i="22"/>
  <c r="I1182" i="22"/>
  <c r="I1183" i="22"/>
  <c r="I1184" i="22"/>
  <c r="I1185" i="22"/>
  <c r="I1186" i="22"/>
  <c r="I1187" i="22"/>
  <c r="I1188" i="22"/>
  <c r="I1189" i="22"/>
  <c r="I1190" i="22"/>
  <c r="I1191" i="22"/>
  <c r="I1192" i="22"/>
  <c r="I1193" i="22"/>
  <c r="I1194" i="22"/>
  <c r="I1195" i="22"/>
  <c r="I1196" i="22"/>
  <c r="I1197" i="22"/>
  <c r="I1198" i="22"/>
  <c r="I1199" i="22"/>
  <c r="I1200" i="22"/>
  <c r="I1201" i="22"/>
  <c r="I1202" i="22"/>
  <c r="I1203" i="22"/>
  <c r="I1204" i="22"/>
  <c r="I1205" i="22"/>
  <c r="I1206" i="22"/>
  <c r="I1207" i="22"/>
  <c r="I1208" i="22"/>
  <c r="I1209" i="22"/>
  <c r="I1210" i="22"/>
  <c r="I1211" i="22"/>
  <c r="I1212" i="22"/>
  <c r="I1213" i="22"/>
  <c r="I1214" i="22"/>
  <c r="I1215" i="22"/>
  <c r="I1216" i="22"/>
  <c r="I1217" i="22"/>
  <c r="I1218" i="22"/>
  <c r="I1219" i="22"/>
  <c r="I1220" i="22"/>
  <c r="I1221" i="22"/>
  <c r="I1222" i="22"/>
  <c r="I1223" i="22"/>
  <c r="I1224" i="22"/>
  <c r="I1225" i="22"/>
  <c r="I1226" i="22"/>
  <c r="I1227" i="22"/>
  <c r="I1228" i="22"/>
  <c r="I1229" i="22"/>
  <c r="I1230" i="22"/>
  <c r="I1231" i="22"/>
  <c r="I1232" i="22"/>
  <c r="I1233" i="22"/>
  <c r="I1234" i="22"/>
  <c r="I1235" i="22"/>
  <c r="I1236" i="22"/>
  <c r="I1237" i="22"/>
  <c r="I1238" i="22"/>
  <c r="I1239" i="22"/>
  <c r="I1240" i="22"/>
  <c r="I1241" i="22"/>
  <c r="I1242" i="22"/>
  <c r="I1243" i="22"/>
  <c r="I1244" i="22"/>
  <c r="I1245" i="22"/>
  <c r="I1246" i="22"/>
  <c r="H900" i="22"/>
  <c r="H902" i="22"/>
  <c r="H904" i="22"/>
  <c r="H906" i="22"/>
  <c r="H908" i="22"/>
  <c r="H910" i="22"/>
  <c r="H912" i="22"/>
  <c r="H914" i="22"/>
  <c r="H915" i="22"/>
  <c r="H916" i="22"/>
  <c r="H917" i="22"/>
  <c r="H918" i="22"/>
  <c r="H919" i="22"/>
  <c r="H920" i="22"/>
  <c r="H921" i="22"/>
  <c r="H922" i="22"/>
  <c r="H923" i="22"/>
  <c r="H924" i="22"/>
  <c r="H925" i="22"/>
  <c r="H926" i="22"/>
  <c r="H927" i="22"/>
  <c r="H928" i="22"/>
  <c r="H929" i="22"/>
  <c r="H930" i="22"/>
  <c r="H931" i="22"/>
  <c r="H932" i="22"/>
  <c r="H933" i="22"/>
  <c r="H934" i="22"/>
  <c r="H935" i="22"/>
  <c r="H936" i="22"/>
  <c r="H937" i="22"/>
  <c r="H938" i="22"/>
  <c r="H939" i="22"/>
  <c r="H940" i="22"/>
  <c r="H941" i="22"/>
  <c r="H942" i="22"/>
  <c r="H943" i="22"/>
  <c r="H944" i="22"/>
  <c r="H945" i="22"/>
  <c r="H946" i="22"/>
  <c r="H947" i="22"/>
  <c r="H948" i="22"/>
  <c r="H949" i="22"/>
  <c r="H950" i="22"/>
  <c r="H951" i="22"/>
  <c r="H952" i="22"/>
  <c r="H953" i="22"/>
  <c r="H954" i="22"/>
  <c r="H955" i="22"/>
  <c r="H956" i="22"/>
  <c r="H957" i="22"/>
  <c r="H958" i="22"/>
  <c r="H959" i="22"/>
  <c r="H960" i="22"/>
  <c r="H961" i="22"/>
  <c r="H962" i="22"/>
  <c r="H963" i="22"/>
  <c r="H964" i="22"/>
  <c r="H965" i="22"/>
  <c r="H966" i="22"/>
  <c r="H967" i="22"/>
  <c r="H968" i="22"/>
  <c r="H969" i="22"/>
  <c r="H970" i="22"/>
  <c r="H971" i="22"/>
  <c r="H972" i="22"/>
  <c r="H973" i="22"/>
  <c r="H974" i="22"/>
  <c r="H975" i="22"/>
  <c r="H976" i="22"/>
  <c r="H977" i="22"/>
  <c r="H978" i="22"/>
  <c r="H979" i="22"/>
  <c r="H980" i="22"/>
  <c r="H981" i="22"/>
  <c r="H982" i="22"/>
  <c r="H983" i="22"/>
  <c r="H984" i="22"/>
  <c r="H985" i="22"/>
  <c r="H986" i="22"/>
  <c r="H987" i="22"/>
  <c r="H988" i="22"/>
  <c r="H989" i="22"/>
  <c r="H990" i="22"/>
  <c r="H991" i="22"/>
  <c r="H992" i="22"/>
  <c r="H993" i="22"/>
  <c r="H994" i="22"/>
  <c r="H995" i="22"/>
  <c r="H996" i="22"/>
  <c r="H997" i="22"/>
  <c r="H998" i="22"/>
  <c r="H999" i="22"/>
  <c r="H1000" i="22"/>
  <c r="H1001" i="22"/>
  <c r="H1002" i="22"/>
  <c r="H1003" i="22"/>
  <c r="H1004" i="22"/>
  <c r="H1005" i="22"/>
  <c r="H1006" i="22"/>
  <c r="H1007" i="22"/>
  <c r="H1008" i="22"/>
  <c r="H1009" i="22"/>
  <c r="H1010" i="22"/>
  <c r="H1011" i="22"/>
  <c r="H1012" i="22"/>
  <c r="H1013" i="22"/>
  <c r="H1014" i="22"/>
  <c r="H1015" i="22"/>
  <c r="H1016" i="22"/>
  <c r="H1017" i="22"/>
  <c r="H1018" i="22"/>
  <c r="H1019" i="22"/>
  <c r="H1020" i="22"/>
  <c r="H1021" i="22"/>
  <c r="H1022" i="22"/>
  <c r="H1023" i="22"/>
  <c r="H1024" i="22"/>
  <c r="H1025" i="22"/>
  <c r="H1026" i="22"/>
  <c r="H1027" i="22"/>
  <c r="H1028" i="22"/>
  <c r="H1029" i="22"/>
  <c r="H1030" i="22"/>
  <c r="H1031" i="22"/>
  <c r="H1032" i="22"/>
  <c r="H1033" i="22"/>
  <c r="H1034" i="22"/>
  <c r="H1035" i="22"/>
  <c r="H1036" i="22"/>
  <c r="H1037" i="22"/>
  <c r="H1038" i="22"/>
  <c r="H1039" i="22"/>
  <c r="H1040" i="22"/>
  <c r="H1041" i="22"/>
  <c r="H1042" i="22"/>
  <c r="H1043" i="22"/>
  <c r="H1044" i="22"/>
  <c r="H1045" i="22"/>
  <c r="H1046" i="22"/>
  <c r="H1047" i="22"/>
  <c r="H1048" i="22"/>
  <c r="H1049" i="22"/>
  <c r="H1050" i="22"/>
  <c r="H1051" i="22"/>
  <c r="H1052" i="22"/>
  <c r="H1053" i="22"/>
  <c r="H1054" i="22"/>
  <c r="H1055" i="22"/>
  <c r="H1056" i="22"/>
  <c r="H1057" i="22"/>
  <c r="H1058" i="22"/>
  <c r="H1059" i="22"/>
  <c r="H1060" i="22"/>
  <c r="H1061" i="22"/>
  <c r="H1062" i="22"/>
  <c r="H1063" i="22"/>
  <c r="H1064" i="22"/>
  <c r="H1065" i="22"/>
  <c r="H1066" i="22"/>
  <c r="H1067" i="22"/>
  <c r="H1068" i="22"/>
  <c r="H1069" i="22"/>
  <c r="H1070" i="22"/>
  <c r="H1071" i="22"/>
  <c r="H1072" i="22"/>
  <c r="H1073" i="22"/>
  <c r="H1074" i="22"/>
  <c r="H1075" i="22"/>
  <c r="H1076" i="22"/>
  <c r="H1077" i="22"/>
  <c r="H1078" i="22"/>
  <c r="H1079" i="22"/>
  <c r="H1080" i="22"/>
  <c r="H1081" i="22"/>
  <c r="H1082" i="22"/>
  <c r="H1083" i="22"/>
  <c r="H1084" i="22"/>
  <c r="H1085" i="22"/>
  <c r="H1086" i="22"/>
  <c r="H1087" i="22"/>
  <c r="H1088" i="22"/>
  <c r="H1089" i="22"/>
  <c r="H1090" i="22"/>
  <c r="H1091" i="22"/>
  <c r="H1092" i="22"/>
  <c r="H1093" i="22"/>
  <c r="H1094" i="22"/>
  <c r="H1095" i="22"/>
  <c r="H1096" i="22"/>
  <c r="H1097" i="22"/>
  <c r="H1098" i="22"/>
  <c r="H1099" i="22"/>
  <c r="H1100" i="22"/>
  <c r="H1101" i="22"/>
  <c r="H1102" i="22"/>
  <c r="H1103" i="22"/>
  <c r="H1104" i="22"/>
  <c r="H1105" i="22"/>
  <c r="H1106" i="22"/>
  <c r="H1107" i="22"/>
  <c r="H1108" i="22"/>
  <c r="H1109" i="22"/>
  <c r="H1110" i="22"/>
  <c r="H1111" i="22"/>
  <c r="H1112" i="22"/>
  <c r="H1113" i="22"/>
  <c r="H1114" i="22"/>
  <c r="H1115" i="22"/>
  <c r="H1116" i="22"/>
  <c r="H1117" i="22"/>
  <c r="H1118" i="22"/>
  <c r="H1119" i="22"/>
  <c r="H1120" i="22"/>
  <c r="H1121" i="22"/>
  <c r="H1122" i="22"/>
  <c r="H1123" i="22"/>
  <c r="H1124" i="22"/>
  <c r="H1125" i="22"/>
  <c r="H1126" i="22"/>
  <c r="H1127" i="22"/>
  <c r="H1128" i="22"/>
  <c r="H1129" i="22"/>
  <c r="H1130" i="22"/>
  <c r="H1131" i="22"/>
  <c r="H1132" i="22"/>
  <c r="H1133" i="22"/>
  <c r="H1134" i="22"/>
  <c r="H1135" i="22"/>
  <c r="H1136" i="22"/>
  <c r="H1137" i="22"/>
  <c r="H1138" i="22"/>
  <c r="H1139" i="22"/>
  <c r="H1140" i="22"/>
  <c r="H1141" i="22"/>
  <c r="H1142" i="22"/>
  <c r="H1143" i="22"/>
  <c r="H1144" i="22"/>
  <c r="H1145" i="22"/>
  <c r="H1146" i="22"/>
  <c r="H1147" i="22"/>
  <c r="H1148" i="22"/>
  <c r="H1149" i="22"/>
  <c r="H1150" i="22"/>
  <c r="H1151" i="22"/>
  <c r="H1152" i="22"/>
  <c r="H1153" i="22"/>
  <c r="H1154" i="22"/>
  <c r="H1155" i="22"/>
  <c r="H1156" i="22"/>
  <c r="H1157" i="22"/>
  <c r="H1158" i="22"/>
  <c r="H1159" i="22"/>
  <c r="H1160" i="22"/>
  <c r="H1161" i="22"/>
  <c r="H1162" i="22"/>
  <c r="H1163" i="22"/>
  <c r="H1164" i="22"/>
  <c r="H1165" i="22"/>
  <c r="H1166" i="22"/>
  <c r="H1167" i="22"/>
  <c r="H1168" i="22"/>
  <c r="H1169" i="22"/>
  <c r="H1170" i="22"/>
  <c r="H1171" i="22"/>
  <c r="H1172" i="22"/>
  <c r="H1173" i="22"/>
  <c r="H1174" i="22"/>
  <c r="H1175" i="22"/>
  <c r="H1176" i="22"/>
  <c r="H1177" i="22"/>
  <c r="H1178" i="22"/>
  <c r="H1179" i="22"/>
  <c r="H1180" i="22"/>
  <c r="H1181" i="22"/>
  <c r="H1182" i="22"/>
  <c r="H1183" i="22"/>
  <c r="H1184" i="22"/>
  <c r="H1185" i="22"/>
  <c r="H1186" i="22"/>
  <c r="H1187" i="22"/>
  <c r="H1188" i="22"/>
  <c r="H1189" i="22"/>
  <c r="H1190" i="22"/>
  <c r="H1191" i="22"/>
  <c r="H1192" i="22"/>
  <c r="H1193" i="22"/>
  <c r="H1194" i="22"/>
  <c r="H1195" i="22"/>
  <c r="H1196" i="22"/>
  <c r="H1197" i="22"/>
  <c r="H1198" i="22"/>
  <c r="H1199" i="22"/>
  <c r="H1200" i="22"/>
  <c r="H1201" i="22"/>
  <c r="H1202" i="22"/>
  <c r="H1203" i="22"/>
  <c r="H1204" i="22"/>
  <c r="H1205" i="22"/>
  <c r="H1206" i="22"/>
  <c r="H1207" i="22"/>
  <c r="H1208" i="22"/>
  <c r="H1209" i="22"/>
  <c r="H1210" i="22"/>
  <c r="H1211" i="22"/>
  <c r="H1212" i="22"/>
  <c r="H1213" i="22"/>
  <c r="H1214" i="22"/>
  <c r="H1215" i="22"/>
  <c r="H1216" i="22"/>
  <c r="H1217" i="22"/>
  <c r="H1218" i="22"/>
  <c r="H1219" i="22"/>
  <c r="H1220" i="22"/>
  <c r="H1221" i="22"/>
  <c r="H1222" i="22"/>
  <c r="H1223" i="22"/>
  <c r="H1224" i="22"/>
  <c r="H1225" i="22"/>
  <c r="H1226" i="22"/>
  <c r="H1227" i="22"/>
  <c r="H1228" i="22"/>
  <c r="H1229" i="22"/>
  <c r="H1230" i="22"/>
  <c r="H1231" i="22"/>
  <c r="H1232" i="22"/>
  <c r="H1233" i="22"/>
  <c r="H1234" i="22"/>
  <c r="H1235" i="22"/>
  <c r="H1236" i="22"/>
  <c r="H1237" i="22"/>
  <c r="H1238" i="22"/>
  <c r="H1239" i="22"/>
  <c r="H1240" i="22"/>
  <c r="H1241" i="22"/>
  <c r="H1242" i="22"/>
  <c r="H1243" i="22"/>
  <c r="H1244" i="22"/>
  <c r="H1245" i="22"/>
  <c r="H1246" i="22"/>
  <c r="H1247" i="22"/>
  <c r="I1247" i="22"/>
  <c r="I1248" i="22"/>
  <c r="I1249" i="22"/>
  <c r="I1250" i="22"/>
  <c r="I1251" i="22"/>
  <c r="I1252" i="22"/>
  <c r="I1253" i="22"/>
  <c r="I1254" i="22"/>
  <c r="I1255" i="22"/>
  <c r="I1256" i="22"/>
  <c r="I1257" i="22"/>
  <c r="I1258" i="22"/>
  <c r="I1259" i="22"/>
  <c r="I1260" i="22"/>
  <c r="I1261" i="22"/>
  <c r="I1262" i="22"/>
  <c r="I1263" i="22"/>
  <c r="I1264" i="22"/>
  <c r="I1265" i="22"/>
  <c r="I1266" i="22"/>
  <c r="I1267" i="22"/>
  <c r="I1268" i="22"/>
  <c r="I1269" i="22"/>
  <c r="I1270" i="22"/>
  <c r="I1271" i="22"/>
  <c r="I1272" i="22"/>
  <c r="I1273" i="22"/>
  <c r="I1274" i="22"/>
  <c r="I1275" i="22"/>
  <c r="I1276" i="22"/>
  <c r="I1277" i="22"/>
  <c r="I1278" i="22"/>
  <c r="I1279" i="22"/>
  <c r="I1280" i="22"/>
  <c r="I1281" i="22"/>
  <c r="I1282" i="22"/>
  <c r="I1283" i="22"/>
  <c r="I1284" i="22"/>
  <c r="I1285" i="22"/>
  <c r="I1286" i="22"/>
  <c r="I1287" i="22"/>
  <c r="I1288" i="22"/>
  <c r="I1289" i="22"/>
  <c r="I1290" i="22"/>
  <c r="I1291" i="22"/>
  <c r="I1292" i="22"/>
  <c r="I1293" i="22"/>
  <c r="I1294" i="22"/>
  <c r="I1295" i="22"/>
  <c r="I1296" i="22"/>
  <c r="I1297" i="22"/>
  <c r="I1298" i="22"/>
  <c r="I1299" i="22"/>
  <c r="I1300" i="22"/>
  <c r="I1301" i="22"/>
  <c r="I1302" i="22"/>
  <c r="I1303" i="22"/>
  <c r="I1304" i="22"/>
  <c r="I1305" i="22"/>
  <c r="I1306" i="22"/>
  <c r="I1307" i="22"/>
  <c r="I1308" i="22"/>
  <c r="I1309" i="22"/>
  <c r="I1310" i="22"/>
  <c r="I1311" i="22"/>
  <c r="I1312" i="22"/>
  <c r="I1313" i="22"/>
  <c r="I1314" i="22"/>
  <c r="I1315" i="22"/>
  <c r="I1316" i="22"/>
  <c r="I1317" i="22"/>
  <c r="I1318" i="22"/>
  <c r="I1319" i="22"/>
  <c r="I1320" i="22"/>
  <c r="I1321" i="22"/>
  <c r="I1322" i="22"/>
  <c r="I1323" i="22"/>
  <c r="I1324" i="22"/>
  <c r="I1325" i="22"/>
  <c r="I1326" i="22"/>
  <c r="I1327" i="22"/>
  <c r="I1328" i="22"/>
  <c r="I1329" i="22"/>
  <c r="I1330" i="22"/>
  <c r="I1331" i="22"/>
  <c r="I1332" i="22"/>
  <c r="I1333" i="22"/>
  <c r="I1334" i="22"/>
  <c r="I1335" i="22"/>
  <c r="I1336" i="22"/>
  <c r="I1337" i="22"/>
  <c r="I1338" i="22"/>
  <c r="I1339" i="22"/>
  <c r="I1340" i="22"/>
  <c r="I1341" i="22"/>
  <c r="I1342" i="22"/>
  <c r="I1343" i="22"/>
  <c r="I1344" i="22"/>
  <c r="I1345" i="22"/>
  <c r="I1346" i="22"/>
  <c r="I1347" i="22"/>
  <c r="I1348" i="22"/>
  <c r="I1349" i="22"/>
  <c r="I1350" i="22"/>
  <c r="I1351" i="22"/>
  <c r="I1352" i="22"/>
  <c r="I1353" i="22"/>
  <c r="I1354" i="22"/>
  <c r="I1355" i="22"/>
  <c r="I1356" i="22"/>
  <c r="I1357" i="22"/>
  <c r="I1358" i="22"/>
  <c r="I1359" i="22"/>
  <c r="I1360" i="22"/>
  <c r="I1361" i="22"/>
  <c r="I1362" i="22"/>
  <c r="I1363" i="22"/>
  <c r="I1364" i="22"/>
  <c r="I1365" i="22"/>
  <c r="I1366" i="22"/>
  <c r="I1367" i="22"/>
  <c r="I1368" i="22"/>
  <c r="I1369" i="22"/>
  <c r="I1370" i="22"/>
  <c r="I1371" i="22"/>
  <c r="I1372" i="22"/>
  <c r="I1373" i="22"/>
  <c r="I1374" i="22"/>
  <c r="I1375" i="22"/>
  <c r="I1376" i="22"/>
  <c r="I1377" i="22"/>
  <c r="I1378" i="22"/>
  <c r="I1379" i="22"/>
  <c r="I1380" i="22"/>
  <c r="I1381" i="22"/>
  <c r="I1382" i="22"/>
  <c r="I1383" i="22"/>
  <c r="I1384" i="22"/>
  <c r="I1385" i="22"/>
  <c r="I1386" i="22"/>
  <c r="I1387" i="22"/>
  <c r="I1388" i="22"/>
  <c r="I1389" i="22"/>
  <c r="I1390" i="22"/>
  <c r="I1391" i="22"/>
  <c r="I1392" i="22"/>
  <c r="I1393" i="22"/>
  <c r="I1394" i="22"/>
  <c r="I1395" i="22"/>
  <c r="I1396" i="22"/>
  <c r="I1397" i="22"/>
  <c r="I1398" i="22"/>
  <c r="I1399" i="22"/>
  <c r="I1400" i="22"/>
  <c r="I1401" i="22"/>
  <c r="I1402" i="22"/>
  <c r="I1403" i="22"/>
  <c r="I1404" i="22"/>
  <c r="I1405" i="22"/>
  <c r="I1406" i="22"/>
  <c r="I1407" i="22"/>
  <c r="I1408" i="22"/>
  <c r="I1409" i="22"/>
  <c r="I1410" i="22"/>
  <c r="I1411" i="22"/>
  <c r="I1412" i="22"/>
  <c r="I1413" i="22"/>
  <c r="I1414" i="22"/>
  <c r="I1415" i="22"/>
  <c r="I1416" i="22"/>
  <c r="I1417" i="22"/>
  <c r="I1418" i="22"/>
  <c r="I1419" i="22"/>
  <c r="I1420" i="22"/>
  <c r="I1421" i="22"/>
  <c r="I1422" i="22"/>
  <c r="I1423" i="22"/>
  <c r="I1424" i="22"/>
  <c r="I1425" i="22"/>
  <c r="I1426" i="22"/>
  <c r="I1427" i="22"/>
  <c r="I1428" i="22"/>
  <c r="I1429" i="22"/>
  <c r="I1430" i="22"/>
  <c r="I1431" i="22"/>
  <c r="I1432" i="22"/>
  <c r="I1433" i="22"/>
  <c r="I1434" i="22"/>
  <c r="I1435" i="22"/>
  <c r="I1436" i="22"/>
  <c r="I1437" i="22"/>
  <c r="I1438" i="22"/>
  <c r="I1439" i="22"/>
  <c r="I1440" i="22"/>
  <c r="I1441" i="22"/>
  <c r="I1442" i="22"/>
  <c r="I1443" i="22"/>
  <c r="I1444" i="22"/>
  <c r="I1445" i="22"/>
  <c r="I1446" i="22"/>
  <c r="I1447" i="22"/>
  <c r="I1448" i="22"/>
  <c r="I1449" i="22"/>
  <c r="I1450" i="22"/>
  <c r="I1451" i="22"/>
  <c r="I1452" i="22"/>
  <c r="I1453" i="22"/>
  <c r="I1454" i="22"/>
  <c r="I1455" i="22"/>
  <c r="I1456" i="22"/>
  <c r="I1457" i="22"/>
  <c r="I1458" i="22"/>
  <c r="I1459" i="22"/>
  <c r="I1460" i="22"/>
  <c r="I1461" i="22"/>
  <c r="I1462" i="22"/>
  <c r="I1463" i="22"/>
  <c r="I1464" i="22"/>
  <c r="I1465" i="22"/>
  <c r="I1466" i="22"/>
  <c r="I1467" i="22"/>
  <c r="I1468" i="22"/>
  <c r="I1469" i="22"/>
  <c r="I1470" i="22"/>
  <c r="I1471" i="22"/>
  <c r="I1472" i="22"/>
  <c r="I1473" i="22"/>
  <c r="I1474" i="22"/>
  <c r="I1475" i="22"/>
  <c r="I1476" i="22"/>
  <c r="I1477" i="22"/>
  <c r="I1478" i="22"/>
  <c r="I1479" i="22"/>
  <c r="I1480" i="22"/>
  <c r="I1481" i="22"/>
  <c r="I1482" i="22"/>
  <c r="I1483" i="22"/>
  <c r="I1484" i="22"/>
  <c r="I1485" i="22"/>
  <c r="I1486" i="22"/>
  <c r="I1487" i="22"/>
  <c r="I1488" i="22"/>
  <c r="I1489" i="22"/>
  <c r="I1490" i="22"/>
  <c r="I1491" i="22"/>
  <c r="I1492" i="22"/>
  <c r="I1493" i="22"/>
  <c r="I1494" i="22"/>
  <c r="I1495" i="22"/>
  <c r="I1496" i="22"/>
  <c r="I1497" i="22"/>
  <c r="I1498" i="22"/>
  <c r="I1499" i="22"/>
  <c r="I1500" i="22"/>
  <c r="I1501" i="22"/>
  <c r="I1502" i="22"/>
  <c r="I1503" i="22"/>
  <c r="I1504" i="22"/>
  <c r="I1505" i="22"/>
  <c r="I1506" i="22"/>
  <c r="I1507" i="22"/>
  <c r="I1508" i="22"/>
  <c r="I1509" i="22"/>
  <c r="I1510" i="22"/>
  <c r="I1511" i="22"/>
  <c r="I1512" i="22"/>
  <c r="I1513" i="22"/>
  <c r="I1514" i="22"/>
  <c r="I1515" i="22"/>
  <c r="I1516" i="22"/>
  <c r="I1517" i="22"/>
  <c r="I1518" i="22"/>
  <c r="I1519" i="22"/>
  <c r="I1520" i="22"/>
  <c r="I1521" i="22"/>
  <c r="I1522" i="22"/>
  <c r="I1523" i="22"/>
  <c r="I1524" i="22"/>
  <c r="I1525" i="22"/>
  <c r="I1526" i="22"/>
  <c r="I1527" i="22"/>
  <c r="I1528" i="22"/>
  <c r="I1529" i="22"/>
  <c r="I1530" i="22"/>
  <c r="I1531" i="22"/>
  <c r="I1532" i="22"/>
  <c r="I1533" i="22"/>
  <c r="I1534" i="22"/>
  <c r="I1535" i="22"/>
  <c r="I1536" i="22"/>
  <c r="I1537" i="22"/>
  <c r="I1538" i="22"/>
  <c r="I1539" i="22"/>
  <c r="I1540" i="22"/>
  <c r="I1541" i="22"/>
  <c r="I1542" i="22"/>
  <c r="I1543" i="22"/>
  <c r="I1544" i="22"/>
  <c r="I1545" i="22"/>
  <c r="I1546" i="22"/>
  <c r="I1547" i="22"/>
  <c r="I1548" i="22"/>
  <c r="I1549" i="22"/>
  <c r="I1550" i="22"/>
  <c r="I1551" i="22"/>
  <c r="I1552" i="22"/>
  <c r="I1553" i="22"/>
  <c r="I1554" i="22"/>
  <c r="I1555" i="22"/>
  <c r="I1556" i="22"/>
  <c r="I1557" i="22"/>
  <c r="I1558" i="22"/>
  <c r="I1559" i="22"/>
  <c r="I1560" i="22"/>
  <c r="I1561" i="22"/>
  <c r="I1562" i="22"/>
  <c r="I1563" i="22"/>
  <c r="I1564" i="22"/>
  <c r="I1565" i="22"/>
  <c r="I1566" i="22"/>
  <c r="I1567" i="22"/>
  <c r="I1568" i="22"/>
  <c r="I1569" i="22"/>
  <c r="I1570" i="22"/>
  <c r="I1571" i="22"/>
  <c r="I1572" i="22"/>
  <c r="I1573" i="22"/>
  <c r="I1574" i="22"/>
  <c r="I1575" i="22"/>
  <c r="I1576" i="22"/>
  <c r="I1577" i="22"/>
  <c r="I1578" i="22"/>
  <c r="I1579" i="22"/>
  <c r="I1580" i="22"/>
  <c r="I1581" i="22"/>
  <c r="I1582" i="22"/>
  <c r="I1583" i="22"/>
  <c r="I1584" i="22"/>
  <c r="I1585" i="22"/>
  <c r="I1586" i="22"/>
  <c r="I1587" i="22"/>
  <c r="I1588" i="22"/>
  <c r="I1589" i="22"/>
  <c r="I1590" i="22"/>
  <c r="I1591" i="22"/>
  <c r="I1592" i="22"/>
  <c r="I1593" i="22"/>
  <c r="I1594" i="22"/>
  <c r="I1595" i="22"/>
  <c r="I1596" i="22"/>
  <c r="I1597" i="22"/>
  <c r="I1598" i="22"/>
  <c r="I1599" i="22"/>
  <c r="I1600" i="22"/>
  <c r="I1601" i="22"/>
  <c r="I1602" i="22"/>
  <c r="I1603" i="22"/>
  <c r="I1604" i="22"/>
  <c r="I1605" i="22"/>
  <c r="I1606" i="22"/>
  <c r="I1607" i="22"/>
  <c r="I1608" i="22"/>
  <c r="I1609" i="22"/>
  <c r="I1610" i="22"/>
  <c r="I1611" i="22"/>
  <c r="I1612" i="22"/>
  <c r="I1613" i="22"/>
  <c r="I1614" i="22"/>
  <c r="I1615" i="22"/>
  <c r="I1616" i="22"/>
  <c r="I1617" i="22"/>
  <c r="I1618" i="22"/>
  <c r="I1619" i="22"/>
  <c r="I1620" i="22"/>
  <c r="I1621" i="22"/>
  <c r="I1622" i="22"/>
  <c r="I1623" i="22"/>
  <c r="I1624" i="22"/>
  <c r="I1625" i="22"/>
  <c r="I1626" i="22"/>
  <c r="I1627" i="22"/>
  <c r="I1628" i="22"/>
  <c r="I1629" i="22"/>
  <c r="I1630" i="22"/>
  <c r="I1631" i="22"/>
  <c r="I1632" i="22"/>
  <c r="I1633" i="22"/>
  <c r="I1634" i="22"/>
  <c r="I1635" i="22"/>
  <c r="I1636" i="22"/>
  <c r="I1637" i="22"/>
  <c r="I1638" i="22"/>
  <c r="I1639" i="22"/>
  <c r="I1640" i="22"/>
  <c r="I1641" i="22"/>
  <c r="I1642" i="22"/>
  <c r="I1643" i="22"/>
  <c r="I1644" i="22"/>
  <c r="I1645" i="22"/>
  <c r="I1646" i="22"/>
  <c r="I1647" i="22"/>
  <c r="I1648" i="22"/>
  <c r="I1649" i="22"/>
  <c r="I1650" i="22"/>
  <c r="I1651" i="22"/>
  <c r="I1652" i="22"/>
  <c r="I1653" i="22"/>
  <c r="I1654" i="22"/>
  <c r="I1655" i="22"/>
  <c r="I1656" i="22"/>
  <c r="I1657" i="22"/>
  <c r="I1658" i="22"/>
  <c r="I1659" i="22"/>
  <c r="I1660" i="22"/>
  <c r="I1661" i="22"/>
  <c r="I1662" i="22"/>
  <c r="I1663" i="22"/>
  <c r="I1664" i="22"/>
  <c r="I1665" i="22"/>
  <c r="I1666" i="22"/>
  <c r="I1667" i="22"/>
  <c r="I1668" i="22"/>
  <c r="I1669" i="22"/>
  <c r="I1670" i="22"/>
  <c r="I1671" i="22"/>
  <c r="I1672" i="22"/>
  <c r="I1673" i="22"/>
  <c r="I1674" i="22"/>
  <c r="I1675" i="22"/>
  <c r="I1676" i="22"/>
  <c r="I1677" i="22"/>
  <c r="I1678" i="22"/>
  <c r="I1679" i="22"/>
  <c r="I1680" i="22"/>
  <c r="I1681" i="22"/>
  <c r="I1682" i="22"/>
  <c r="I1683" i="22"/>
  <c r="I1684" i="22"/>
  <c r="I1685" i="22"/>
  <c r="I1686" i="22"/>
  <c r="I1687" i="22"/>
  <c r="I1688" i="22"/>
  <c r="I1689" i="22"/>
  <c r="I1690" i="22"/>
  <c r="I1691" i="22"/>
  <c r="I1692" i="22"/>
  <c r="I1693" i="22"/>
  <c r="I1694" i="22"/>
  <c r="I1695" i="22"/>
  <c r="I1696" i="22"/>
  <c r="I1697" i="22"/>
  <c r="I1698" i="22"/>
  <c r="I1699" i="22"/>
  <c r="I1700" i="22"/>
  <c r="I1701" i="22"/>
  <c r="I1702" i="22"/>
  <c r="I1703" i="22"/>
  <c r="I1704" i="22"/>
  <c r="I1705" i="22"/>
  <c r="I1706" i="22"/>
  <c r="I1707" i="22"/>
  <c r="I1708" i="22"/>
  <c r="I1709" i="22"/>
  <c r="I1710" i="22"/>
  <c r="I1711" i="22"/>
  <c r="I1712" i="22"/>
  <c r="I1713" i="22"/>
  <c r="I1714" i="22"/>
  <c r="I1715" i="22"/>
  <c r="I1716" i="22"/>
  <c r="I1717" i="22"/>
  <c r="I1718" i="22"/>
  <c r="I1719" i="22"/>
  <c r="I1720" i="22"/>
  <c r="I1721" i="22"/>
  <c r="I1722" i="22"/>
  <c r="I1723" i="22"/>
  <c r="I1724" i="22"/>
  <c r="I1725" i="22"/>
  <c r="I1726" i="22"/>
  <c r="I1727" i="22"/>
  <c r="I1728" i="22"/>
  <c r="I1729" i="22"/>
  <c r="I1730" i="22"/>
  <c r="I1731" i="22"/>
  <c r="I1732" i="22"/>
  <c r="I1733" i="22"/>
  <c r="I1734" i="22"/>
  <c r="I1735" i="22"/>
  <c r="I1736" i="22"/>
  <c r="I1737" i="22"/>
  <c r="I1738" i="22"/>
  <c r="I1739" i="22"/>
  <c r="I1740" i="22"/>
  <c r="I1741" i="22"/>
  <c r="I1742" i="22"/>
  <c r="I1743" i="22"/>
  <c r="I1744" i="22"/>
  <c r="I1745" i="22"/>
  <c r="I1746" i="22"/>
  <c r="I1747" i="22"/>
  <c r="I1748" i="22"/>
  <c r="I1749" i="22"/>
  <c r="I1750" i="22"/>
  <c r="I1751" i="22"/>
  <c r="I1752" i="22"/>
  <c r="I1753" i="22"/>
  <c r="I1754" i="22"/>
  <c r="I1755" i="22"/>
  <c r="I1756" i="22"/>
  <c r="I1757" i="22"/>
  <c r="I1758" i="22"/>
  <c r="I1759" i="22"/>
  <c r="I1760" i="22"/>
  <c r="I1761" i="22"/>
  <c r="I1762" i="22"/>
  <c r="I1763" i="22"/>
  <c r="I1764" i="22"/>
  <c r="I1765" i="22"/>
  <c r="I1766" i="22"/>
  <c r="I1767" i="22"/>
  <c r="I1768" i="22"/>
  <c r="I1769" i="22"/>
  <c r="I1770" i="22"/>
  <c r="I1771" i="22"/>
  <c r="I1772" i="22"/>
  <c r="I1773" i="22"/>
  <c r="I1774" i="22"/>
  <c r="I1775" i="22"/>
  <c r="I1776" i="22"/>
  <c r="I1777" i="22"/>
  <c r="I1778" i="22"/>
  <c r="I1779" i="22"/>
  <c r="I1780" i="22"/>
  <c r="I1781" i="22"/>
  <c r="I1782" i="22"/>
  <c r="I1783" i="22"/>
  <c r="I1784" i="22"/>
  <c r="I1785" i="22"/>
  <c r="I1786" i="22"/>
  <c r="I1787" i="22"/>
  <c r="I1788" i="22"/>
  <c r="I1789" i="22"/>
  <c r="I1790" i="22"/>
  <c r="I1791" i="22"/>
  <c r="I1792" i="22"/>
  <c r="I1793" i="22"/>
  <c r="I1794" i="22"/>
  <c r="I1795" i="22"/>
  <c r="I1796" i="22"/>
  <c r="I1797" i="22"/>
  <c r="I1798" i="22"/>
  <c r="I1799" i="22"/>
  <c r="I1800" i="22"/>
  <c r="I1801" i="22"/>
  <c r="I1802" i="22"/>
  <c r="I1803" i="22"/>
  <c r="I1804" i="22"/>
  <c r="I1805" i="22"/>
  <c r="I1806" i="22"/>
  <c r="I1807" i="22"/>
  <c r="I1808" i="22"/>
  <c r="I1809" i="22"/>
  <c r="I1810" i="22"/>
  <c r="I1811" i="22"/>
  <c r="I1812" i="22"/>
  <c r="I1813" i="22"/>
  <c r="I1814" i="22"/>
  <c r="I1815" i="22"/>
  <c r="I1816" i="22"/>
  <c r="I1817" i="22"/>
  <c r="I1818" i="22"/>
  <c r="I1819" i="22"/>
  <c r="I1820" i="22"/>
  <c r="I1821" i="22"/>
  <c r="I1822" i="22"/>
  <c r="I1823" i="22"/>
  <c r="I1824" i="22"/>
  <c r="I1825" i="22"/>
  <c r="I1826" i="22"/>
  <c r="I1827" i="22"/>
  <c r="I1828" i="22"/>
  <c r="I1829" i="22"/>
  <c r="I1830" i="22"/>
  <c r="I1831" i="22"/>
  <c r="I1832" i="22"/>
  <c r="I1833" i="22"/>
  <c r="I1834" i="22"/>
  <c r="I1835" i="22"/>
  <c r="I1836" i="22"/>
  <c r="I1837" i="22"/>
  <c r="I1838" i="22"/>
  <c r="I1839" i="22"/>
  <c r="I1840" i="22"/>
  <c r="I1841" i="22"/>
  <c r="I1842" i="22"/>
  <c r="I1843" i="22"/>
  <c r="I1844" i="22"/>
  <c r="I1845" i="22"/>
  <c r="I1846" i="22"/>
  <c r="I1847" i="22"/>
  <c r="I1848" i="22"/>
  <c r="I1849" i="22"/>
  <c r="I1850" i="22"/>
  <c r="I1851" i="22"/>
  <c r="I1852" i="22"/>
  <c r="I1853" i="22"/>
  <c r="I1854" i="22"/>
  <c r="I1855" i="22"/>
  <c r="I1856" i="22"/>
  <c r="I1857" i="22"/>
  <c r="I1858" i="22"/>
  <c r="I1859" i="22"/>
  <c r="I1860" i="22"/>
  <c r="I1861" i="22"/>
  <c r="I1862" i="22"/>
  <c r="I1863" i="22"/>
  <c r="I1864" i="22"/>
  <c r="I1865" i="22"/>
  <c r="I1866" i="22"/>
  <c r="I1867" i="22"/>
  <c r="I1868" i="22"/>
  <c r="I1869" i="22"/>
  <c r="I1870" i="22"/>
  <c r="I1871" i="22"/>
  <c r="I1872" i="22"/>
  <c r="I1873" i="22"/>
  <c r="I1874" i="22"/>
  <c r="I1875" i="22"/>
  <c r="I1876" i="22"/>
  <c r="I1877" i="22"/>
  <c r="I1878" i="22"/>
  <c r="I1879" i="22"/>
  <c r="I1880" i="22"/>
  <c r="I1881" i="22"/>
  <c r="I1882" i="22"/>
  <c r="I1883" i="22"/>
  <c r="I1884" i="22"/>
  <c r="I1885" i="22"/>
  <c r="I1886" i="22"/>
  <c r="I1887" i="22"/>
  <c r="I1888" i="22"/>
  <c r="I1889" i="22"/>
  <c r="I1890" i="22"/>
  <c r="I1891" i="22"/>
  <c r="I1892" i="22"/>
  <c r="I1893" i="22"/>
  <c r="I1894" i="22"/>
  <c r="I1895" i="22"/>
  <c r="I1896" i="22"/>
  <c r="I1897" i="22"/>
  <c r="I1898" i="22"/>
  <c r="I1899" i="22"/>
  <c r="I1900" i="22"/>
  <c r="I1901" i="22"/>
  <c r="I1902" i="22"/>
  <c r="I1903" i="22"/>
  <c r="I1904" i="22"/>
  <c r="I1905" i="22"/>
  <c r="I1906" i="22"/>
  <c r="I1907" i="22"/>
  <c r="I1908" i="22"/>
  <c r="I1909" i="22"/>
  <c r="I1910" i="22"/>
  <c r="I1911" i="22"/>
  <c r="I1912" i="22"/>
  <c r="I1913" i="22"/>
  <c r="I1914" i="22"/>
  <c r="I1915" i="22"/>
  <c r="I1916" i="22"/>
  <c r="I1917" i="22"/>
  <c r="I1918" i="22"/>
  <c r="I1919" i="22"/>
  <c r="I1920" i="22"/>
  <c r="I1921" i="22"/>
  <c r="I1922" i="22"/>
  <c r="I1923" i="22"/>
  <c r="I1924" i="22"/>
  <c r="I1925" i="22"/>
  <c r="I1926" i="22"/>
  <c r="I1927" i="22"/>
  <c r="I1928" i="22"/>
  <c r="H1248" i="22"/>
  <c r="H1249" i="22"/>
  <c r="H1250" i="22"/>
  <c r="H1251" i="22"/>
  <c r="H1252" i="22"/>
  <c r="H1253" i="22"/>
  <c r="H1254" i="22"/>
  <c r="H1255" i="22"/>
  <c r="H1256" i="22"/>
  <c r="H1257" i="22"/>
  <c r="H1258" i="22"/>
  <c r="H1259" i="22"/>
  <c r="H1260" i="22"/>
  <c r="H1261" i="22"/>
  <c r="H1262" i="22"/>
  <c r="H1263" i="22"/>
  <c r="H1264" i="22"/>
  <c r="H1265" i="22"/>
  <c r="H1266" i="22"/>
  <c r="H1267" i="22"/>
  <c r="H1268" i="22"/>
  <c r="H1269" i="22"/>
  <c r="H1270" i="22"/>
  <c r="H1271" i="22"/>
  <c r="H1272" i="22"/>
  <c r="H1273" i="22"/>
  <c r="H1274" i="22"/>
  <c r="H1275" i="22"/>
  <c r="H1276" i="22"/>
  <c r="H1277" i="22"/>
  <c r="H1278" i="22"/>
  <c r="H1279" i="22"/>
  <c r="H1280" i="22"/>
  <c r="H1281" i="22"/>
  <c r="H1282" i="22"/>
  <c r="H1283" i="22"/>
  <c r="H1284" i="22"/>
  <c r="H1285" i="22"/>
  <c r="H1286" i="22"/>
  <c r="H1287" i="22"/>
  <c r="H1288" i="22"/>
  <c r="H1289" i="22"/>
  <c r="H1290" i="22"/>
  <c r="H1291" i="22"/>
  <c r="H1292" i="22"/>
  <c r="H1293" i="22"/>
  <c r="H1294" i="22"/>
  <c r="H1295" i="22"/>
  <c r="H1296" i="22"/>
  <c r="H1297" i="22"/>
  <c r="H1298" i="22"/>
  <c r="H1299" i="22"/>
  <c r="H1300" i="22"/>
  <c r="H1301" i="22"/>
  <c r="H1302" i="22"/>
  <c r="H1303" i="22"/>
  <c r="H1304" i="22"/>
  <c r="H1305" i="22"/>
  <c r="H1306" i="22"/>
  <c r="H1307" i="22"/>
  <c r="H1308" i="22"/>
  <c r="H1309" i="22"/>
  <c r="H1310" i="22"/>
  <c r="H1311" i="22"/>
  <c r="H1312" i="22"/>
  <c r="H1313" i="22"/>
  <c r="H1314" i="22"/>
  <c r="H1315" i="22"/>
  <c r="H1316" i="22"/>
  <c r="H1317" i="22"/>
  <c r="H1318" i="22"/>
  <c r="H1319" i="22"/>
  <c r="H1320" i="22"/>
  <c r="H1321" i="22"/>
  <c r="H1322" i="22"/>
  <c r="H1323" i="22"/>
  <c r="H1324" i="22"/>
  <c r="H1325" i="22"/>
  <c r="H1326" i="22"/>
  <c r="H1327" i="22"/>
  <c r="H1328" i="22"/>
  <c r="H1329" i="22"/>
  <c r="H1330" i="22"/>
  <c r="H1331" i="22"/>
  <c r="H1332" i="22"/>
  <c r="H1333" i="22"/>
  <c r="H1334" i="22"/>
  <c r="H1335" i="22"/>
  <c r="H1336" i="22"/>
  <c r="H1337" i="22"/>
  <c r="H1338" i="22"/>
  <c r="H1339" i="22"/>
  <c r="H1340" i="22"/>
  <c r="H1341" i="22"/>
  <c r="H1342" i="22"/>
  <c r="H1343" i="22"/>
  <c r="H1344" i="22"/>
  <c r="H1345" i="22"/>
  <c r="H1346" i="22"/>
  <c r="H1347" i="22"/>
  <c r="H1348" i="22"/>
  <c r="H1349" i="22"/>
  <c r="H1350" i="22"/>
  <c r="H1351" i="22"/>
  <c r="H1352" i="22"/>
  <c r="H1353" i="22"/>
  <c r="H1354" i="22"/>
  <c r="H1355" i="22"/>
  <c r="H1356" i="22"/>
  <c r="H1357" i="22"/>
  <c r="H1358" i="22"/>
  <c r="H1359" i="22"/>
  <c r="H1360" i="22"/>
  <c r="H1361" i="22"/>
  <c r="H1362" i="22"/>
  <c r="H1363" i="22"/>
  <c r="H1364" i="22"/>
  <c r="H1365" i="22"/>
  <c r="H1366" i="22"/>
  <c r="H1367" i="22"/>
  <c r="H1368" i="22"/>
  <c r="H1369" i="22"/>
  <c r="H1370" i="22"/>
  <c r="H1371" i="22"/>
  <c r="H1372" i="22"/>
  <c r="H1373" i="22"/>
  <c r="H1374" i="22"/>
  <c r="H1375" i="22"/>
  <c r="H1376" i="22"/>
  <c r="H1377" i="22"/>
  <c r="H1378" i="22"/>
  <c r="H1379" i="22"/>
  <c r="H1380" i="22"/>
  <c r="H1381" i="22"/>
  <c r="H1382" i="22"/>
  <c r="H1383" i="22"/>
  <c r="H1384" i="22"/>
  <c r="H1385" i="22"/>
  <c r="H1386" i="22"/>
  <c r="H1387" i="22"/>
  <c r="H1388" i="22"/>
  <c r="H1389" i="22"/>
  <c r="H1390" i="22"/>
  <c r="H1391" i="22"/>
  <c r="H1392" i="22"/>
  <c r="H1393" i="22"/>
  <c r="H1394" i="22"/>
  <c r="H1395" i="22"/>
  <c r="H1396" i="22"/>
  <c r="H1397" i="22"/>
  <c r="H1398" i="22"/>
  <c r="H1399" i="22"/>
  <c r="H1400" i="22"/>
  <c r="H1401" i="22"/>
  <c r="H1402" i="22"/>
  <c r="H1403" i="22"/>
  <c r="H1404" i="22"/>
  <c r="H1405" i="22"/>
  <c r="H1406" i="22"/>
  <c r="H1407" i="22"/>
  <c r="H1408" i="22"/>
  <c r="H1409" i="22"/>
  <c r="H1410" i="22"/>
  <c r="H1411" i="22"/>
  <c r="H1412" i="22"/>
  <c r="H1413" i="22"/>
  <c r="H1414" i="22"/>
  <c r="H1415" i="22"/>
  <c r="H1416" i="22"/>
  <c r="H1417" i="22"/>
  <c r="H1418" i="22"/>
  <c r="H1419" i="22"/>
  <c r="H1420" i="22"/>
  <c r="H1421" i="22"/>
  <c r="H1422" i="22"/>
  <c r="H1423" i="22"/>
  <c r="H1424" i="22"/>
  <c r="H1425" i="22"/>
  <c r="H1426" i="22"/>
  <c r="H1427" i="22"/>
  <c r="H1428" i="22"/>
  <c r="H1429" i="22"/>
  <c r="H1430" i="22"/>
  <c r="H1431" i="22"/>
  <c r="H1432" i="22"/>
  <c r="H1433" i="22"/>
  <c r="H1434" i="22"/>
  <c r="H1435" i="22"/>
  <c r="H1436" i="22"/>
  <c r="H1437" i="22"/>
  <c r="H1438" i="22"/>
  <c r="H1439" i="22"/>
  <c r="H1440" i="22"/>
  <c r="H1441" i="22"/>
  <c r="H1442" i="22"/>
  <c r="H1443" i="22"/>
  <c r="H1444" i="22"/>
  <c r="H1445" i="22"/>
  <c r="H1446" i="22"/>
  <c r="H1447" i="22"/>
  <c r="H1448" i="22"/>
  <c r="H1449" i="22"/>
  <c r="H1450" i="22"/>
  <c r="H1451" i="22"/>
  <c r="H1452" i="22"/>
  <c r="H1453" i="22"/>
  <c r="H1454" i="22"/>
  <c r="H1455" i="22"/>
  <c r="H1456" i="22"/>
  <c r="H1457" i="22"/>
  <c r="H1458" i="22"/>
  <c r="H1459" i="22"/>
  <c r="H1460" i="22"/>
  <c r="H1461" i="22"/>
  <c r="H1462" i="22"/>
  <c r="H1463" i="22"/>
  <c r="H1464" i="22"/>
  <c r="H1465" i="22"/>
  <c r="H1466" i="22"/>
  <c r="H1467" i="22"/>
  <c r="H1468" i="22"/>
  <c r="H1469" i="22"/>
  <c r="H1470" i="22"/>
  <c r="H1471" i="22"/>
  <c r="H1472" i="22"/>
  <c r="H1473" i="22"/>
  <c r="H1474" i="22"/>
  <c r="H1475" i="22"/>
  <c r="H1476" i="22"/>
  <c r="H1477" i="22"/>
  <c r="H1478" i="22"/>
  <c r="H1479" i="22"/>
  <c r="H1480" i="22"/>
  <c r="H1481" i="22"/>
  <c r="H1482" i="22"/>
  <c r="H1483" i="22"/>
  <c r="H1484" i="22"/>
  <c r="H1485" i="22"/>
  <c r="H1486" i="22"/>
  <c r="H1487" i="22"/>
  <c r="H1488" i="22"/>
  <c r="H1489" i="22"/>
  <c r="H1490" i="22"/>
  <c r="H1491" i="22"/>
  <c r="H1492" i="22"/>
  <c r="H1493" i="22"/>
  <c r="H1494" i="22"/>
  <c r="H1495" i="22"/>
  <c r="H1496" i="22"/>
  <c r="H1497" i="22"/>
  <c r="H1498" i="22"/>
  <c r="H1499" i="22"/>
  <c r="H1500" i="22"/>
  <c r="H1501" i="22"/>
  <c r="H1502" i="22"/>
  <c r="H1503" i="22"/>
  <c r="H1504" i="22"/>
  <c r="H1505" i="22"/>
  <c r="H1506" i="22"/>
  <c r="H1507" i="22"/>
  <c r="H1508" i="22"/>
  <c r="H1509" i="22"/>
  <c r="H1510" i="22"/>
  <c r="H1511" i="22"/>
  <c r="H1512" i="22"/>
  <c r="H1513" i="22"/>
  <c r="H1514" i="22"/>
  <c r="H1515" i="22"/>
  <c r="H1516" i="22"/>
  <c r="H1517" i="22"/>
  <c r="H1518" i="22"/>
  <c r="H1519" i="22"/>
  <c r="H1520" i="22"/>
  <c r="H1521" i="22"/>
  <c r="H1522" i="22"/>
  <c r="H1523" i="22"/>
  <c r="H1524" i="22"/>
  <c r="H1525" i="22"/>
  <c r="H1526" i="22"/>
  <c r="H1527" i="22"/>
  <c r="H1528" i="22"/>
  <c r="H1529" i="22"/>
  <c r="H1530" i="22"/>
  <c r="H1531" i="22"/>
  <c r="H1532" i="22"/>
  <c r="H1533" i="22"/>
  <c r="H1534" i="22"/>
  <c r="H1535" i="22"/>
  <c r="H1536" i="22"/>
  <c r="H1537" i="22"/>
  <c r="H1538" i="22"/>
  <c r="H1539" i="22"/>
  <c r="H1540" i="22"/>
  <c r="H1541" i="22"/>
  <c r="H1542" i="22"/>
  <c r="H1543" i="22"/>
  <c r="H1544" i="22"/>
  <c r="H1545" i="22"/>
  <c r="H1546" i="22"/>
  <c r="H1547" i="22"/>
  <c r="H1548" i="22"/>
  <c r="H1549" i="22"/>
  <c r="H1550" i="22"/>
  <c r="H1551" i="22"/>
  <c r="H1552" i="22"/>
  <c r="H1553" i="22"/>
  <c r="H1554" i="22"/>
  <c r="H1555" i="22"/>
  <c r="H1556" i="22"/>
  <c r="H1557" i="22"/>
  <c r="H1558" i="22"/>
  <c r="H1559" i="22"/>
  <c r="H1560" i="22"/>
  <c r="H1561" i="22"/>
  <c r="H1562" i="22"/>
  <c r="H1563" i="22"/>
  <c r="H1564" i="22"/>
  <c r="H1565" i="22"/>
  <c r="H1566" i="22"/>
  <c r="H1567" i="22"/>
  <c r="H1568" i="22"/>
  <c r="H1569" i="22"/>
  <c r="H1570" i="22"/>
  <c r="H1571" i="22"/>
  <c r="H1572" i="22"/>
  <c r="H1573" i="22"/>
  <c r="H1574" i="22"/>
  <c r="H1575" i="22"/>
  <c r="H1576" i="22"/>
  <c r="H1577" i="22"/>
  <c r="H1578" i="22"/>
  <c r="H1579" i="22"/>
  <c r="H1580" i="22"/>
  <c r="H1581" i="22"/>
  <c r="H1582" i="22"/>
  <c r="H1583" i="22"/>
  <c r="H1584" i="22"/>
  <c r="H1585" i="22"/>
  <c r="H1586" i="22"/>
  <c r="H1587" i="22"/>
  <c r="H1588" i="22"/>
  <c r="H1589" i="22"/>
  <c r="H1590" i="22"/>
  <c r="H1591" i="22"/>
  <c r="H1592" i="22"/>
  <c r="H1593" i="22"/>
  <c r="H1594" i="22"/>
  <c r="H1595" i="22"/>
  <c r="H1596" i="22"/>
  <c r="H1597" i="22"/>
  <c r="H1598" i="22"/>
  <c r="H1599" i="22"/>
  <c r="H1600" i="22"/>
  <c r="H1601" i="22"/>
  <c r="H1602" i="22"/>
  <c r="H1603" i="22"/>
  <c r="H1604" i="22"/>
  <c r="H1605" i="22"/>
  <c r="H1606" i="22"/>
  <c r="H1607" i="22"/>
  <c r="H1608" i="22"/>
  <c r="H1609" i="22"/>
  <c r="H1610" i="22"/>
  <c r="H1611" i="22"/>
  <c r="H1612" i="22"/>
  <c r="H1613" i="22"/>
  <c r="H1614" i="22"/>
  <c r="H1615" i="22"/>
  <c r="H1616" i="22"/>
  <c r="H1617" i="22"/>
  <c r="H1618" i="22"/>
  <c r="H1619" i="22"/>
  <c r="H1620" i="22"/>
  <c r="H1621" i="22"/>
  <c r="H1622" i="22"/>
  <c r="H1623" i="22"/>
  <c r="H1624" i="22"/>
  <c r="H1625" i="22"/>
  <c r="H1626" i="22"/>
  <c r="H1627" i="22"/>
  <c r="H1628" i="22"/>
  <c r="H1629" i="22"/>
  <c r="H1630" i="22"/>
  <c r="H1631" i="22"/>
  <c r="H1632" i="22"/>
  <c r="H1633" i="22"/>
  <c r="H1634" i="22"/>
  <c r="H1635" i="22"/>
  <c r="H1636" i="22"/>
  <c r="H1637" i="22"/>
  <c r="H1638" i="22"/>
  <c r="H1639" i="22"/>
  <c r="H1640" i="22"/>
  <c r="H1641" i="22"/>
  <c r="H1642" i="22"/>
  <c r="H1643" i="22"/>
  <c r="H1644" i="22"/>
  <c r="H1645" i="22"/>
  <c r="H1646" i="22"/>
  <c r="H1647" i="22"/>
  <c r="H1648" i="22"/>
  <c r="H1649" i="22"/>
  <c r="H1650" i="22"/>
  <c r="H1651" i="22"/>
  <c r="H1652" i="22"/>
  <c r="H1653" i="22"/>
  <c r="H1654" i="22"/>
  <c r="H1655" i="22"/>
  <c r="H1656" i="22"/>
  <c r="H1657" i="22"/>
  <c r="H1658" i="22"/>
  <c r="H1659" i="22"/>
  <c r="H1660" i="22"/>
  <c r="H1661" i="22"/>
  <c r="H1662" i="22"/>
  <c r="H1663" i="22"/>
  <c r="H1664" i="22"/>
  <c r="H1665" i="22"/>
  <c r="H1666" i="22"/>
  <c r="H1667" i="22"/>
  <c r="H1668" i="22"/>
  <c r="H1669" i="22"/>
  <c r="H1670" i="22"/>
  <c r="H1671" i="22"/>
  <c r="H1672" i="22"/>
  <c r="H1673" i="22"/>
  <c r="H1674" i="22"/>
  <c r="H1675" i="22"/>
  <c r="H1676" i="22"/>
  <c r="H1677" i="22"/>
  <c r="H1678" i="22"/>
  <c r="H1679" i="22"/>
  <c r="H1680" i="22"/>
  <c r="H1681" i="22"/>
  <c r="H1682" i="22"/>
  <c r="H1683" i="22"/>
  <c r="H1684" i="22"/>
  <c r="H1685" i="22"/>
  <c r="H1686" i="22"/>
  <c r="H1687" i="22"/>
  <c r="H1688" i="22"/>
  <c r="H1689" i="22"/>
  <c r="H1690" i="22"/>
  <c r="H1691" i="22"/>
  <c r="H1692" i="22"/>
  <c r="H1693" i="22"/>
  <c r="H1694" i="22"/>
  <c r="H1695" i="22"/>
  <c r="H1696" i="22"/>
  <c r="H1697" i="22"/>
  <c r="H1698" i="22"/>
  <c r="H1699" i="22"/>
  <c r="H1700" i="22"/>
  <c r="H1701" i="22"/>
  <c r="H1702" i="22"/>
  <c r="H1703" i="22"/>
  <c r="H1704" i="22"/>
  <c r="H1705" i="22"/>
  <c r="H1706" i="22"/>
  <c r="H1707" i="22"/>
  <c r="H1708" i="22"/>
  <c r="H1709" i="22"/>
  <c r="H1710" i="22"/>
  <c r="H1711" i="22"/>
  <c r="H1712" i="22"/>
  <c r="H1713" i="22"/>
  <c r="H1714" i="22"/>
  <c r="H1715" i="22"/>
  <c r="H1716" i="22"/>
  <c r="H1717" i="22"/>
  <c r="H1718" i="22"/>
  <c r="H1719" i="22"/>
  <c r="H1720" i="22"/>
  <c r="H1721" i="22"/>
  <c r="H1722" i="22"/>
  <c r="H1723" i="22"/>
  <c r="H1724" i="22"/>
  <c r="H1725" i="22"/>
  <c r="H1726" i="22"/>
  <c r="H1727" i="22"/>
  <c r="H1728" i="22"/>
  <c r="H1729" i="22"/>
  <c r="H1730" i="22"/>
  <c r="H1731" i="22"/>
  <c r="H1732" i="22"/>
  <c r="H1733" i="22"/>
  <c r="H1734" i="22"/>
  <c r="H1735" i="22"/>
  <c r="H1736" i="22"/>
  <c r="H1737" i="22"/>
  <c r="H1738" i="22"/>
  <c r="H1739" i="22"/>
  <c r="H1740" i="22"/>
  <c r="H1741" i="22"/>
  <c r="H1742" i="22"/>
  <c r="H1743" i="22"/>
  <c r="H1744" i="22"/>
  <c r="H1745" i="22"/>
  <c r="H1746" i="22"/>
  <c r="H1747" i="22"/>
  <c r="H1748" i="22"/>
  <c r="H1749" i="22"/>
  <c r="H1750" i="22"/>
  <c r="H1751" i="22"/>
  <c r="H1752" i="22"/>
  <c r="H1753" i="22"/>
  <c r="H1754" i="22"/>
  <c r="H1755" i="22"/>
  <c r="H1756" i="22"/>
  <c r="H1757" i="22"/>
  <c r="H1758" i="22"/>
  <c r="H1759" i="22"/>
  <c r="H1760" i="22"/>
  <c r="H1761" i="22"/>
  <c r="H1762" i="22"/>
  <c r="H1763" i="22"/>
  <c r="H1764" i="22"/>
  <c r="H1765" i="22"/>
  <c r="H1766" i="22"/>
  <c r="H1767" i="22"/>
  <c r="H1768" i="22"/>
  <c r="H1769" i="22"/>
  <c r="H1770" i="22"/>
  <c r="H1771" i="22"/>
  <c r="H1772" i="22"/>
  <c r="H1773" i="22"/>
  <c r="H1774" i="22"/>
  <c r="H1775" i="22"/>
  <c r="H1776" i="22"/>
  <c r="H1777" i="22"/>
  <c r="H1778" i="22"/>
  <c r="H1779" i="22"/>
  <c r="H1780" i="22"/>
  <c r="H1781" i="22"/>
  <c r="H1782" i="22"/>
  <c r="H1783" i="22"/>
  <c r="H1784" i="22"/>
  <c r="H1785" i="22"/>
  <c r="H1786" i="22"/>
  <c r="H1787" i="22"/>
  <c r="H1788" i="22"/>
  <c r="H1789" i="22"/>
  <c r="H1790" i="22"/>
  <c r="H1791" i="22"/>
  <c r="H1792" i="22"/>
  <c r="H1793" i="22"/>
  <c r="H1794" i="22"/>
  <c r="H1795" i="22"/>
  <c r="H1796" i="22"/>
  <c r="H1797" i="22"/>
  <c r="H1798" i="22"/>
  <c r="H1799" i="22"/>
  <c r="H1800" i="22"/>
  <c r="H1801" i="22"/>
  <c r="H1802" i="22"/>
  <c r="H1803" i="22"/>
  <c r="H1804" i="22"/>
  <c r="H1805" i="22"/>
  <c r="H1806" i="22"/>
  <c r="H1807" i="22"/>
  <c r="H1808" i="22"/>
  <c r="H1809" i="22"/>
  <c r="H1810" i="22"/>
  <c r="H1811" i="22"/>
  <c r="H1812" i="22"/>
  <c r="H1813" i="22"/>
  <c r="H1814" i="22"/>
  <c r="H1815" i="22"/>
  <c r="H1816" i="22"/>
  <c r="H1817" i="22"/>
  <c r="H1818" i="22"/>
  <c r="H1819" i="22"/>
  <c r="H1820" i="22"/>
  <c r="H1821" i="22"/>
  <c r="H1822" i="22"/>
  <c r="H1823" i="22"/>
  <c r="H1824" i="22"/>
  <c r="H1825" i="22"/>
  <c r="H1826" i="22"/>
  <c r="H1827" i="22"/>
  <c r="H1828" i="22"/>
  <c r="H1829" i="22"/>
  <c r="H1830" i="22"/>
  <c r="H1831" i="22"/>
  <c r="H1832" i="22"/>
  <c r="H1833" i="22"/>
  <c r="H1834" i="22"/>
  <c r="H1835" i="22"/>
  <c r="H1836" i="22"/>
  <c r="H1837" i="22"/>
  <c r="H1838" i="22"/>
  <c r="H1839" i="22"/>
  <c r="H1840" i="22"/>
  <c r="H1841" i="22"/>
  <c r="H1842" i="22"/>
  <c r="H1843" i="22"/>
  <c r="H1844" i="22"/>
  <c r="H1845" i="22"/>
  <c r="H1846" i="22"/>
  <c r="H1847" i="22"/>
  <c r="H1848" i="22"/>
  <c r="H1849" i="22"/>
  <c r="H1850" i="22"/>
  <c r="H1851" i="22"/>
  <c r="H1852" i="22"/>
  <c r="H1853" i="22"/>
  <c r="H1854" i="22"/>
  <c r="H1855" i="22"/>
  <c r="H1856" i="22"/>
  <c r="H1857" i="22"/>
  <c r="H1858" i="22"/>
  <c r="H1859" i="22"/>
  <c r="H1860" i="22"/>
  <c r="H1861" i="22"/>
  <c r="H1862" i="22"/>
  <c r="H1863" i="22"/>
  <c r="H1864" i="22"/>
  <c r="H1865" i="22"/>
  <c r="H1866" i="22"/>
  <c r="H1867" i="22"/>
  <c r="H1868" i="22"/>
  <c r="H1869" i="22"/>
  <c r="H1870" i="22"/>
  <c r="H1871" i="22"/>
  <c r="H1872" i="22"/>
  <c r="H1873" i="22"/>
  <c r="H1874" i="22"/>
  <c r="H1875" i="22"/>
  <c r="H1876" i="22"/>
  <c r="H1877" i="22"/>
  <c r="H1878" i="22"/>
  <c r="H1879" i="22"/>
  <c r="H1880" i="22"/>
  <c r="H1881" i="22"/>
  <c r="H1882" i="22"/>
  <c r="H1883" i="22"/>
  <c r="H1884" i="22"/>
  <c r="H1885" i="22"/>
  <c r="H1886" i="22"/>
  <c r="H1887" i="22"/>
  <c r="H1888" i="22"/>
  <c r="H1889" i="22"/>
  <c r="H1890" i="22"/>
  <c r="H1891" i="22"/>
  <c r="H1892" i="22"/>
  <c r="H1893" i="22"/>
  <c r="H1894" i="22"/>
  <c r="H1895" i="22"/>
  <c r="H1896" i="22"/>
  <c r="H1897" i="22"/>
  <c r="H1898" i="22"/>
  <c r="H1899" i="22"/>
  <c r="H1900" i="22"/>
  <c r="H1901" i="22"/>
  <c r="H1902" i="22"/>
  <c r="H1903" i="22"/>
  <c r="H1904" i="22"/>
  <c r="H1905" i="22"/>
  <c r="H1906" i="22"/>
  <c r="H1907" i="22"/>
  <c r="H1908" i="22"/>
  <c r="H1909" i="22"/>
  <c r="H1910" i="22"/>
  <c r="H1911" i="22"/>
  <c r="H1912" i="22"/>
  <c r="H1913" i="22"/>
  <c r="H1914" i="22"/>
  <c r="H1915" i="22"/>
  <c r="H1916" i="22"/>
  <c r="H1917" i="22"/>
  <c r="H1918" i="22"/>
  <c r="H1919" i="22"/>
  <c r="H1920" i="22"/>
  <c r="H1921" i="22"/>
  <c r="H1922" i="22"/>
  <c r="H1923" i="22"/>
  <c r="H1924" i="22"/>
  <c r="H1925" i="22"/>
  <c r="H1926" i="22"/>
  <c r="H1927" i="22"/>
  <c r="H1928" i="22"/>
  <c r="I6" i="22"/>
  <c r="I7" i="22"/>
  <c r="I8" i="22"/>
  <c r="I9" i="22"/>
  <c r="I10" i="22"/>
  <c r="I11" i="22"/>
  <c r="I12" i="22"/>
  <c r="I13" i="22"/>
  <c r="I14" i="22"/>
  <c r="I15" i="22"/>
  <c r="I16" i="22"/>
  <c r="I17" i="22"/>
  <c r="I18" i="22"/>
  <c r="I19" i="22"/>
  <c r="I20" i="22"/>
  <c r="I21" i="22"/>
  <c r="I22" i="22"/>
  <c r="I23" i="22"/>
  <c r="I24" i="22"/>
  <c r="I25" i="22"/>
  <c r="I26" i="22"/>
  <c r="I27" i="22"/>
  <c r="I28" i="22"/>
  <c r="I29" i="22"/>
  <c r="I30" i="22"/>
  <c r="I31" i="22"/>
  <c r="I32" i="22"/>
  <c r="I33" i="22"/>
  <c r="I34" i="22"/>
  <c r="I35" i="22"/>
  <c r="I36" i="22"/>
  <c r="I37" i="22"/>
  <c r="I38" i="22"/>
  <c r="I39" i="22"/>
  <c r="I40" i="22"/>
  <c r="I41" i="22"/>
  <c r="I42" i="22"/>
  <c r="I43" i="22"/>
  <c r="I45" i="22"/>
  <c r="I47" i="22"/>
  <c r="I49" i="22"/>
  <c r="I51" i="22"/>
  <c r="I53" i="22"/>
  <c r="I55" i="22"/>
  <c r="I57" i="22"/>
  <c r="I59" i="22"/>
  <c r="I61" i="22"/>
  <c r="H6" i="22"/>
  <c r="H7" i="22"/>
  <c r="H8" i="22"/>
  <c r="H9" i="22"/>
  <c r="H10" i="22"/>
  <c r="H11" i="22"/>
  <c r="H12" i="22"/>
  <c r="H13" i="22"/>
  <c r="H14" i="22"/>
  <c r="H15" i="22"/>
  <c r="H16" i="22"/>
  <c r="H17" i="22"/>
  <c r="H18" i="22"/>
  <c r="H19" i="22"/>
  <c r="H20" i="22"/>
  <c r="H21"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I5" i="22"/>
  <c r="I44" i="22"/>
  <c r="I46" i="22"/>
  <c r="I48" i="22"/>
  <c r="I50" i="22"/>
  <c r="I52" i="22"/>
  <c r="I54" i="22"/>
  <c r="I56" i="22"/>
  <c r="I58" i="22"/>
  <c r="I60" i="22"/>
  <c r="I62" i="22"/>
  <c r="I63" i="22"/>
  <c r="B87" i="13"/>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D87" i="13"/>
  <c r="D88" i="13" s="1"/>
  <c r="D89" i="13" s="1"/>
  <c r="D90" i="13"/>
  <c r="D91" i="13" s="1"/>
  <c r="D92" i="13" s="1"/>
  <c r="D93" i="13" s="1"/>
  <c r="D94" i="13" s="1"/>
  <c r="D95" i="13" s="1"/>
  <c r="D96" i="13" s="1"/>
  <c r="D97" i="13" s="1"/>
  <c r="D98" i="13" s="1"/>
  <c r="D99" i="13" s="1"/>
  <c r="D100" i="13"/>
  <c r="D101" i="13" s="1"/>
  <c r="D102" i="13" s="1"/>
  <c r="D103" i="13" s="1"/>
  <c r="D104" i="13" s="1"/>
  <c r="D105" i="13" s="1"/>
  <c r="D106" i="13" s="1"/>
  <c r="D107" i="13" s="1"/>
  <c r="D108" i="13" s="1"/>
  <c r="D109" i="13" s="1"/>
  <c r="D110" i="13" s="1"/>
  <c r="D111" i="13"/>
  <c r="D112" i="13" s="1"/>
  <c r="D113" i="13" s="1"/>
  <c r="D114" i="13" s="1"/>
  <c r="D115" i="13" s="1"/>
  <c r="D116" i="13" s="1"/>
  <c r="D117" i="13" s="1"/>
  <c r="D118" i="13" s="1"/>
  <c r="D119" i="13" s="1"/>
  <c r="D120" i="13" s="1"/>
  <c r="D121" i="13" s="1"/>
  <c r="G302" i="9"/>
  <c r="H302" i="9" s="1"/>
  <c r="G301" i="9"/>
  <c r="H301" i="9" s="1"/>
  <c r="G300" i="9"/>
  <c r="J300" i="9" s="1"/>
  <c r="K300" i="9" s="1"/>
  <c r="G299" i="9"/>
  <c r="H299" i="9" s="1"/>
  <c r="G298" i="9"/>
  <c r="J298" i="9" s="1"/>
  <c r="K298" i="9" s="1"/>
  <c r="G297" i="9"/>
  <c r="H297" i="9" s="1"/>
  <c r="G296" i="9"/>
  <c r="H296" i="9" s="1"/>
  <c r="J296" i="9"/>
  <c r="G295" i="9"/>
  <c r="H295" i="9" s="1"/>
  <c r="G294" i="9"/>
  <c r="H294" i="9" s="1"/>
  <c r="J294" i="9"/>
  <c r="G293" i="9"/>
  <c r="H293" i="9" s="1"/>
  <c r="G292" i="9"/>
  <c r="G291" i="9"/>
  <c r="H291" i="9" s="1"/>
  <c r="G290" i="9"/>
  <c r="H290" i="9" s="1"/>
  <c r="J290" i="9"/>
  <c r="K290" i="9" s="1"/>
  <c r="G289" i="9"/>
  <c r="G288" i="9"/>
  <c r="H288" i="9" s="1"/>
  <c r="G287" i="9"/>
  <c r="H287" i="9" s="1"/>
  <c r="G286" i="9"/>
  <c r="J286" i="9" s="1"/>
  <c r="K286" i="9" s="1"/>
  <c r="G285" i="9"/>
  <c r="H285" i="9" s="1"/>
  <c r="G284" i="9"/>
  <c r="J284" i="9" s="1"/>
  <c r="K284" i="9" s="1"/>
  <c r="G283" i="9"/>
  <c r="H283" i="9" s="1"/>
  <c r="G282" i="9"/>
  <c r="H282" i="9" s="1"/>
  <c r="G281" i="9"/>
  <c r="J281" i="9" s="1"/>
  <c r="G280" i="9"/>
  <c r="H280" i="9" s="1"/>
  <c r="G279" i="9"/>
  <c r="H279" i="9" s="1"/>
  <c r="G278" i="9"/>
  <c r="G277" i="9"/>
  <c r="H277" i="9" s="1"/>
  <c r="G276" i="9"/>
  <c r="H276" i="9" s="1"/>
  <c r="J276" i="9"/>
  <c r="K276" i="9" s="1"/>
  <c r="G275" i="9"/>
  <c r="G274" i="9"/>
  <c r="H274" i="9" s="1"/>
  <c r="G273" i="9"/>
  <c r="J273" i="9" s="1"/>
  <c r="K273" i="9" s="1"/>
  <c r="G272" i="9"/>
  <c r="J272" i="9" s="1"/>
  <c r="K272" i="9" s="1"/>
  <c r="G271" i="9"/>
  <c r="G270" i="9"/>
  <c r="J270" i="9" s="1"/>
  <c r="K270" i="9" s="1"/>
  <c r="I270" i="9"/>
  <c r="G269" i="9"/>
  <c r="H269" i="9" s="1"/>
  <c r="G268" i="9"/>
  <c r="J268" i="9" s="1"/>
  <c r="G267" i="9"/>
  <c r="H267" i="9" s="1"/>
  <c r="G266" i="9"/>
  <c r="J266" i="9" s="1"/>
  <c r="G265" i="9"/>
  <c r="G264" i="9"/>
  <c r="G263" i="9"/>
  <c r="H263" i="9" s="1"/>
  <c r="O263" i="9" s="1"/>
  <c r="P263" i="9" s="1"/>
  <c r="G262" i="9"/>
  <c r="H262" i="9" s="1"/>
  <c r="G261" i="9"/>
  <c r="H261" i="9" s="1"/>
  <c r="G260" i="9"/>
  <c r="J260" i="9" s="1"/>
  <c r="G259" i="9"/>
  <c r="H259" i="9" s="1"/>
  <c r="G258" i="9"/>
  <c r="J258" i="9" s="1"/>
  <c r="K258" i="9" s="1"/>
  <c r="G257" i="9"/>
  <c r="J257" i="9" s="1"/>
  <c r="K257" i="9" s="1"/>
  <c r="G256" i="9"/>
  <c r="J256" i="9" s="1"/>
  <c r="G255" i="9"/>
  <c r="H255" i="9" s="1"/>
  <c r="G254" i="9"/>
  <c r="J254" i="9" s="1"/>
  <c r="I254" i="9"/>
  <c r="G253" i="9"/>
  <c r="H253" i="9" s="1"/>
  <c r="G252" i="9"/>
  <c r="J252" i="9" s="1"/>
  <c r="K252" i="9" s="1"/>
  <c r="G251" i="9"/>
  <c r="H251" i="9" s="1"/>
  <c r="G250" i="9"/>
  <c r="G249" i="9"/>
  <c r="J249" i="9" s="1"/>
  <c r="G248" i="9"/>
  <c r="H248" i="9" s="1"/>
  <c r="G247" i="9"/>
  <c r="H247" i="9" s="1"/>
  <c r="G246" i="9"/>
  <c r="H246" i="9" s="1"/>
  <c r="G245" i="9"/>
  <c r="G244" i="9"/>
  <c r="J244" i="9" s="1"/>
  <c r="G243" i="9"/>
  <c r="H243" i="9" s="1"/>
  <c r="G242" i="9"/>
  <c r="J242" i="9" s="1"/>
  <c r="G241" i="9"/>
  <c r="J241" i="9"/>
  <c r="K241" i="9" s="1"/>
  <c r="G240" i="9"/>
  <c r="H240" i="9" s="1"/>
  <c r="G239" i="9"/>
  <c r="H239" i="9" s="1"/>
  <c r="G238" i="9"/>
  <c r="G237" i="9"/>
  <c r="H237" i="9" s="1"/>
  <c r="G236" i="9"/>
  <c r="H236" i="9" s="1"/>
  <c r="G235" i="9"/>
  <c r="G234" i="9"/>
  <c r="H234" i="9" s="1"/>
  <c r="G233" i="9"/>
  <c r="J233" i="9" s="1"/>
  <c r="K233" i="9" s="1"/>
  <c r="G232" i="9"/>
  <c r="H232" i="9" s="1"/>
  <c r="G231" i="9"/>
  <c r="G230" i="9"/>
  <c r="J230" i="9" s="1"/>
  <c r="G229" i="9"/>
  <c r="H229" i="9" s="1"/>
  <c r="G228" i="9"/>
  <c r="J228" i="9" s="1"/>
  <c r="K228" i="9" s="1"/>
  <c r="G227" i="9"/>
  <c r="H227" i="9" s="1"/>
  <c r="I227" i="9"/>
  <c r="N227" i="9"/>
  <c r="G226" i="9"/>
  <c r="H226" i="9" s="1"/>
  <c r="J226" i="9"/>
  <c r="K226" i="9" s="1"/>
  <c r="G225" i="9"/>
  <c r="J225" i="9"/>
  <c r="K225" i="9" s="1"/>
  <c r="G224" i="9"/>
  <c r="H224" i="9" s="1"/>
  <c r="G223" i="9"/>
  <c r="J223" i="9" s="1"/>
  <c r="K223" i="9" s="1"/>
  <c r="I223" i="9"/>
  <c r="G222" i="9"/>
  <c r="J222" i="9" s="1"/>
  <c r="K222" i="9" s="1"/>
  <c r="G221" i="9"/>
  <c r="H221" i="9" s="1"/>
  <c r="G220" i="9"/>
  <c r="J220" i="9" s="1"/>
  <c r="K220" i="9" s="1"/>
  <c r="G219" i="9"/>
  <c r="H219" i="9" s="1"/>
  <c r="G218" i="9"/>
  <c r="H218" i="9" s="1"/>
  <c r="G217" i="9"/>
  <c r="H217" i="9" s="1"/>
  <c r="G216" i="9"/>
  <c r="J216" i="9" s="1"/>
  <c r="G215" i="9"/>
  <c r="H215" i="9" s="1"/>
  <c r="G214" i="9"/>
  <c r="H214" i="9" s="1"/>
  <c r="G213" i="9"/>
  <c r="H213" i="9" s="1"/>
  <c r="G212" i="9"/>
  <c r="H212" i="9" s="1"/>
  <c r="G211" i="9"/>
  <c r="H211" i="9" s="1"/>
  <c r="G210" i="9"/>
  <c r="J210" i="9" s="1"/>
  <c r="K210" i="9" s="1"/>
  <c r="G209" i="9"/>
  <c r="H209" i="9" s="1"/>
  <c r="J209" i="9"/>
  <c r="G208" i="9"/>
  <c r="H208" i="9" s="1"/>
  <c r="G207" i="9"/>
  <c r="H207" i="9" s="1"/>
  <c r="G206" i="9"/>
  <c r="H206" i="9" s="1"/>
  <c r="J206" i="9"/>
  <c r="G205" i="9"/>
  <c r="H205" i="9" s="1"/>
  <c r="G204" i="9"/>
  <c r="H204" i="9" s="1"/>
  <c r="G203" i="9"/>
  <c r="H203" i="9" s="1"/>
  <c r="G202" i="9"/>
  <c r="J202" i="9" s="1"/>
  <c r="G201" i="9"/>
  <c r="H201" i="9" s="1"/>
  <c r="G200" i="9"/>
  <c r="H200" i="9" s="1"/>
  <c r="J200" i="9"/>
  <c r="K200" i="9" s="1"/>
  <c r="G199" i="9"/>
  <c r="H199" i="9" s="1"/>
  <c r="G198" i="9"/>
  <c r="G197" i="9"/>
  <c r="H197" i="9" s="1"/>
  <c r="G196" i="9"/>
  <c r="H196" i="9" s="1"/>
  <c r="G195" i="9"/>
  <c r="H195" i="9" s="1"/>
  <c r="O195" i="9" s="1"/>
  <c r="P195" i="9" s="1"/>
  <c r="G194" i="9"/>
  <c r="J194" i="9" s="1"/>
  <c r="G193" i="9"/>
  <c r="H193" i="9" s="1"/>
  <c r="G192" i="9"/>
  <c r="J192" i="9" s="1"/>
  <c r="G191" i="9"/>
  <c r="H191" i="9" s="1"/>
  <c r="O191" i="9" s="1"/>
  <c r="P191" i="9" s="1"/>
  <c r="G190" i="9"/>
  <c r="H190" i="9" s="1"/>
  <c r="G189" i="9"/>
  <c r="H189" i="9" s="1"/>
  <c r="G188" i="9"/>
  <c r="J188" i="9" s="1"/>
  <c r="K188" i="9" s="1"/>
  <c r="G187" i="9"/>
  <c r="H187" i="9" s="1"/>
  <c r="G186" i="9"/>
  <c r="J186" i="9" s="1"/>
  <c r="K186" i="9" s="1"/>
  <c r="G185" i="9"/>
  <c r="H185" i="9" s="1"/>
  <c r="G184" i="9"/>
  <c r="H184" i="9" s="1"/>
  <c r="J184" i="9"/>
  <c r="K184" i="9" s="1"/>
  <c r="G183" i="9"/>
  <c r="H183" i="9" s="1"/>
  <c r="G182" i="9"/>
  <c r="H182" i="9" s="1"/>
  <c r="G181" i="9"/>
  <c r="H181" i="9" s="1"/>
  <c r="G180" i="9"/>
  <c r="J180" i="9" s="1"/>
  <c r="K180" i="9" s="1"/>
  <c r="G179" i="9"/>
  <c r="H179" i="9" s="1"/>
  <c r="G178" i="9"/>
  <c r="H178" i="9" s="1"/>
  <c r="G177" i="9"/>
  <c r="H177" i="9" s="1"/>
  <c r="G176" i="9"/>
  <c r="H176" i="9" s="1"/>
  <c r="G175" i="9"/>
  <c r="J175" i="9" s="1"/>
  <c r="G174" i="9"/>
  <c r="J174" i="9" s="1"/>
  <c r="I174" i="9"/>
  <c r="G173" i="9"/>
  <c r="J173" i="9" s="1"/>
  <c r="G172" i="9"/>
  <c r="H172" i="9" s="1"/>
  <c r="G171" i="9"/>
  <c r="H171" i="9" s="1"/>
  <c r="G170" i="9"/>
  <c r="H170" i="9" s="1"/>
  <c r="G169" i="9"/>
  <c r="H169" i="9" s="1"/>
  <c r="G168" i="9"/>
  <c r="H168" i="9" s="1"/>
  <c r="G167" i="9"/>
  <c r="J167" i="9" s="1"/>
  <c r="K167" i="9" s="1"/>
  <c r="G166" i="9"/>
  <c r="J166" i="9" s="1"/>
  <c r="K166" i="9" s="1"/>
  <c r="I166" i="9"/>
  <c r="G165" i="9"/>
  <c r="H165" i="9" s="1"/>
  <c r="G164" i="9"/>
  <c r="J164" i="9" s="1"/>
  <c r="K164" i="9" s="1"/>
  <c r="G163" i="9"/>
  <c r="H163" i="9" s="1"/>
  <c r="G162" i="9"/>
  <c r="J162" i="9" s="1"/>
  <c r="I162" i="9"/>
  <c r="G161" i="9"/>
  <c r="H161" i="9" s="1"/>
  <c r="G160" i="9"/>
  <c r="J160" i="9" s="1"/>
  <c r="K160" i="9" s="1"/>
  <c r="G159" i="9"/>
  <c r="H159" i="9" s="1"/>
  <c r="G158" i="9"/>
  <c r="J158" i="9" s="1"/>
  <c r="K158" i="9" s="1"/>
  <c r="G157" i="9"/>
  <c r="H157" i="9" s="1"/>
  <c r="G156" i="9"/>
  <c r="H156" i="9" s="1"/>
  <c r="G155" i="9"/>
  <c r="H155" i="9" s="1"/>
  <c r="G154" i="9"/>
  <c r="H154" i="9" s="1"/>
  <c r="G153" i="9"/>
  <c r="H153" i="9" s="1"/>
  <c r="G152" i="9"/>
  <c r="H152" i="9" s="1"/>
  <c r="J152" i="9"/>
  <c r="K152" i="9" s="1"/>
  <c r="G151" i="9"/>
  <c r="G150" i="9"/>
  <c r="J150" i="9" s="1"/>
  <c r="K150" i="9" s="1"/>
  <c r="G149" i="9"/>
  <c r="H149" i="9" s="1"/>
  <c r="G148" i="9"/>
  <c r="H148" i="9" s="1"/>
  <c r="G147" i="9"/>
  <c r="H147" i="9" s="1"/>
  <c r="I147" i="9"/>
  <c r="N147" i="9" s="1"/>
  <c r="G146" i="9"/>
  <c r="H146" i="9" s="1"/>
  <c r="G145" i="9"/>
  <c r="H145" i="9" s="1"/>
  <c r="G144" i="9"/>
  <c r="H144" i="9" s="1"/>
  <c r="J144" i="9"/>
  <c r="I144" i="9"/>
  <c r="G143" i="9"/>
  <c r="H143" i="9" s="1"/>
  <c r="G142" i="9"/>
  <c r="H142" i="9" s="1"/>
  <c r="G141" i="9"/>
  <c r="H141" i="9" s="1"/>
  <c r="G140" i="9"/>
  <c r="H140" i="9" s="1"/>
  <c r="G139" i="9"/>
  <c r="G138" i="9"/>
  <c r="G137" i="9"/>
  <c r="H137" i="9" s="1"/>
  <c r="G136" i="9"/>
  <c r="H136" i="9" s="1"/>
  <c r="G135" i="9"/>
  <c r="H135" i="9" s="1"/>
  <c r="G134" i="9"/>
  <c r="J134" i="9" s="1"/>
  <c r="K134" i="9" s="1"/>
  <c r="G133" i="9"/>
  <c r="H133" i="9" s="1"/>
  <c r="G132" i="9"/>
  <c r="H132" i="9" s="1"/>
  <c r="G131" i="9"/>
  <c r="H131" i="9" s="1"/>
  <c r="I131" i="9"/>
  <c r="N131" i="9" s="1"/>
  <c r="G130" i="9"/>
  <c r="J130" i="9" s="1"/>
  <c r="G129" i="9"/>
  <c r="H129" i="9" s="1"/>
  <c r="G128" i="9"/>
  <c r="H128" i="9" s="1"/>
  <c r="G127" i="9"/>
  <c r="G126" i="9"/>
  <c r="H126" i="9" s="1"/>
  <c r="J126" i="9"/>
  <c r="K126" i="9" s="1"/>
  <c r="G125" i="9"/>
  <c r="H125" i="9" s="1"/>
  <c r="G124" i="9"/>
  <c r="J124" i="9"/>
  <c r="K124" i="9" s="1"/>
  <c r="G123" i="9"/>
  <c r="H123" i="9" s="1"/>
  <c r="G122" i="9"/>
  <c r="H122" i="9" s="1"/>
  <c r="J122" i="9"/>
  <c r="G121" i="9"/>
  <c r="H121" i="9" s="1"/>
  <c r="G120" i="9"/>
  <c r="J120" i="9" s="1"/>
  <c r="K120" i="9" s="1"/>
  <c r="G119" i="9"/>
  <c r="J119" i="9" s="1"/>
  <c r="K119" i="9" s="1"/>
  <c r="G118" i="9"/>
  <c r="G117" i="9"/>
  <c r="H117" i="9" s="1"/>
  <c r="G116" i="9"/>
  <c r="J116" i="9" s="1"/>
  <c r="K116" i="9" s="1"/>
  <c r="G115" i="9"/>
  <c r="H115" i="9" s="1"/>
  <c r="G114" i="9"/>
  <c r="J114" i="9" s="1"/>
  <c r="G113" i="9"/>
  <c r="H113" i="9" s="1"/>
  <c r="G112" i="9"/>
  <c r="J112" i="9" s="1"/>
  <c r="K112" i="9" s="1"/>
  <c r="G111" i="9"/>
  <c r="H111" i="9" s="1"/>
  <c r="G110" i="9"/>
  <c r="J110" i="9"/>
  <c r="K110" i="9" s="1"/>
  <c r="G109" i="9"/>
  <c r="H109" i="9" s="1"/>
  <c r="G108" i="9"/>
  <c r="H108" i="9" s="1"/>
  <c r="G107" i="9"/>
  <c r="J107" i="9" s="1"/>
  <c r="G106" i="9"/>
  <c r="J106" i="9" s="1"/>
  <c r="K106" i="9" s="1"/>
  <c r="G105" i="9"/>
  <c r="H105" i="9" s="1"/>
  <c r="G104" i="9"/>
  <c r="J104" i="9" s="1"/>
  <c r="G103" i="9"/>
  <c r="H103" i="9" s="1"/>
  <c r="G102" i="9"/>
  <c r="H102" i="9" s="1"/>
  <c r="J102" i="9"/>
  <c r="K102" i="9" s="1"/>
  <c r="G101" i="9"/>
  <c r="H101" i="9" s="1"/>
  <c r="J101" i="9"/>
  <c r="G100" i="9"/>
  <c r="H100" i="9" s="1"/>
  <c r="J100" i="9"/>
  <c r="K100" i="9" s="1"/>
  <c r="G99" i="9"/>
  <c r="H99" i="9" s="1"/>
  <c r="G98" i="9"/>
  <c r="G97" i="9"/>
  <c r="H97" i="9" s="1"/>
  <c r="G96" i="9"/>
  <c r="J96" i="9" s="1"/>
  <c r="K96" i="9" s="1"/>
  <c r="G95" i="9"/>
  <c r="H95" i="9" s="1"/>
  <c r="G94" i="9"/>
  <c r="J94" i="9" s="1"/>
  <c r="G93" i="9"/>
  <c r="H93" i="9" s="1"/>
  <c r="G92" i="9"/>
  <c r="J92" i="9" s="1"/>
  <c r="I92" i="9"/>
  <c r="G91" i="9"/>
  <c r="J91" i="9" s="1"/>
  <c r="G90" i="9"/>
  <c r="H90" i="9" s="1"/>
  <c r="G89" i="9"/>
  <c r="H89" i="9" s="1"/>
  <c r="G88" i="9"/>
  <c r="J88" i="9"/>
  <c r="K88" i="9" s="1"/>
  <c r="I88" i="9"/>
  <c r="G87" i="9"/>
  <c r="H87" i="9" s="1"/>
  <c r="G86" i="9"/>
  <c r="H86" i="9" s="1"/>
  <c r="G85" i="9"/>
  <c r="H85" i="9" s="1"/>
  <c r="G84" i="9"/>
  <c r="J84" i="9" s="1"/>
  <c r="G83" i="9"/>
  <c r="H83" i="9" s="1"/>
  <c r="G82" i="9"/>
  <c r="J82" i="9" s="1"/>
  <c r="G81" i="9"/>
  <c r="J81" i="9" s="1"/>
  <c r="K81" i="9" s="1"/>
  <c r="G80" i="9"/>
  <c r="H80" i="9" s="1"/>
  <c r="G79" i="9"/>
  <c r="H79" i="9" s="1"/>
  <c r="G78" i="9"/>
  <c r="H78" i="9" s="1"/>
  <c r="J78" i="9"/>
  <c r="G77" i="9"/>
  <c r="H77" i="9" s="1"/>
  <c r="G76" i="9"/>
  <c r="H76" i="9" s="1"/>
  <c r="J76" i="9"/>
  <c r="K76" i="9" s="1"/>
  <c r="G75" i="9"/>
  <c r="H75" i="9" s="1"/>
  <c r="J75" i="9"/>
  <c r="G74" i="9"/>
  <c r="H74" i="9" s="1"/>
  <c r="G73" i="9"/>
  <c r="H73" i="9" s="1"/>
  <c r="G72" i="9"/>
  <c r="H72" i="9" s="1"/>
  <c r="J72" i="9"/>
  <c r="K72" i="9" s="1"/>
  <c r="G71" i="9"/>
  <c r="H71" i="9" s="1"/>
  <c r="G70" i="9"/>
  <c r="H70" i="9" s="1"/>
  <c r="J70" i="9"/>
  <c r="G69" i="9"/>
  <c r="H69" i="9" s="1"/>
  <c r="J69" i="9"/>
  <c r="K69" i="9" s="1"/>
  <c r="G68" i="9"/>
  <c r="G67" i="9"/>
  <c r="H67" i="9" s="1"/>
  <c r="G66" i="9"/>
  <c r="H66" i="9" s="1"/>
  <c r="J66" i="9"/>
  <c r="K66" i="9" s="1"/>
  <c r="G65" i="9"/>
  <c r="G64" i="9"/>
  <c r="H64" i="9" s="1"/>
  <c r="I64" i="9"/>
  <c r="G63" i="9"/>
  <c r="H63" i="9" s="1"/>
  <c r="G62" i="9"/>
  <c r="J62" i="9"/>
  <c r="K62" i="9" s="1"/>
  <c r="G61" i="9"/>
  <c r="H61" i="9" s="1"/>
  <c r="G60" i="9"/>
  <c r="J60" i="9" s="1"/>
  <c r="G59" i="9"/>
  <c r="J59" i="9" s="1"/>
  <c r="K59" i="9" s="1"/>
  <c r="G58" i="9"/>
  <c r="H58" i="9" s="1"/>
  <c r="J58" i="9"/>
  <c r="I58" i="9"/>
  <c r="G57" i="9"/>
  <c r="H57" i="9" s="1"/>
  <c r="G56" i="9"/>
  <c r="H56" i="9" s="1"/>
  <c r="G55" i="9"/>
  <c r="H55" i="9" s="1"/>
  <c r="I55" i="9"/>
  <c r="N55" i="9"/>
  <c r="G54" i="9"/>
  <c r="J54" i="9" s="1"/>
  <c r="G53" i="9"/>
  <c r="H53" i="9" s="1"/>
  <c r="G52" i="9"/>
  <c r="J52" i="9" s="1"/>
  <c r="K52" i="9" s="1"/>
  <c r="G51" i="9"/>
  <c r="H51" i="9" s="1"/>
  <c r="G50" i="9"/>
  <c r="G49" i="9"/>
  <c r="H49" i="9" s="1"/>
  <c r="G48" i="9"/>
  <c r="H48" i="9" s="1"/>
  <c r="G47" i="9"/>
  <c r="H47" i="9" s="1"/>
  <c r="G46" i="9"/>
  <c r="J46" i="9" s="1"/>
  <c r="K46" i="9" s="1"/>
  <c r="G45" i="9"/>
  <c r="H45" i="9" s="1"/>
  <c r="G44" i="9"/>
  <c r="H44" i="9" s="1"/>
  <c r="G43" i="9"/>
  <c r="J43" i="9" s="1"/>
  <c r="G42" i="9"/>
  <c r="J42" i="9" s="1"/>
  <c r="K42" i="9" s="1"/>
  <c r="G41" i="9"/>
  <c r="H41" i="9" s="1"/>
  <c r="G40" i="9"/>
  <c r="H40" i="9" s="1"/>
  <c r="G39" i="9"/>
  <c r="H39" i="9" s="1"/>
  <c r="G38" i="9"/>
  <c r="J38" i="9" s="1"/>
  <c r="K38" i="9" s="1"/>
  <c r="G37" i="9"/>
  <c r="H37" i="9" s="1"/>
  <c r="G36" i="9"/>
  <c r="J36" i="9" s="1"/>
  <c r="K36" i="9" s="1"/>
  <c r="G35" i="9"/>
  <c r="G34" i="9"/>
  <c r="J34" i="9"/>
  <c r="K34" i="9" s="1"/>
  <c r="G33" i="9"/>
  <c r="H33" i="9" s="1"/>
  <c r="G32" i="9"/>
  <c r="H32" i="9" s="1"/>
  <c r="G31" i="9"/>
  <c r="H31" i="9" s="1"/>
  <c r="O31" i="9" s="1"/>
  <c r="P31" i="9" s="1"/>
  <c r="G30" i="9"/>
  <c r="J30" i="9" s="1"/>
  <c r="G29" i="9"/>
  <c r="H29" i="9" s="1"/>
  <c r="G28" i="9"/>
  <c r="H28" i="9" s="1"/>
  <c r="G27" i="9"/>
  <c r="J27" i="9" s="1"/>
  <c r="K27" i="9" s="1"/>
  <c r="G26" i="9"/>
  <c r="H26" i="9" s="1"/>
  <c r="J26" i="9"/>
  <c r="K26" i="9" s="1"/>
  <c r="G25" i="9"/>
  <c r="H25" i="9" s="1"/>
  <c r="G24" i="9"/>
  <c r="G23" i="9"/>
  <c r="H23" i="9" s="1"/>
  <c r="G22" i="9"/>
  <c r="J22" i="9" s="1"/>
  <c r="K22" i="9" s="1"/>
  <c r="G21" i="9"/>
  <c r="H21" i="9" s="1"/>
  <c r="G20" i="9"/>
  <c r="J20" i="9" s="1"/>
  <c r="G19" i="9"/>
  <c r="H19" i="9" s="1"/>
  <c r="G18" i="9"/>
  <c r="H18" i="9" s="1"/>
  <c r="G17" i="9"/>
  <c r="H17" i="9" s="1"/>
  <c r="G16" i="9"/>
  <c r="H75" i="13"/>
  <c r="H76" i="13" s="1"/>
  <c r="H77" i="13"/>
  <c r="H78" i="13" s="1"/>
  <c r="H79" i="13" s="1"/>
  <c r="H80" i="13" s="1"/>
  <c r="H81" i="13" s="1"/>
  <c r="H82" i="13" s="1"/>
  <c r="H83" i="13"/>
  <c r="H84" i="13" s="1"/>
  <c r="H85" i="13" s="1"/>
  <c r="H86" i="13" s="1"/>
  <c r="H87" i="13" s="1"/>
  <c r="H88" i="13" s="1"/>
  <c r="H89" i="13" s="1"/>
  <c r="H90" i="13" s="1"/>
  <c r="H91" i="13" s="1"/>
  <c r="H92" i="13" s="1"/>
  <c r="H93" i="13"/>
  <c r="H94" i="13" s="1"/>
  <c r="H95" i="13" s="1"/>
  <c r="H96" i="13" s="1"/>
  <c r="H97" i="13" s="1"/>
  <c r="H98" i="13" s="1"/>
  <c r="H99" i="13" s="1"/>
  <c r="H100" i="13" s="1"/>
  <c r="H101" i="13" s="1"/>
  <c r="H102" i="13" s="1"/>
  <c r="H103" i="13" s="1"/>
  <c r="H104" i="13" s="1"/>
  <c r="H105" i="13" s="1"/>
  <c r="H106" i="13" s="1"/>
  <c r="H107" i="13" s="1"/>
  <c r="H108" i="13" s="1"/>
  <c r="H109" i="13" s="1"/>
  <c r="H110" i="13" s="1"/>
  <c r="H111" i="13" s="1"/>
  <c r="H112" i="13" s="1"/>
  <c r="H113" i="13" s="1"/>
  <c r="H114" i="13" s="1"/>
  <c r="H115" i="13" s="1"/>
  <c r="H116" i="13" s="1"/>
  <c r="H117" i="13" s="1"/>
  <c r="H118" i="13" s="1"/>
  <c r="H119" i="13" s="1"/>
  <c r="H120" i="13" s="1"/>
  <c r="H121" i="13" s="1"/>
  <c r="D75" i="13"/>
  <c r="D76" i="13"/>
  <c r="D77" i="13"/>
  <c r="D78" i="13" s="1"/>
  <c r="D79" i="13" s="1"/>
  <c r="D80" i="13"/>
  <c r="D81" i="13" s="1"/>
  <c r="D82" i="13" s="1"/>
  <c r="D83" i="13" s="1"/>
  <c r="D84" i="13" s="1"/>
  <c r="D85" i="13"/>
  <c r="B75" i="13"/>
  <c r="B76" i="13" s="1"/>
  <c r="B77" i="13"/>
  <c r="B78" i="13" s="1"/>
  <c r="B79" i="13" s="1"/>
  <c r="B80" i="13" s="1"/>
  <c r="B81" i="13" s="1"/>
  <c r="B82" i="13"/>
  <c r="B83" i="13" s="1"/>
  <c r="B84" i="13" s="1"/>
  <c r="B85" i="13" s="1"/>
  <c r="B70" i="13"/>
  <c r="B71" i="13"/>
  <c r="B72" i="13" s="1"/>
  <c r="B73" i="13" s="1"/>
  <c r="L63" i="13"/>
  <c r="L64" i="13" s="1"/>
  <c r="L65" i="13" s="1"/>
  <c r="L66" i="13" s="1"/>
  <c r="L67" i="13" s="1"/>
  <c r="L68" i="13" s="1"/>
  <c r="L69" i="13" s="1"/>
  <c r="L70" i="13" s="1"/>
  <c r="L71" i="13" s="1"/>
  <c r="L72" i="13" s="1"/>
  <c r="L73" i="13" s="1"/>
  <c r="L74" i="13"/>
  <c r="L75" i="13" s="1"/>
  <c r="L76" i="13" s="1"/>
  <c r="L77" i="13" s="1"/>
  <c r="L78" i="13" s="1"/>
  <c r="L79" i="13" s="1"/>
  <c r="L80" i="13" s="1"/>
  <c r="L81" i="13" s="1"/>
  <c r="L82" i="13" s="1"/>
  <c r="L83" i="13" s="1"/>
  <c r="L84" i="13"/>
  <c r="L85" i="13" s="1"/>
  <c r="L86" i="13" s="1"/>
  <c r="L87" i="13" s="1"/>
  <c r="L88" i="13" s="1"/>
  <c r="L89" i="13" s="1"/>
  <c r="L90" i="13" s="1"/>
  <c r="L91" i="13" s="1"/>
  <c r="L92" i="13" s="1"/>
  <c r="L93" i="13" s="1"/>
  <c r="L94" i="13" s="1"/>
  <c r="L95" i="13"/>
  <c r="L96" i="13" s="1"/>
  <c r="L97" i="13" s="1"/>
  <c r="L98" i="13" s="1"/>
  <c r="L99" i="13" s="1"/>
  <c r="L100" i="13" s="1"/>
  <c r="L101" i="13" s="1"/>
  <c r="L102" i="13" s="1"/>
  <c r="L103" i="13" s="1"/>
  <c r="L104" i="13" s="1"/>
  <c r="L105" i="13" s="1"/>
  <c r="L106" i="13" s="1"/>
  <c r="L107" i="13" s="1"/>
  <c r="L108" i="13" s="1"/>
  <c r="L109" i="13" s="1"/>
  <c r="L110" i="13" s="1"/>
  <c r="L111" i="13" s="1"/>
  <c r="L112" i="13" s="1"/>
  <c r="L113" i="13" s="1"/>
  <c r="L114" i="13" s="1"/>
  <c r="L115" i="13" s="1"/>
  <c r="L116" i="13" s="1"/>
  <c r="L117" i="13" s="1"/>
  <c r="L118" i="13" s="1"/>
  <c r="L119" i="13" s="1"/>
  <c r="L120" i="13" s="1"/>
  <c r="L121" i="13" s="1"/>
  <c r="I63" i="13"/>
  <c r="I64" i="13" s="1"/>
  <c r="I65" i="13" s="1"/>
  <c r="I66" i="13" s="1"/>
  <c r="I67" i="13" s="1"/>
  <c r="I68" i="13"/>
  <c r="I69" i="13" s="1"/>
  <c r="I70" i="13" s="1"/>
  <c r="I71" i="13" s="1"/>
  <c r="I72" i="13" s="1"/>
  <c r="I73" i="13" s="1"/>
  <c r="I74" i="13" s="1"/>
  <c r="I75" i="13" s="1"/>
  <c r="I76" i="13" s="1"/>
  <c r="I77" i="13" s="1"/>
  <c r="I78" i="13" s="1"/>
  <c r="I79" i="13" s="1"/>
  <c r="I80" i="13" s="1"/>
  <c r="I81" i="13" s="1"/>
  <c r="I82" i="13" s="1"/>
  <c r="I83" i="13" s="1"/>
  <c r="I84" i="13" s="1"/>
  <c r="I85" i="13" s="1"/>
  <c r="I86" i="13" s="1"/>
  <c r="I87" i="13" s="1"/>
  <c r="I88" i="13" s="1"/>
  <c r="I89" i="13" s="1"/>
  <c r="I90" i="13" s="1"/>
  <c r="I91" i="13" s="1"/>
  <c r="I92" i="13" s="1"/>
  <c r="I93" i="13" s="1"/>
  <c r="I94" i="13" s="1"/>
  <c r="I95" i="13" s="1"/>
  <c r="I96" i="13" s="1"/>
  <c r="I97" i="13" s="1"/>
  <c r="I98" i="13" s="1"/>
  <c r="I99" i="13" s="1"/>
  <c r="I100" i="13" s="1"/>
  <c r="I101" i="13" s="1"/>
  <c r="I102" i="13" s="1"/>
  <c r="I103" i="13" s="1"/>
  <c r="I104" i="13" s="1"/>
  <c r="I105" i="13" s="1"/>
  <c r="I106" i="13" s="1"/>
  <c r="I107" i="13" s="1"/>
  <c r="I108" i="13" s="1"/>
  <c r="I109" i="13" s="1"/>
  <c r="I110" i="13" s="1"/>
  <c r="I111" i="13" s="1"/>
  <c r="I112" i="13" s="1"/>
  <c r="I113" i="13" s="1"/>
  <c r="I114" i="13" s="1"/>
  <c r="I115" i="13" s="1"/>
  <c r="I116" i="13" s="1"/>
  <c r="I117" i="13" s="1"/>
  <c r="I118" i="13" s="1"/>
  <c r="I119" i="13" s="1"/>
  <c r="I120" i="13" s="1"/>
  <c r="I121" i="13" s="1"/>
  <c r="H63" i="13"/>
  <c r="H64" i="13"/>
  <c r="H65" i="13" s="1"/>
  <c r="H66" i="13" s="1"/>
  <c r="H67" i="13" s="1"/>
  <c r="H68" i="13" s="1"/>
  <c r="H69" i="13"/>
  <c r="H70" i="13" s="1"/>
  <c r="H71" i="13" s="1"/>
  <c r="H72" i="13" s="1"/>
  <c r="H73" i="13" s="1"/>
  <c r="D63" i="13"/>
  <c r="D64" i="13" s="1"/>
  <c r="D65" i="13" s="1"/>
  <c r="D66" i="13" s="1"/>
  <c r="D67" i="13" s="1"/>
  <c r="D68" i="13" s="1"/>
  <c r="D69" i="13"/>
  <c r="D70" i="13" s="1"/>
  <c r="D71" i="13" s="1"/>
  <c r="D72" i="13" s="1"/>
  <c r="D73" i="13" s="1"/>
  <c r="B63" i="13"/>
  <c r="B64" i="13" s="1"/>
  <c r="B65" i="13" s="1"/>
  <c r="B66" i="13" s="1"/>
  <c r="B67" i="13" s="1"/>
  <c r="B68" i="13"/>
  <c r="G63" i="13"/>
  <c r="G64" i="13"/>
  <c r="G65" i="13" s="1"/>
  <c r="G66" i="13" s="1"/>
  <c r="G67" i="13" s="1"/>
  <c r="G68" i="13" s="1"/>
  <c r="G69" i="13"/>
  <c r="G70" i="13" s="1"/>
  <c r="G71" i="13" s="1"/>
  <c r="G72" i="13" s="1"/>
  <c r="G73" i="13" s="1"/>
  <c r="G74" i="13" s="1"/>
  <c r="G75" i="13" s="1"/>
  <c r="G76" i="13" s="1"/>
  <c r="G77" i="13" s="1"/>
  <c r="G78" i="13" s="1"/>
  <c r="G79" i="13" s="1"/>
  <c r="G80" i="13"/>
  <c r="G81" i="13" s="1"/>
  <c r="G82" i="13" s="1"/>
  <c r="G83" i="13" s="1"/>
  <c r="G84" i="13" s="1"/>
  <c r="G85" i="13" s="1"/>
  <c r="G87" i="13"/>
  <c r="G88" i="13" s="1"/>
  <c r="G89" i="13"/>
  <c r="G90" i="13" s="1"/>
  <c r="G91" i="13" s="1"/>
  <c r="G92" i="13" s="1"/>
  <c r="G93" i="13" s="1"/>
  <c r="G94" i="13" s="1"/>
  <c r="G95" i="13" s="1"/>
  <c r="G96" i="13" s="1"/>
  <c r="G97" i="13" s="1"/>
  <c r="G98" i="13" s="1"/>
  <c r="G99" i="13"/>
  <c r="G100" i="13" s="1"/>
  <c r="G101" i="13" s="1"/>
  <c r="G102" i="13" s="1"/>
  <c r="G103" i="13" s="1"/>
  <c r="G104" i="13" s="1"/>
  <c r="G105" i="13" s="1"/>
  <c r="G106" i="13" s="1"/>
  <c r="G107" i="13" s="1"/>
  <c r="G108" i="13" s="1"/>
  <c r="G109" i="13" s="1"/>
  <c r="G110" i="13"/>
  <c r="G111" i="13" s="1"/>
  <c r="G112" i="13" s="1"/>
  <c r="G113" i="13" s="1"/>
  <c r="G114" i="13" s="1"/>
  <c r="G115" i="13" s="1"/>
  <c r="G116" i="13" s="1"/>
  <c r="G117" i="13" s="1"/>
  <c r="G118" i="13" s="1"/>
  <c r="G119" i="13" s="1"/>
  <c r="G120" i="13" s="1"/>
  <c r="G121" i="13" s="1"/>
  <c r="G11" i="5"/>
  <c r="J11" i="5" s="1"/>
  <c r="G8" i="5"/>
  <c r="J8" i="5" s="1"/>
  <c r="G13" i="5"/>
  <c r="J13" i="5" s="1"/>
  <c r="G14" i="5"/>
  <c r="J14" i="5" s="1"/>
  <c r="G15" i="5"/>
  <c r="J15" i="5" s="1"/>
  <c r="G16" i="5"/>
  <c r="J16" i="5" s="1"/>
  <c r="G18" i="5"/>
  <c r="J18" i="5"/>
  <c r="G19" i="5"/>
  <c r="J19" i="5"/>
  <c r="G20" i="5"/>
  <c r="J20" i="5"/>
  <c r="G21" i="5"/>
  <c r="J21" i="5"/>
  <c r="G17" i="5"/>
  <c r="J17" i="5"/>
  <c r="G22" i="5"/>
  <c r="J22" i="5"/>
  <c r="G23" i="5"/>
  <c r="J23" i="5"/>
  <c r="G24" i="5"/>
  <c r="J24" i="5"/>
  <c r="G25" i="5"/>
  <c r="J25" i="5"/>
  <c r="G26" i="5"/>
  <c r="J26" i="5"/>
  <c r="G27" i="5"/>
  <c r="J27" i="5"/>
  <c r="G28" i="5"/>
  <c r="J28" i="5"/>
  <c r="G29" i="5"/>
  <c r="J29" i="5"/>
  <c r="G31" i="5"/>
  <c r="J31" i="5"/>
  <c r="G30" i="5"/>
  <c r="J30" i="5"/>
  <c r="G32" i="5"/>
  <c r="J32" i="5"/>
  <c r="G33" i="5"/>
  <c r="J33" i="5"/>
  <c r="G34" i="5"/>
  <c r="J34" i="5"/>
  <c r="G35" i="5"/>
  <c r="J35" i="5"/>
  <c r="G36" i="5"/>
  <c r="J36" i="5"/>
  <c r="G37" i="5"/>
  <c r="J37" i="5"/>
  <c r="G38" i="5"/>
  <c r="J38" i="5"/>
  <c r="G39" i="5"/>
  <c r="J39" i="5"/>
  <c r="G40" i="5"/>
  <c r="J40" i="5"/>
  <c r="G41" i="5"/>
  <c r="J41" i="5"/>
  <c r="G42" i="5"/>
  <c r="J42" i="5"/>
  <c r="G43" i="5"/>
  <c r="J43" i="5"/>
  <c r="G44" i="5"/>
  <c r="J44" i="5"/>
  <c r="G45" i="5"/>
  <c r="J45" i="5"/>
  <c r="G46" i="5"/>
  <c r="J46" i="5"/>
  <c r="G47" i="5"/>
  <c r="J47" i="5"/>
  <c r="G48" i="5"/>
  <c r="J48" i="5"/>
  <c r="G49" i="5"/>
  <c r="J49" i="5"/>
  <c r="G52" i="5"/>
  <c r="J52" i="5"/>
  <c r="G50" i="5"/>
  <c r="J50" i="5"/>
  <c r="G51" i="5"/>
  <c r="J51" i="5"/>
  <c r="G53" i="5"/>
  <c r="J53" i="5"/>
  <c r="G54" i="5"/>
  <c r="J54" i="5"/>
  <c r="G55" i="5"/>
  <c r="J55" i="5"/>
  <c r="G56" i="5"/>
  <c r="J56" i="5"/>
  <c r="G57" i="5"/>
  <c r="J57" i="5"/>
  <c r="G58" i="5"/>
  <c r="J58" i="5"/>
  <c r="G59" i="5"/>
  <c r="J59" i="5"/>
  <c r="G60" i="5"/>
  <c r="J60" i="5"/>
  <c r="G61" i="5"/>
  <c r="J61" i="5"/>
  <c r="G62" i="5"/>
  <c r="J62" i="5"/>
  <c r="G64" i="5"/>
  <c r="J64" i="5"/>
  <c r="G63" i="5"/>
  <c r="J63" i="5"/>
  <c r="G65" i="5"/>
  <c r="J65" i="5"/>
  <c r="G66" i="5"/>
  <c r="J66" i="5"/>
  <c r="G67" i="5"/>
  <c r="J67" i="5"/>
  <c r="G68" i="5"/>
  <c r="J68" i="5"/>
  <c r="G69" i="5"/>
  <c r="J69" i="5"/>
  <c r="G70" i="5"/>
  <c r="J70" i="5"/>
  <c r="C18" i="19"/>
  <c r="C9" i="19"/>
  <c r="B2" i="19"/>
  <c r="A1" i="19"/>
  <c r="A24" i="18"/>
  <c r="D302" i="9"/>
  <c r="D301" i="9"/>
  <c r="D300" i="9"/>
  <c r="D299" i="9"/>
  <c r="D298" i="9"/>
  <c r="D297" i="9"/>
  <c r="D296" i="9"/>
  <c r="D295" i="9"/>
  <c r="D294" i="9"/>
  <c r="D293" i="9"/>
  <c r="D292" i="9"/>
  <c r="D291" i="9"/>
  <c r="D290" i="9"/>
  <c r="D289" i="9"/>
  <c r="D288" i="9"/>
  <c r="D287" i="9"/>
  <c r="D286" i="9"/>
  <c r="D285" i="9"/>
  <c r="D284" i="9"/>
  <c r="D283" i="9"/>
  <c r="D282" i="9"/>
  <c r="D281" i="9"/>
  <c r="D280" i="9"/>
  <c r="D279" i="9"/>
  <c r="D278" i="9"/>
  <c r="D277" i="9"/>
  <c r="D276" i="9"/>
  <c r="D275" i="9"/>
  <c r="D274" i="9"/>
  <c r="D273" i="9"/>
  <c r="D272" i="9"/>
  <c r="D271" i="9"/>
  <c r="D270" i="9"/>
  <c r="D269" i="9"/>
  <c r="D268" i="9"/>
  <c r="D267" i="9"/>
  <c r="D266" i="9"/>
  <c r="D265" i="9"/>
  <c r="D264" i="9"/>
  <c r="D263" i="9"/>
  <c r="D262" i="9"/>
  <c r="D261" i="9"/>
  <c r="D260" i="9"/>
  <c r="D259" i="9"/>
  <c r="D258" i="9"/>
  <c r="D257" i="9"/>
  <c r="D256" i="9"/>
  <c r="D255" i="9"/>
  <c r="D254" i="9"/>
  <c r="D253" i="9"/>
  <c r="D252" i="9"/>
  <c r="D251" i="9"/>
  <c r="D250" i="9"/>
  <c r="D249" i="9"/>
  <c r="D248" i="9"/>
  <c r="D247" i="9"/>
  <c r="D246" i="9"/>
  <c r="D245" i="9"/>
  <c r="D244" i="9"/>
  <c r="D243" i="9"/>
  <c r="D242" i="9"/>
  <c r="D241" i="9"/>
  <c r="D240" i="9"/>
  <c r="D239" i="9"/>
  <c r="D238" i="9"/>
  <c r="D237" i="9"/>
  <c r="D236" i="9"/>
  <c r="D235" i="9"/>
  <c r="D234" i="9"/>
  <c r="D233" i="9"/>
  <c r="D232" i="9"/>
  <c r="D231" i="9"/>
  <c r="D230" i="9"/>
  <c r="D229" i="9"/>
  <c r="D228" i="9"/>
  <c r="D227" i="9"/>
  <c r="D226" i="9"/>
  <c r="D225" i="9"/>
  <c r="D224" i="9"/>
  <c r="D223" i="9"/>
  <c r="D222" i="9"/>
  <c r="D221" i="9"/>
  <c r="D220" i="9"/>
  <c r="D219" i="9"/>
  <c r="D218" i="9"/>
  <c r="D217" i="9"/>
  <c r="D216" i="9"/>
  <c r="D215" i="9"/>
  <c r="D214" i="9"/>
  <c r="D213" i="9"/>
  <c r="D212" i="9"/>
  <c r="D211" i="9"/>
  <c r="D210" i="9"/>
  <c r="D209" i="9"/>
  <c r="D208" i="9"/>
  <c r="D207" i="9"/>
  <c r="D206" i="9"/>
  <c r="D205" i="9"/>
  <c r="D204" i="9"/>
  <c r="D203" i="9"/>
  <c r="D202" i="9"/>
  <c r="D201" i="9"/>
  <c r="D200" i="9"/>
  <c r="D199" i="9"/>
  <c r="D198" i="9"/>
  <c r="D197" i="9"/>
  <c r="D196" i="9"/>
  <c r="D195" i="9"/>
  <c r="D194" i="9"/>
  <c r="D193" i="9"/>
  <c r="D192" i="9"/>
  <c r="D191" i="9"/>
  <c r="D190" i="9"/>
  <c r="D189" i="9"/>
  <c r="D188" i="9"/>
  <c r="D187" i="9"/>
  <c r="D186" i="9"/>
  <c r="D185" i="9"/>
  <c r="D184" i="9"/>
  <c r="D183" i="9"/>
  <c r="D182" i="9"/>
  <c r="D181" i="9"/>
  <c r="D180" i="9"/>
  <c r="D179" i="9"/>
  <c r="D178" i="9"/>
  <c r="D177" i="9"/>
  <c r="D176" i="9"/>
  <c r="D175" i="9"/>
  <c r="D174" i="9"/>
  <c r="D173" i="9"/>
  <c r="D172" i="9"/>
  <c r="D171" i="9"/>
  <c r="D170" i="9"/>
  <c r="D169" i="9"/>
  <c r="D168" i="9"/>
  <c r="D167" i="9"/>
  <c r="D166" i="9"/>
  <c r="D165" i="9"/>
  <c r="D164" i="9"/>
  <c r="D163" i="9"/>
  <c r="D162" i="9"/>
  <c r="D161" i="9"/>
  <c r="D160" i="9"/>
  <c r="D159" i="9"/>
  <c r="D158" i="9"/>
  <c r="D157" i="9"/>
  <c r="D156" i="9"/>
  <c r="D155" i="9"/>
  <c r="D154" i="9"/>
  <c r="D153" i="9"/>
  <c r="D152" i="9"/>
  <c r="D151" i="9"/>
  <c r="D150" i="9"/>
  <c r="D149" i="9"/>
  <c r="D148" i="9"/>
  <c r="D147" i="9"/>
  <c r="D146" i="9"/>
  <c r="D145" i="9"/>
  <c r="D144" i="9"/>
  <c r="D143" i="9"/>
  <c r="D142" i="9"/>
  <c r="D141" i="9"/>
  <c r="D140" i="9"/>
  <c r="D139" i="9"/>
  <c r="D138" i="9"/>
  <c r="D137" i="9"/>
  <c r="D136" i="9"/>
  <c r="D135" i="9"/>
  <c r="D134" i="9"/>
  <c r="D133" i="9"/>
  <c r="D132" i="9"/>
  <c r="D131" i="9"/>
  <c r="D130" i="9"/>
  <c r="D129" i="9"/>
  <c r="D128" i="9"/>
  <c r="D127" i="9"/>
  <c r="D126" i="9"/>
  <c r="D125" i="9"/>
  <c r="D124" i="9"/>
  <c r="D123" i="9"/>
  <c r="D122" i="9"/>
  <c r="D121" i="9"/>
  <c r="D120" i="9"/>
  <c r="D119" i="9"/>
  <c r="D118" i="9"/>
  <c r="D117" i="9"/>
  <c r="D116" i="9"/>
  <c r="D115" i="9"/>
  <c r="D114" i="9"/>
  <c r="D113" i="9"/>
  <c r="D112" i="9"/>
  <c r="D111" i="9"/>
  <c r="D110" i="9"/>
  <c r="D109" i="9"/>
  <c r="D108" i="9"/>
  <c r="D10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7" i="9"/>
  <c r="D66" i="9"/>
  <c r="D65" i="9"/>
  <c r="D64" i="9"/>
  <c r="D63" i="9"/>
  <c r="D62" i="9"/>
  <c r="P7" i="12"/>
  <c r="L7" i="12"/>
  <c r="J7" i="12"/>
  <c r="F7" i="12"/>
  <c r="D7" i="12"/>
  <c r="N12" i="12"/>
  <c r="N7" i="12" s="1"/>
  <c r="G12" i="12"/>
  <c r="K12" i="12"/>
  <c r="M12" i="12" s="1"/>
  <c r="O12" i="12" s="1"/>
  <c r="N8" i="12"/>
  <c r="G8" i="12"/>
  <c r="K8" i="12" s="1"/>
  <c r="AD3" i="11"/>
  <c r="N3" i="11"/>
  <c r="Z118" i="11"/>
  <c r="Y118" i="11"/>
  <c r="T118" i="11"/>
  <c r="S118" i="11"/>
  <c r="R118" i="11"/>
  <c r="Q118" i="11"/>
  <c r="O118" i="11"/>
  <c r="Z117" i="11"/>
  <c r="Y117" i="11"/>
  <c r="T117" i="11"/>
  <c r="S117" i="11"/>
  <c r="R117" i="11"/>
  <c r="Q117" i="11"/>
  <c r="O117" i="11"/>
  <c r="A16" i="18"/>
  <c r="J19" i="18"/>
  <c r="I302" i="9"/>
  <c r="J302" i="9"/>
  <c r="I301" i="9"/>
  <c r="I300" i="9"/>
  <c r="I299" i="9"/>
  <c r="N299" i="9" s="1"/>
  <c r="J299" i="9"/>
  <c r="I298" i="9"/>
  <c r="I297" i="9"/>
  <c r="I296" i="9"/>
  <c r="I295" i="9"/>
  <c r="J295" i="9"/>
  <c r="K295" i="9" s="1"/>
  <c r="I294" i="9"/>
  <c r="I293" i="9"/>
  <c r="I292" i="9"/>
  <c r="I291" i="9"/>
  <c r="N291" i="9"/>
  <c r="J291" i="9"/>
  <c r="I290" i="9"/>
  <c r="I289" i="9"/>
  <c r="J289" i="9"/>
  <c r="K289" i="9" s="1"/>
  <c r="I288" i="9"/>
  <c r="J288" i="9"/>
  <c r="K288" i="9" s="1"/>
  <c r="I287" i="9"/>
  <c r="N287" i="9" s="1"/>
  <c r="I286" i="9"/>
  <c r="I285" i="9"/>
  <c r="J285" i="9"/>
  <c r="K285" i="9" s="1"/>
  <c r="I284" i="9"/>
  <c r="I283" i="9"/>
  <c r="N283" i="9" s="1"/>
  <c r="I282" i="9"/>
  <c r="I281" i="9"/>
  <c r="I280" i="9"/>
  <c r="J280" i="9"/>
  <c r="K280" i="9" s="1"/>
  <c r="I279" i="9"/>
  <c r="N279" i="9"/>
  <c r="I278" i="9"/>
  <c r="I277" i="9"/>
  <c r="I276" i="9"/>
  <c r="I275" i="9"/>
  <c r="I274" i="9"/>
  <c r="J274" i="9"/>
  <c r="K274" i="9" s="1"/>
  <c r="I273" i="9"/>
  <c r="I272" i="9"/>
  <c r="I271" i="9"/>
  <c r="N271" i="9" s="1"/>
  <c r="I269" i="9"/>
  <c r="I268" i="9"/>
  <c r="I267" i="9"/>
  <c r="N267" i="9" s="1"/>
  <c r="I266" i="9"/>
  <c r="I265" i="9"/>
  <c r="I264" i="9"/>
  <c r="J264" i="9"/>
  <c r="I263" i="9"/>
  <c r="N263" i="9"/>
  <c r="I262" i="9"/>
  <c r="J262" i="9"/>
  <c r="I261" i="9"/>
  <c r="J261" i="9"/>
  <c r="K261" i="9" s="1"/>
  <c r="I260" i="9"/>
  <c r="I259" i="9"/>
  <c r="N259" i="9"/>
  <c r="I258" i="9"/>
  <c r="I257" i="9"/>
  <c r="I256" i="9"/>
  <c r="I255" i="9"/>
  <c r="J255" i="9"/>
  <c r="K255" i="9" s="1"/>
  <c r="I253" i="9"/>
  <c r="J253" i="9"/>
  <c r="K253" i="9" s="1"/>
  <c r="I252" i="9"/>
  <c r="I251" i="9"/>
  <c r="N251" i="9" s="1"/>
  <c r="I250" i="9"/>
  <c r="I249" i="9"/>
  <c r="I248" i="9"/>
  <c r="J248" i="9"/>
  <c r="I247" i="9"/>
  <c r="N247" i="9"/>
  <c r="J247" i="9"/>
  <c r="K247" i="9" s="1"/>
  <c r="I246" i="9"/>
  <c r="J246" i="9"/>
  <c r="I245" i="9"/>
  <c r="I244" i="9"/>
  <c r="I243" i="9"/>
  <c r="N243" i="9" s="1"/>
  <c r="I242" i="9"/>
  <c r="I241" i="9"/>
  <c r="I240" i="9"/>
  <c r="J240" i="9"/>
  <c r="I239" i="9"/>
  <c r="J239" i="9"/>
  <c r="K239" i="9" s="1"/>
  <c r="I238" i="9"/>
  <c r="J238" i="9"/>
  <c r="I237" i="9"/>
  <c r="J237" i="9"/>
  <c r="K237" i="9" s="1"/>
  <c r="I236" i="9"/>
  <c r="J236" i="9"/>
  <c r="K236" i="9" s="1"/>
  <c r="I235" i="9"/>
  <c r="N235" i="9"/>
  <c r="I234" i="9"/>
  <c r="I233" i="9"/>
  <c r="I232" i="9"/>
  <c r="I231" i="9"/>
  <c r="N231" i="9" s="1"/>
  <c r="I230" i="9"/>
  <c r="I229" i="9"/>
  <c r="I228" i="9"/>
  <c r="J227" i="9"/>
  <c r="K227" i="9" s="1"/>
  <c r="I226" i="9"/>
  <c r="I225" i="9"/>
  <c r="I224" i="9"/>
  <c r="J224" i="9"/>
  <c r="K224" i="9" s="1"/>
  <c r="N223" i="9"/>
  <c r="I222" i="9"/>
  <c r="I221" i="9"/>
  <c r="I220" i="9"/>
  <c r="I219" i="9"/>
  <c r="J219" i="9"/>
  <c r="I218" i="9"/>
  <c r="J218" i="9"/>
  <c r="K218" i="9" s="1"/>
  <c r="I217" i="9"/>
  <c r="I216" i="9"/>
  <c r="I215" i="9"/>
  <c r="N215" i="9"/>
  <c r="J215" i="9"/>
  <c r="I214" i="9"/>
  <c r="J214" i="9"/>
  <c r="K214" i="9" s="1"/>
  <c r="I213" i="9"/>
  <c r="I212" i="9"/>
  <c r="J212" i="9"/>
  <c r="K212" i="9" s="1"/>
  <c r="I211" i="9"/>
  <c r="N211" i="9" s="1"/>
  <c r="I210" i="9"/>
  <c r="I209" i="9"/>
  <c r="I208" i="9"/>
  <c r="N208" i="9" s="1"/>
  <c r="J208" i="9"/>
  <c r="I207" i="9"/>
  <c r="N207" i="9"/>
  <c r="I206" i="9"/>
  <c r="I205" i="9"/>
  <c r="J205" i="9"/>
  <c r="I204" i="9"/>
  <c r="J204" i="9"/>
  <c r="K204" i="9" s="1"/>
  <c r="I203" i="9"/>
  <c r="N203" i="9" s="1"/>
  <c r="I202" i="9"/>
  <c r="I201" i="9"/>
  <c r="J201" i="9"/>
  <c r="K201" i="9" s="1"/>
  <c r="I200" i="9"/>
  <c r="I199" i="9"/>
  <c r="N199" i="9" s="1"/>
  <c r="J199" i="9"/>
  <c r="K199" i="9" s="1"/>
  <c r="I198" i="9"/>
  <c r="J198" i="9"/>
  <c r="K198" i="9" s="1"/>
  <c r="I197" i="9"/>
  <c r="I196" i="9"/>
  <c r="J196" i="9"/>
  <c r="K196" i="9" s="1"/>
  <c r="I195" i="9"/>
  <c r="N195" i="9" s="1"/>
  <c r="I194" i="9"/>
  <c r="I193" i="9"/>
  <c r="I192" i="9"/>
  <c r="N192" i="9" s="1"/>
  <c r="I191" i="9"/>
  <c r="N191" i="9"/>
  <c r="I190" i="9"/>
  <c r="J190" i="9"/>
  <c r="K190" i="9" s="1"/>
  <c r="I189" i="9"/>
  <c r="I188" i="9"/>
  <c r="I187" i="9"/>
  <c r="N187" i="9"/>
  <c r="I186" i="9"/>
  <c r="I185" i="9"/>
  <c r="J185" i="9"/>
  <c r="K185" i="9" s="1"/>
  <c r="I184" i="9"/>
  <c r="I183" i="9"/>
  <c r="N183" i="9" s="1"/>
  <c r="J183" i="9"/>
  <c r="K183" i="9" s="1"/>
  <c r="I182" i="9"/>
  <c r="J182" i="9"/>
  <c r="I181" i="9"/>
  <c r="I180" i="9"/>
  <c r="I179" i="9"/>
  <c r="N179" i="9" s="1"/>
  <c r="I178" i="9"/>
  <c r="I177" i="9"/>
  <c r="I176" i="9"/>
  <c r="J176" i="9"/>
  <c r="I175" i="9"/>
  <c r="I173" i="9"/>
  <c r="I172" i="9"/>
  <c r="J172" i="9"/>
  <c r="I171" i="9"/>
  <c r="N171" i="9" s="1"/>
  <c r="I170" i="9"/>
  <c r="I169" i="9"/>
  <c r="J169" i="9"/>
  <c r="K169" i="9" s="1"/>
  <c r="I168" i="9"/>
  <c r="J168" i="9"/>
  <c r="I167" i="9"/>
  <c r="N167" i="9"/>
  <c r="I165" i="9"/>
  <c r="J165" i="9"/>
  <c r="K165" i="9" s="1"/>
  <c r="I164" i="9"/>
  <c r="I163" i="9"/>
  <c r="N163" i="9" s="1"/>
  <c r="I161" i="9"/>
  <c r="I160" i="9"/>
  <c r="I159" i="9"/>
  <c r="N159" i="9" s="1"/>
  <c r="J159" i="9"/>
  <c r="I158" i="9"/>
  <c r="H158" i="9"/>
  <c r="I157" i="9"/>
  <c r="I156" i="9"/>
  <c r="J156" i="9"/>
  <c r="K156" i="9" s="1"/>
  <c r="I155" i="9"/>
  <c r="N155" i="9" s="1"/>
  <c r="I154" i="9"/>
  <c r="J154" i="9"/>
  <c r="K154" i="9" s="1"/>
  <c r="I153" i="9"/>
  <c r="I152" i="9"/>
  <c r="I151" i="9"/>
  <c r="N151" i="9"/>
  <c r="I150" i="9"/>
  <c r="I149" i="9"/>
  <c r="I148" i="9"/>
  <c r="J148" i="9"/>
  <c r="K148" i="9" s="1"/>
  <c r="I146" i="9"/>
  <c r="J146" i="9"/>
  <c r="I145" i="9"/>
  <c r="J145" i="9"/>
  <c r="K145" i="9" s="1"/>
  <c r="I143" i="9"/>
  <c r="N143" i="9" s="1"/>
  <c r="J143" i="9"/>
  <c r="K143" i="9" s="1"/>
  <c r="I142" i="9"/>
  <c r="J142" i="9"/>
  <c r="K142" i="9" s="1"/>
  <c r="I141" i="9"/>
  <c r="I140" i="9"/>
  <c r="J140" i="9"/>
  <c r="I139" i="9"/>
  <c r="N139" i="9" s="1"/>
  <c r="I138" i="9"/>
  <c r="I137" i="9"/>
  <c r="I136" i="9"/>
  <c r="J136" i="9"/>
  <c r="K136" i="9" s="1"/>
  <c r="I135" i="9"/>
  <c r="N135" i="9"/>
  <c r="J135" i="9"/>
  <c r="K135" i="9" s="1"/>
  <c r="I134" i="9"/>
  <c r="I133" i="9"/>
  <c r="N133" i="9"/>
  <c r="I132" i="9"/>
  <c r="J132" i="9"/>
  <c r="K132" i="9" s="1"/>
  <c r="I130" i="9"/>
  <c r="I129" i="9"/>
  <c r="J129" i="9"/>
  <c r="K129" i="9" s="1"/>
  <c r="I128" i="9"/>
  <c r="J128" i="9"/>
  <c r="K128" i="9" s="1"/>
  <c r="I127" i="9"/>
  <c r="N127" i="9" s="1"/>
  <c r="I126" i="9"/>
  <c r="I125" i="9"/>
  <c r="J125" i="9"/>
  <c r="K125" i="9" s="1"/>
  <c r="I124" i="9"/>
  <c r="I123" i="9"/>
  <c r="N123" i="9"/>
  <c r="J123" i="9"/>
  <c r="K123" i="9" s="1"/>
  <c r="I122" i="9"/>
  <c r="I121" i="9"/>
  <c r="I120" i="9"/>
  <c r="I119" i="9"/>
  <c r="N119" i="9" s="1"/>
  <c r="I118" i="9"/>
  <c r="J118" i="9"/>
  <c r="I117" i="9"/>
  <c r="I116" i="9"/>
  <c r="I115" i="9"/>
  <c r="N115" i="9" s="1"/>
  <c r="I114" i="9"/>
  <c r="I113" i="9"/>
  <c r="N113" i="9"/>
  <c r="I112" i="9"/>
  <c r="I111" i="9"/>
  <c r="N111" i="9" s="1"/>
  <c r="I110" i="9"/>
  <c r="I109" i="9"/>
  <c r="J109" i="9"/>
  <c r="K109" i="9" s="1"/>
  <c r="I108" i="9"/>
  <c r="J108" i="9"/>
  <c r="K108" i="9" s="1"/>
  <c r="I107" i="9"/>
  <c r="N107" i="9" s="1"/>
  <c r="I106" i="9"/>
  <c r="I105" i="9"/>
  <c r="I104" i="9"/>
  <c r="I103" i="9"/>
  <c r="N103" i="9" s="1"/>
  <c r="I102" i="9"/>
  <c r="I101" i="9"/>
  <c r="I100" i="9"/>
  <c r="I99" i="9"/>
  <c r="N99" i="9"/>
  <c r="I98" i="9"/>
  <c r="J98" i="9"/>
  <c r="K98" i="9" s="1"/>
  <c r="I97" i="9"/>
  <c r="I96" i="9"/>
  <c r="I95" i="9"/>
  <c r="N95" i="9"/>
  <c r="I94" i="9"/>
  <c r="I93" i="9"/>
  <c r="I91" i="9"/>
  <c r="N91" i="9"/>
  <c r="I90" i="9"/>
  <c r="J90" i="9"/>
  <c r="K90" i="9" s="1"/>
  <c r="I89" i="9"/>
  <c r="I87" i="9"/>
  <c r="N87" i="9"/>
  <c r="J87" i="9"/>
  <c r="I86" i="9"/>
  <c r="J86" i="9"/>
  <c r="I85" i="9"/>
  <c r="I84" i="9"/>
  <c r="I83" i="9"/>
  <c r="N83" i="9" s="1"/>
  <c r="J83" i="9"/>
  <c r="I82" i="9"/>
  <c r="K82" i="9" s="1"/>
  <c r="I81" i="9"/>
  <c r="I80" i="9"/>
  <c r="J80" i="9"/>
  <c r="K80" i="9" s="1"/>
  <c r="I79" i="9"/>
  <c r="N79" i="9" s="1"/>
  <c r="I78" i="9"/>
  <c r="I77" i="9"/>
  <c r="J77" i="9"/>
  <c r="K77" i="9" s="1"/>
  <c r="I76" i="9"/>
  <c r="I75" i="9"/>
  <c r="N75" i="9"/>
  <c r="I74" i="9"/>
  <c r="J74" i="9"/>
  <c r="K74" i="9" s="1"/>
  <c r="I73" i="9"/>
  <c r="I72" i="9"/>
  <c r="I71" i="9"/>
  <c r="N71" i="9"/>
  <c r="J71" i="9"/>
  <c r="K71" i="9" s="1"/>
  <c r="I70" i="9"/>
  <c r="I69" i="9"/>
  <c r="I68" i="9"/>
  <c r="I67" i="9"/>
  <c r="I66" i="9"/>
  <c r="I65" i="9"/>
  <c r="I63" i="9"/>
  <c r="N63" i="9"/>
  <c r="I62" i="9"/>
  <c r="I61" i="9"/>
  <c r="I60" i="9"/>
  <c r="I59" i="9"/>
  <c r="N59" i="9" s="1"/>
  <c r="I57" i="9"/>
  <c r="J57" i="9"/>
  <c r="K57" i="9" s="1"/>
  <c r="I56" i="9"/>
  <c r="I54" i="9"/>
  <c r="I53" i="9"/>
  <c r="I52" i="9"/>
  <c r="I51" i="9"/>
  <c r="N51" i="9" s="1"/>
  <c r="I50" i="9"/>
  <c r="J50" i="9"/>
  <c r="K50" i="9" s="1"/>
  <c r="I49" i="9"/>
  <c r="I48" i="9"/>
  <c r="I47" i="9"/>
  <c r="N47" i="9"/>
  <c r="I46" i="9"/>
  <c r="I45" i="9"/>
  <c r="I44" i="9"/>
  <c r="J44" i="9"/>
  <c r="K44" i="9" s="1"/>
  <c r="I43" i="9"/>
  <c r="N43" i="9" s="1"/>
  <c r="I42" i="9"/>
  <c r="I41" i="9"/>
  <c r="I40" i="9"/>
  <c r="J40" i="9"/>
  <c r="K40" i="9" s="1"/>
  <c r="I39" i="9"/>
  <c r="N39" i="9"/>
  <c r="J39" i="9"/>
  <c r="K39" i="9" s="1"/>
  <c r="I38" i="9"/>
  <c r="I37" i="9"/>
  <c r="I36" i="9"/>
  <c r="I35" i="9"/>
  <c r="N35" i="9" s="1"/>
  <c r="I34" i="9"/>
  <c r="I33" i="9"/>
  <c r="J33" i="9"/>
  <c r="K33" i="9" s="1"/>
  <c r="I32" i="9"/>
  <c r="J32" i="9"/>
  <c r="I31" i="9"/>
  <c r="N31" i="9"/>
  <c r="I30" i="9"/>
  <c r="I29" i="9"/>
  <c r="I28" i="9"/>
  <c r="J28" i="9"/>
  <c r="K28" i="9" s="1"/>
  <c r="I27" i="9"/>
  <c r="N27" i="9"/>
  <c r="I26" i="9"/>
  <c r="I25" i="9"/>
  <c r="J25" i="9"/>
  <c r="I24" i="9"/>
  <c r="J24" i="9"/>
  <c r="I23" i="9"/>
  <c r="N23" i="9" s="1"/>
  <c r="I22" i="9"/>
  <c r="I21" i="9"/>
  <c r="J21" i="9"/>
  <c r="I20" i="9"/>
  <c r="I19" i="9"/>
  <c r="N19" i="9" s="1"/>
  <c r="J19" i="9"/>
  <c r="I18" i="9"/>
  <c r="J18" i="9"/>
  <c r="K18" i="9" s="1"/>
  <c r="I17" i="9"/>
  <c r="N17" i="9" s="1"/>
  <c r="I16" i="9"/>
  <c r="J16" i="9"/>
  <c r="K16" i="9" s="1"/>
  <c r="E6" i="18"/>
  <c r="E5" i="18"/>
  <c r="E4" i="18"/>
  <c r="E3" i="18"/>
  <c r="E2" i="18"/>
  <c r="E1" i="18"/>
  <c r="B2" i="17"/>
  <c r="A1" i="17"/>
  <c r="A39" i="16"/>
  <c r="A38" i="16"/>
  <c r="A37" i="16"/>
  <c r="A36" i="16"/>
  <c r="A35" i="16"/>
  <c r="A34" i="16"/>
  <c r="A33" i="16"/>
  <c r="A32" i="16"/>
  <c r="A31" i="16"/>
  <c r="K19" i="16"/>
  <c r="K18" i="16"/>
  <c r="K20" i="16"/>
  <c r="O17" i="16" s="1"/>
  <c r="J19" i="16"/>
  <c r="I19" i="16"/>
  <c r="H19" i="16"/>
  <c r="G19" i="16"/>
  <c r="F19" i="16"/>
  <c r="E19" i="16"/>
  <c r="D19" i="16"/>
  <c r="C19" i="16"/>
  <c r="J18" i="16"/>
  <c r="J20" i="16" s="1"/>
  <c r="O16" i="16" s="1"/>
  <c r="D18" i="16"/>
  <c r="D20" i="16"/>
  <c r="O10" i="16" s="1"/>
  <c r="H13" i="16"/>
  <c r="H12" i="16"/>
  <c r="H11" i="16"/>
  <c r="D2" i="16"/>
  <c r="A1" i="16"/>
  <c r="B50" i="13"/>
  <c r="B51" i="13"/>
  <c r="B52" i="13" s="1"/>
  <c r="B53" i="13"/>
  <c r="B54" i="13" s="1"/>
  <c r="B55" i="13" s="1"/>
  <c r="B56" i="13" s="1"/>
  <c r="B57" i="13" s="1"/>
  <c r="B58" i="13" s="1"/>
  <c r="B59" i="13"/>
  <c r="B60" i="13" s="1"/>
  <c r="B61" i="13" s="1"/>
  <c r="I39" i="13"/>
  <c r="I40" i="13" s="1"/>
  <c r="I41" i="13" s="1"/>
  <c r="I42" i="13" s="1"/>
  <c r="I43" i="13" s="1"/>
  <c r="I44" i="13"/>
  <c r="I45" i="13" s="1"/>
  <c r="I46" i="13" s="1"/>
  <c r="I47" i="13" s="1"/>
  <c r="I48" i="13" s="1"/>
  <c r="I49" i="13" s="1"/>
  <c r="I50" i="13" s="1"/>
  <c r="I51" i="13" s="1"/>
  <c r="I52" i="13" s="1"/>
  <c r="I53" i="13" s="1"/>
  <c r="I54" i="13" s="1"/>
  <c r="I55" i="13"/>
  <c r="I56" i="13" s="1"/>
  <c r="I57" i="13" s="1"/>
  <c r="I58" i="13" s="1"/>
  <c r="I59" i="13" s="1"/>
  <c r="I60" i="13" s="1"/>
  <c r="I61" i="13" s="1"/>
  <c r="H39" i="13"/>
  <c r="H40" i="13"/>
  <c r="H41" i="13"/>
  <c r="H42" i="13" s="1"/>
  <c r="H43" i="13" s="1"/>
  <c r="H44" i="13"/>
  <c r="H45" i="13" s="1"/>
  <c r="H46" i="13" s="1"/>
  <c r="H47" i="13" s="1"/>
  <c r="H48" i="13" s="1"/>
  <c r="H49" i="13"/>
  <c r="H50" i="13" s="1"/>
  <c r="H51" i="13" s="1"/>
  <c r="H52" i="13" s="1"/>
  <c r="H53" i="13" s="1"/>
  <c r="H54" i="13" s="1"/>
  <c r="H55" i="13" s="1"/>
  <c r="H56" i="13" s="1"/>
  <c r="H57" i="13" s="1"/>
  <c r="H58" i="13" s="1"/>
  <c r="H59" i="13" s="1"/>
  <c r="H60" i="13" s="1"/>
  <c r="H61" i="13" s="1"/>
  <c r="D39" i="13"/>
  <c r="D40" i="13" s="1"/>
  <c r="D41" i="13" s="1"/>
  <c r="D42" i="13"/>
  <c r="D43" i="13" s="1"/>
  <c r="D44" i="13" s="1"/>
  <c r="D45" i="13" s="1"/>
  <c r="D46" i="13" s="1"/>
  <c r="D47" i="13"/>
  <c r="D48" i="13" s="1"/>
  <c r="D49" i="13" s="1"/>
  <c r="D50" i="13" s="1"/>
  <c r="D51" i="13" s="1"/>
  <c r="D52" i="13" s="1"/>
  <c r="D53" i="13" s="1"/>
  <c r="D54" i="13" s="1"/>
  <c r="D55" i="13" s="1"/>
  <c r="D56" i="13" s="1"/>
  <c r="D57" i="13" s="1"/>
  <c r="D58" i="13" s="1"/>
  <c r="D59" i="13" s="1"/>
  <c r="D60" i="13" s="1"/>
  <c r="D61" i="13" s="1"/>
  <c r="I27" i="13"/>
  <c r="I28" i="13" s="1"/>
  <c r="I29" i="13" s="1"/>
  <c r="I30" i="13"/>
  <c r="I31" i="13" s="1"/>
  <c r="I32" i="13" s="1"/>
  <c r="I33" i="13" s="1"/>
  <c r="I34" i="13" s="1"/>
  <c r="I35" i="13" s="1"/>
  <c r="I36" i="13" s="1"/>
  <c r="I37" i="13" s="1"/>
  <c r="H27" i="13"/>
  <c r="H28" i="13" s="1"/>
  <c r="H29" i="13"/>
  <c r="H30" i="13" s="1"/>
  <c r="H31" i="13" s="1"/>
  <c r="H32" i="13" s="1"/>
  <c r="H33" i="13" s="1"/>
  <c r="H34" i="13" s="1"/>
  <c r="H35" i="13" s="1"/>
  <c r="H36" i="13" s="1"/>
  <c r="H37" i="13" s="1"/>
  <c r="F27" i="13"/>
  <c r="F28" i="13"/>
  <c r="F29" i="13" s="1"/>
  <c r="F30" i="13"/>
  <c r="F31" i="13" s="1"/>
  <c r="F32" i="13" s="1"/>
  <c r="F33" i="13" s="1"/>
  <c r="F34" i="13" s="1"/>
  <c r="F35" i="13" s="1"/>
  <c r="F36" i="13"/>
  <c r="F37" i="13" s="1"/>
  <c r="F38" i="13" s="1"/>
  <c r="F39" i="13" s="1"/>
  <c r="F40" i="13" s="1"/>
  <c r="F41" i="13" s="1"/>
  <c r="F42" i="13" s="1"/>
  <c r="F43" i="13" s="1"/>
  <c r="F44" i="13" s="1"/>
  <c r="F45" i="13" s="1"/>
  <c r="F46" i="13" s="1"/>
  <c r="F47" i="13" s="1"/>
  <c r="F48" i="13" s="1"/>
  <c r="F49" i="13" s="1"/>
  <c r="F50" i="13" s="1"/>
  <c r="F51" i="13" s="1"/>
  <c r="F52" i="13" s="1"/>
  <c r="F53" i="13" s="1"/>
  <c r="F54" i="13" s="1"/>
  <c r="F55" i="13" s="1"/>
  <c r="F56" i="13" s="1"/>
  <c r="F57" i="13" s="1"/>
  <c r="F58" i="13" s="1"/>
  <c r="F59" i="13" s="1"/>
  <c r="F60" i="13" s="1"/>
  <c r="F61" i="13" s="1"/>
  <c r="F62" i="13" s="1"/>
  <c r="F63" i="13" s="1"/>
  <c r="F64" i="13" s="1"/>
  <c r="F65" i="13" s="1"/>
  <c r="F66" i="13" s="1"/>
  <c r="F67" i="13" s="1"/>
  <c r="F68" i="13" s="1"/>
  <c r="F69" i="13" s="1"/>
  <c r="F70" i="13" s="1"/>
  <c r="F71" i="13" s="1"/>
  <c r="F72" i="13" s="1"/>
  <c r="F73" i="13" s="1"/>
  <c r="F74" i="13" s="1"/>
  <c r="F75" i="13" s="1"/>
  <c r="F76" i="13" s="1"/>
  <c r="F77" i="13" s="1"/>
  <c r="F78" i="13"/>
  <c r="F79" i="13" s="1"/>
  <c r="F80" i="13" s="1"/>
  <c r="F81" i="13" s="1"/>
  <c r="F82" i="13" s="1"/>
  <c r="F83" i="13" s="1"/>
  <c r="F84" i="13" s="1"/>
  <c r="F85" i="13" s="1"/>
  <c r="F86" i="13" s="1"/>
  <c r="F87" i="13" s="1"/>
  <c r="F88" i="13" s="1"/>
  <c r="F89" i="13" s="1"/>
  <c r="F90" i="13" s="1"/>
  <c r="F91" i="13" s="1"/>
  <c r="F92" i="13" s="1"/>
  <c r="F93" i="13" s="1"/>
  <c r="F94" i="13" s="1"/>
  <c r="F95" i="13" s="1"/>
  <c r="F96" i="13" s="1"/>
  <c r="F97" i="13" s="1"/>
  <c r="F98" i="13" s="1"/>
  <c r="F99" i="13" s="1"/>
  <c r="F100" i="13" s="1"/>
  <c r="F101" i="13" s="1"/>
  <c r="F102" i="13" s="1"/>
  <c r="F103" i="13" s="1"/>
  <c r="F104" i="13" s="1"/>
  <c r="F105" i="13" s="1"/>
  <c r="F106" i="13" s="1"/>
  <c r="F107" i="13" s="1"/>
  <c r="F108" i="13" s="1"/>
  <c r="F109" i="13" s="1"/>
  <c r="F110" i="13" s="1"/>
  <c r="F111" i="13" s="1"/>
  <c r="F112" i="13" s="1"/>
  <c r="F113" i="13" s="1"/>
  <c r="F114" i="13" s="1"/>
  <c r="F115" i="13" s="1"/>
  <c r="F116" i="13" s="1"/>
  <c r="F117" i="13" s="1"/>
  <c r="F118" i="13" s="1"/>
  <c r="F119" i="13" s="1"/>
  <c r="F120" i="13" s="1"/>
  <c r="F121" i="13" s="1"/>
  <c r="D27" i="13"/>
  <c r="D28" i="13" s="1"/>
  <c r="D29" i="13"/>
  <c r="D30" i="13" s="1"/>
  <c r="D31" i="13" s="1"/>
  <c r="D32" i="13" s="1"/>
  <c r="D33" i="13"/>
  <c r="D34" i="13" s="1"/>
  <c r="D35" i="13" s="1"/>
  <c r="D36" i="13" s="1"/>
  <c r="D37" i="13" s="1"/>
  <c r="C27" i="13"/>
  <c r="C28" i="13"/>
  <c r="C29" i="13" s="1"/>
  <c r="C30" i="13" s="1"/>
  <c r="C31" i="13" s="1"/>
  <c r="C32" i="13" s="1"/>
  <c r="C33" i="13" s="1"/>
  <c r="C34" i="13" s="1"/>
  <c r="C35" i="13" s="1"/>
  <c r="C36" i="13"/>
  <c r="C37" i="13" s="1"/>
  <c r="C38" i="13" s="1"/>
  <c r="C39" i="13" s="1"/>
  <c r="C40" i="13" s="1"/>
  <c r="C41" i="13" s="1"/>
  <c r="C42" i="13" s="1"/>
  <c r="C43" i="13"/>
  <c r="C44" i="13" s="1"/>
  <c r="C45" i="13" s="1"/>
  <c r="C46" i="13" s="1"/>
  <c r="C47" i="13" s="1"/>
  <c r="C48" i="13" s="1"/>
  <c r="C49" i="13" s="1"/>
  <c r="C50" i="13" s="1"/>
  <c r="C51" i="13" s="1"/>
  <c r="C52" i="13" s="1"/>
  <c r="C53" i="13" s="1"/>
  <c r="C54" i="13" s="1"/>
  <c r="C55" i="13" s="1"/>
  <c r="C56" i="13" s="1"/>
  <c r="C57" i="13" s="1"/>
  <c r="C58" i="13" s="1"/>
  <c r="C59" i="13" s="1"/>
  <c r="C60" i="13" s="1"/>
  <c r="C61" i="13" s="1"/>
  <c r="C62" i="13" s="1"/>
  <c r="C63" i="13" s="1"/>
  <c r="C64" i="13" s="1"/>
  <c r="C65" i="13" s="1"/>
  <c r="C66" i="13" s="1"/>
  <c r="C67" i="13" s="1"/>
  <c r="C68" i="13" s="1"/>
  <c r="C69" i="13" s="1"/>
  <c r="C70" i="13" s="1"/>
  <c r="C71" i="13" s="1"/>
  <c r="C72" i="13" s="1"/>
  <c r="C73" i="13" s="1"/>
  <c r="C74" i="13" s="1"/>
  <c r="C75" i="13" s="1"/>
  <c r="C76" i="13" s="1"/>
  <c r="C77" i="13" s="1"/>
  <c r="C78" i="13" s="1"/>
  <c r="C79" i="13" s="1"/>
  <c r="C80" i="13" s="1"/>
  <c r="C81" i="13" s="1"/>
  <c r="C82" i="13" s="1"/>
  <c r="C83" i="13" s="1"/>
  <c r="C84" i="13" s="1"/>
  <c r="C85" i="13" s="1"/>
  <c r="C86" i="13" s="1"/>
  <c r="C87" i="13" s="1"/>
  <c r="C88" i="13" s="1"/>
  <c r="C89" i="13" s="1"/>
  <c r="C90" i="13" s="1"/>
  <c r="C91" i="13" s="1"/>
  <c r="C92" i="13" s="1"/>
  <c r="C93" i="13" s="1"/>
  <c r="C94" i="13" s="1"/>
  <c r="C95" i="13" s="1"/>
  <c r="C96" i="13" s="1"/>
  <c r="C97" i="13" s="1"/>
  <c r="C98" i="13" s="1"/>
  <c r="C99" i="13" s="1"/>
  <c r="C100" i="13" s="1"/>
  <c r="C101" i="13" s="1"/>
  <c r="C102" i="13" s="1"/>
  <c r="C103" i="13" s="1"/>
  <c r="C104" i="13" s="1"/>
  <c r="C105" i="13" s="1"/>
  <c r="C106" i="13" s="1"/>
  <c r="C107" i="13" s="1"/>
  <c r="C108" i="13" s="1"/>
  <c r="C109" i="13" s="1"/>
  <c r="C110" i="13" s="1"/>
  <c r="C111" i="13" s="1"/>
  <c r="C112" i="13" s="1"/>
  <c r="C113" i="13" s="1"/>
  <c r="C114" i="13" s="1"/>
  <c r="C115" i="13" s="1"/>
  <c r="C116" i="13" s="1"/>
  <c r="C117" i="13" s="1"/>
  <c r="C118" i="13" s="1"/>
  <c r="C119" i="13" s="1"/>
  <c r="C120" i="13" s="1"/>
  <c r="C121" i="13" s="1"/>
  <c r="I15" i="13"/>
  <c r="I16" i="13" s="1"/>
  <c r="I17" i="13" s="1"/>
  <c r="I18" i="13" s="1"/>
  <c r="I19" i="13" s="1"/>
  <c r="I20" i="13" s="1"/>
  <c r="I21" i="13"/>
  <c r="I22" i="13" s="1"/>
  <c r="I23" i="13" s="1"/>
  <c r="I24" i="13" s="1"/>
  <c r="I25" i="13" s="1"/>
  <c r="H15" i="13"/>
  <c r="H16" i="13"/>
  <c r="H17" i="13" s="1"/>
  <c r="H18" i="13" s="1"/>
  <c r="H19" i="13" s="1"/>
  <c r="H20" i="13" s="1"/>
  <c r="H21" i="13" s="1"/>
  <c r="H22" i="13" s="1"/>
  <c r="H23" i="13" s="1"/>
  <c r="H24" i="13"/>
  <c r="H25" i="13" s="1"/>
  <c r="C15" i="13"/>
  <c r="C16" i="13" s="1"/>
  <c r="C17" i="13" s="1"/>
  <c r="C18" i="13" s="1"/>
  <c r="C19" i="13" s="1"/>
  <c r="C20" i="13" s="1"/>
  <c r="C21" i="13" s="1"/>
  <c r="C22" i="13" s="1"/>
  <c r="C23" i="13" s="1"/>
  <c r="C24" i="13" s="1"/>
  <c r="C25" i="13" s="1"/>
  <c r="D14" i="13"/>
  <c r="D15" i="13" s="1"/>
  <c r="D16" i="13" s="1"/>
  <c r="D17" i="13" s="1"/>
  <c r="D18" i="13" s="1"/>
  <c r="D19" i="13" s="1"/>
  <c r="D20" i="13" s="1"/>
  <c r="D21" i="13" s="1"/>
  <c r="D22" i="13"/>
  <c r="D23" i="13" s="1"/>
  <c r="D24" i="13" s="1"/>
  <c r="D25" i="13" s="1"/>
  <c r="P3" i="13"/>
  <c r="P4" i="13"/>
  <c r="P5" i="13" s="1"/>
  <c r="P6" i="13" s="1"/>
  <c r="P7" i="13" s="1"/>
  <c r="P8" i="13" s="1"/>
  <c r="P9" i="13" s="1"/>
  <c r="P10" i="13" s="1"/>
  <c r="P11" i="13"/>
  <c r="P12" i="13" s="1"/>
  <c r="P13" i="13" s="1"/>
  <c r="P14" i="13" s="1"/>
  <c r="P15" i="13" s="1"/>
  <c r="P16" i="13" s="1"/>
  <c r="P17" i="13" s="1"/>
  <c r="P18" i="13"/>
  <c r="P19" i="13" s="1"/>
  <c r="P20" i="13" s="1"/>
  <c r="P21" i="13" s="1"/>
  <c r="P22" i="13" s="1"/>
  <c r="P23" i="13" s="1"/>
  <c r="P24" i="13" s="1"/>
  <c r="P25" i="13" s="1"/>
  <c r="P26" i="13"/>
  <c r="P27" i="13" s="1"/>
  <c r="P28" i="13" s="1"/>
  <c r="P29" i="13" s="1"/>
  <c r="P30" i="13" s="1"/>
  <c r="P31" i="13" s="1"/>
  <c r="P32" i="13" s="1"/>
  <c r="P33" i="13" s="1"/>
  <c r="P34" i="13" s="1"/>
  <c r="P35" i="13" s="1"/>
  <c r="P36" i="13" s="1"/>
  <c r="P37" i="13" s="1"/>
  <c r="P38" i="13" s="1"/>
  <c r="P39" i="13" s="1"/>
  <c r="P40" i="13" s="1"/>
  <c r="P41" i="13" s="1"/>
  <c r="P42" i="13" s="1"/>
  <c r="P43" i="13" s="1"/>
  <c r="P44" i="13" s="1"/>
  <c r="P45" i="13" s="1"/>
  <c r="P46" i="13" s="1"/>
  <c r="P47" i="13" s="1"/>
  <c r="P48" i="13" s="1"/>
  <c r="P49" i="13" s="1"/>
  <c r="P50" i="13" s="1"/>
  <c r="P51" i="13" s="1"/>
  <c r="P52" i="13" s="1"/>
  <c r="P53" i="13" s="1"/>
  <c r="P54" i="13"/>
  <c r="P55" i="13" s="1"/>
  <c r="P56" i="13" s="1"/>
  <c r="P57" i="13" s="1"/>
  <c r="P58" i="13" s="1"/>
  <c r="P59" i="13" s="1"/>
  <c r="P60" i="13" s="1"/>
  <c r="P61" i="13" s="1"/>
  <c r="P62" i="13" s="1"/>
  <c r="P63" i="13" s="1"/>
  <c r="P64" i="13" s="1"/>
  <c r="P65" i="13" s="1"/>
  <c r="P66" i="13" s="1"/>
  <c r="P67" i="13" s="1"/>
  <c r="P68" i="13" s="1"/>
  <c r="P69" i="13" s="1"/>
  <c r="P70" i="13" s="1"/>
  <c r="P71" i="13" s="1"/>
  <c r="P72" i="13" s="1"/>
  <c r="P73" i="13" s="1"/>
  <c r="P74" i="13" s="1"/>
  <c r="P75" i="13" s="1"/>
  <c r="P76" i="13" s="1"/>
  <c r="P77" i="13" s="1"/>
  <c r="P78" i="13" s="1"/>
  <c r="P79" i="13" s="1"/>
  <c r="P80" i="13" s="1"/>
  <c r="P81" i="13" s="1"/>
  <c r="P82" i="13" s="1"/>
  <c r="P83" i="13" s="1"/>
  <c r="P84" i="13" s="1"/>
  <c r="P85" i="13" s="1"/>
  <c r="P86" i="13" s="1"/>
  <c r="P87" i="13" s="1"/>
  <c r="P88" i="13" s="1"/>
  <c r="P89" i="13" s="1"/>
  <c r="P90" i="13" s="1"/>
  <c r="P91" i="13" s="1"/>
  <c r="P92" i="13" s="1"/>
  <c r="P93" i="13" s="1"/>
  <c r="P94" i="13" s="1"/>
  <c r="P95" i="13" s="1"/>
  <c r="P96" i="13" s="1"/>
  <c r="P97" i="13" s="1"/>
  <c r="P98" i="13" s="1"/>
  <c r="P99" i="13" s="1"/>
  <c r="P100" i="13" s="1"/>
  <c r="P101" i="13" s="1"/>
  <c r="P102" i="13" s="1"/>
  <c r="P103" i="13" s="1"/>
  <c r="P104" i="13" s="1"/>
  <c r="P105" i="13" s="1"/>
  <c r="P106" i="13" s="1"/>
  <c r="P107" i="13" s="1"/>
  <c r="P108" i="13" s="1"/>
  <c r="P109" i="13" s="1"/>
  <c r="P110" i="13" s="1"/>
  <c r="P111" i="13" s="1"/>
  <c r="P112" i="13" s="1"/>
  <c r="P113" i="13" s="1"/>
  <c r="P114" i="13" s="1"/>
  <c r="P115" i="13" s="1"/>
  <c r="P116" i="13" s="1"/>
  <c r="P117" i="13" s="1"/>
  <c r="P118" i="13" s="1"/>
  <c r="P119" i="13" s="1"/>
  <c r="P120" i="13" s="1"/>
  <c r="P121" i="13" s="1"/>
  <c r="O3" i="13"/>
  <c r="O4" i="13" s="1"/>
  <c r="O5" i="13" s="1"/>
  <c r="O6" i="13" s="1"/>
  <c r="O7" i="13" s="1"/>
  <c r="O8" i="13" s="1"/>
  <c r="O9" i="13" s="1"/>
  <c r="O10" i="13" s="1"/>
  <c r="O11" i="13" s="1"/>
  <c r="O12" i="13" s="1"/>
  <c r="O13" i="13" s="1"/>
  <c r="O14" i="13" s="1"/>
  <c r="O15" i="13" s="1"/>
  <c r="O16" i="13"/>
  <c r="O17" i="13" s="1"/>
  <c r="O18" i="13" s="1"/>
  <c r="O19" i="13" s="1"/>
  <c r="O20" i="13" s="1"/>
  <c r="O21" i="13" s="1"/>
  <c r="O22" i="13" s="1"/>
  <c r="O23" i="13" s="1"/>
  <c r="O24" i="13" s="1"/>
  <c r="O25" i="13" s="1"/>
  <c r="O26" i="13" s="1"/>
  <c r="O27" i="13" s="1"/>
  <c r="O28" i="13" s="1"/>
  <c r="O29" i="13" s="1"/>
  <c r="O30" i="13" s="1"/>
  <c r="O31" i="13" s="1"/>
  <c r="O32" i="13" s="1"/>
  <c r="O33" i="13" s="1"/>
  <c r="O34" i="13" s="1"/>
  <c r="O35" i="13" s="1"/>
  <c r="O36" i="13" s="1"/>
  <c r="O37" i="13" s="1"/>
  <c r="O38" i="13" s="1"/>
  <c r="O39" i="13" s="1"/>
  <c r="O40" i="13" s="1"/>
  <c r="O41" i="13" s="1"/>
  <c r="O42" i="13" s="1"/>
  <c r="O43" i="13" s="1"/>
  <c r="O44" i="13" s="1"/>
  <c r="O45" i="13" s="1"/>
  <c r="O46" i="13" s="1"/>
  <c r="O47" i="13" s="1"/>
  <c r="O48" i="13" s="1"/>
  <c r="O49" i="13" s="1"/>
  <c r="O50" i="13" s="1"/>
  <c r="O51" i="13" s="1"/>
  <c r="O52" i="13" s="1"/>
  <c r="O53" i="13" s="1"/>
  <c r="O54" i="13" s="1"/>
  <c r="O55" i="13" s="1"/>
  <c r="O56" i="13" s="1"/>
  <c r="O57" i="13" s="1"/>
  <c r="O58" i="13" s="1"/>
  <c r="O59" i="13" s="1"/>
  <c r="O60" i="13" s="1"/>
  <c r="O61" i="13" s="1"/>
  <c r="O62" i="13" s="1"/>
  <c r="O63" i="13" s="1"/>
  <c r="O64" i="13" s="1"/>
  <c r="O65" i="13" s="1"/>
  <c r="O66" i="13" s="1"/>
  <c r="O67" i="13" s="1"/>
  <c r="O68" i="13" s="1"/>
  <c r="O69" i="13" s="1"/>
  <c r="O70" i="13" s="1"/>
  <c r="O71" i="13" s="1"/>
  <c r="O72" i="13" s="1"/>
  <c r="O73" i="13" s="1"/>
  <c r="O74" i="13" s="1"/>
  <c r="O75" i="13" s="1"/>
  <c r="O76" i="13" s="1"/>
  <c r="O77" i="13" s="1"/>
  <c r="O78" i="13" s="1"/>
  <c r="O79" i="13" s="1"/>
  <c r="O80" i="13" s="1"/>
  <c r="O81" i="13" s="1"/>
  <c r="O82" i="13" s="1"/>
  <c r="O83" i="13" s="1"/>
  <c r="O84" i="13" s="1"/>
  <c r="O85" i="13" s="1"/>
  <c r="O86" i="13" s="1"/>
  <c r="O87" i="13" s="1"/>
  <c r="O88" i="13" s="1"/>
  <c r="O89" i="13" s="1"/>
  <c r="O90" i="13" s="1"/>
  <c r="O91" i="13" s="1"/>
  <c r="O92" i="13" s="1"/>
  <c r="O93" i="13" s="1"/>
  <c r="O94" i="13" s="1"/>
  <c r="O95" i="13" s="1"/>
  <c r="O96" i="13" s="1"/>
  <c r="O97" i="13" s="1"/>
  <c r="O98" i="13" s="1"/>
  <c r="O99" i="13" s="1"/>
  <c r="O100" i="13" s="1"/>
  <c r="O101" i="13" s="1"/>
  <c r="O102" i="13" s="1"/>
  <c r="O103" i="13" s="1"/>
  <c r="O104" i="13" s="1"/>
  <c r="O105" i="13" s="1"/>
  <c r="O106" i="13" s="1"/>
  <c r="O107" i="13" s="1"/>
  <c r="O108" i="13" s="1"/>
  <c r="O109" i="13" s="1"/>
  <c r="O110" i="13" s="1"/>
  <c r="O111" i="13" s="1"/>
  <c r="O112" i="13" s="1"/>
  <c r="O113" i="13" s="1"/>
  <c r="O114" i="13" s="1"/>
  <c r="O115" i="13" s="1"/>
  <c r="O116" i="13" s="1"/>
  <c r="O117" i="13" s="1"/>
  <c r="O118" i="13" s="1"/>
  <c r="O119" i="13" s="1"/>
  <c r="O120" i="13" s="1"/>
  <c r="O121" i="13" s="1"/>
  <c r="N3" i="13"/>
  <c r="N4" i="13"/>
  <c r="N5" i="13"/>
  <c r="N6" i="13" s="1"/>
  <c r="N7" i="13" s="1"/>
  <c r="N8" i="13" s="1"/>
  <c r="N9" i="13" s="1"/>
  <c r="N10" i="13" s="1"/>
  <c r="N11" i="13" s="1"/>
  <c r="N12" i="13" s="1"/>
  <c r="N13" i="13" s="1"/>
  <c r="N14" i="13" s="1"/>
  <c r="N15" i="13" s="1"/>
  <c r="N16" i="13" s="1"/>
  <c r="N17" i="13" s="1"/>
  <c r="N18" i="13"/>
  <c r="N19" i="13" s="1"/>
  <c r="N20" i="13" s="1"/>
  <c r="N21" i="13" s="1"/>
  <c r="N22" i="13" s="1"/>
  <c r="N23" i="13" s="1"/>
  <c r="N24" i="13" s="1"/>
  <c r="N25" i="13" s="1"/>
  <c r="N26" i="13" s="1"/>
  <c r="N27" i="13" s="1"/>
  <c r="N28" i="13" s="1"/>
  <c r="N29" i="13" s="1"/>
  <c r="N30" i="13" s="1"/>
  <c r="N31" i="13" s="1"/>
  <c r="N32" i="13" s="1"/>
  <c r="N33" i="13"/>
  <c r="N34" i="13" s="1"/>
  <c r="N35" i="13" s="1"/>
  <c r="N36" i="13" s="1"/>
  <c r="N37" i="13" s="1"/>
  <c r="N38" i="13" s="1"/>
  <c r="N39" i="13" s="1"/>
  <c r="N40" i="13" s="1"/>
  <c r="N41" i="13" s="1"/>
  <c r="N42" i="13" s="1"/>
  <c r="N43" i="13" s="1"/>
  <c r="N44" i="13" s="1"/>
  <c r="N45" i="13" s="1"/>
  <c r="N46" i="13" s="1"/>
  <c r="N47" i="13" s="1"/>
  <c r="N48" i="13" s="1"/>
  <c r="N49" i="13" s="1"/>
  <c r="N50" i="13" s="1"/>
  <c r="N51" i="13" s="1"/>
  <c r="N52" i="13" s="1"/>
  <c r="N53" i="13" s="1"/>
  <c r="N54" i="13" s="1"/>
  <c r="N55" i="13" s="1"/>
  <c r="N56" i="13" s="1"/>
  <c r="N57" i="13" s="1"/>
  <c r="N58" i="13" s="1"/>
  <c r="N59" i="13" s="1"/>
  <c r="N60" i="13" s="1"/>
  <c r="N61" i="13" s="1"/>
  <c r="N62" i="13" s="1"/>
  <c r="N63" i="13" s="1"/>
  <c r="N64" i="13" s="1"/>
  <c r="N65" i="13" s="1"/>
  <c r="N66" i="13" s="1"/>
  <c r="N67" i="13" s="1"/>
  <c r="N68" i="13" s="1"/>
  <c r="N69" i="13" s="1"/>
  <c r="N70" i="13" s="1"/>
  <c r="N71" i="13" s="1"/>
  <c r="N72" i="13" s="1"/>
  <c r="N73" i="13" s="1"/>
  <c r="N74" i="13" s="1"/>
  <c r="N75" i="13" s="1"/>
  <c r="N76" i="13" s="1"/>
  <c r="N77" i="13" s="1"/>
  <c r="N78" i="13" s="1"/>
  <c r="N79" i="13" s="1"/>
  <c r="N80" i="13" s="1"/>
  <c r="N81" i="13" s="1"/>
  <c r="N82" i="13" s="1"/>
  <c r="N83" i="13" s="1"/>
  <c r="N84" i="13" s="1"/>
  <c r="N85" i="13" s="1"/>
  <c r="N86" i="13" s="1"/>
  <c r="N87" i="13" s="1"/>
  <c r="N88" i="13" s="1"/>
  <c r="N89" i="13" s="1"/>
  <c r="N90" i="13" s="1"/>
  <c r="N91" i="13" s="1"/>
  <c r="N92" i="13" s="1"/>
  <c r="N93" i="13" s="1"/>
  <c r="N94" i="13" s="1"/>
  <c r="N95" i="13" s="1"/>
  <c r="N96" i="13" s="1"/>
  <c r="N97" i="13" s="1"/>
  <c r="N98" i="13" s="1"/>
  <c r="N99" i="13" s="1"/>
  <c r="N100" i="13" s="1"/>
  <c r="N101" i="13" s="1"/>
  <c r="N102" i="13" s="1"/>
  <c r="N103" i="13" s="1"/>
  <c r="N104" i="13" s="1"/>
  <c r="N105" i="13" s="1"/>
  <c r="N106" i="13" s="1"/>
  <c r="N107" i="13" s="1"/>
  <c r="N108" i="13" s="1"/>
  <c r="N109" i="13" s="1"/>
  <c r="N110" i="13" s="1"/>
  <c r="N111" i="13" s="1"/>
  <c r="N112" i="13" s="1"/>
  <c r="N113" i="13" s="1"/>
  <c r="N114" i="13" s="1"/>
  <c r="N115" i="13" s="1"/>
  <c r="N116" i="13" s="1"/>
  <c r="N117" i="13" s="1"/>
  <c r="N118" i="13" s="1"/>
  <c r="N119" i="13" s="1"/>
  <c r="N120" i="13" s="1"/>
  <c r="N121" i="13" s="1"/>
  <c r="M3" i="13"/>
  <c r="M4" i="13" s="1"/>
  <c r="M5" i="13" s="1"/>
  <c r="M6" i="13" s="1"/>
  <c r="M7" i="13" s="1"/>
  <c r="M8" i="13" s="1"/>
  <c r="M9" i="13" s="1"/>
  <c r="M10" i="13" s="1"/>
  <c r="M11" i="13" s="1"/>
  <c r="M12" i="13" s="1"/>
  <c r="M13" i="13" s="1"/>
  <c r="M14" i="13" s="1"/>
  <c r="M15" i="13" s="1"/>
  <c r="M16" i="13" s="1"/>
  <c r="M17" i="13" s="1"/>
  <c r="M18" i="13" s="1"/>
  <c r="M19" i="13" s="1"/>
  <c r="M20" i="13" s="1"/>
  <c r="M21" i="13" s="1"/>
  <c r="M22" i="13" s="1"/>
  <c r="M23" i="13" s="1"/>
  <c r="M24" i="13" s="1"/>
  <c r="M25" i="13" s="1"/>
  <c r="M26" i="13" s="1"/>
  <c r="M27" i="13" s="1"/>
  <c r="M28" i="13" s="1"/>
  <c r="M29" i="13" s="1"/>
  <c r="L3" i="13"/>
  <c r="L4" i="13"/>
  <c r="L5" i="13" s="1"/>
  <c r="L6" i="13"/>
  <c r="L7" i="13" s="1"/>
  <c r="L8" i="13" s="1"/>
  <c r="L9" i="13" s="1"/>
  <c r="L10" i="13" s="1"/>
  <c r="L11" i="13" s="1"/>
  <c r="L12" i="13" s="1"/>
  <c r="L13" i="13" s="1"/>
  <c r="L14" i="13" s="1"/>
  <c r="L15" i="13" s="1"/>
  <c r="L16" i="13" s="1"/>
  <c r="L17" i="13" s="1"/>
  <c r="L18" i="13" s="1"/>
  <c r="L19" i="13" s="1"/>
  <c r="L20" i="13"/>
  <c r="L21" i="13" s="1"/>
  <c r="L22" i="13" s="1"/>
  <c r="L23" i="13" s="1"/>
  <c r="L24" i="13" s="1"/>
  <c r="L25" i="13" s="1"/>
  <c r="L26" i="13" s="1"/>
  <c r="L27" i="13" s="1"/>
  <c r="L28" i="13" s="1"/>
  <c r="L29" i="13" s="1"/>
  <c r="L30" i="13" s="1"/>
  <c r="L31" i="13" s="1"/>
  <c r="L32" i="13" s="1"/>
  <c r="L33" i="13" s="1"/>
  <c r="L34" i="13"/>
  <c r="L35" i="13" s="1"/>
  <c r="L36" i="13" s="1"/>
  <c r="L37" i="13" s="1"/>
  <c r="L38" i="13" s="1"/>
  <c r="L39" i="13" s="1"/>
  <c r="L40" i="13" s="1"/>
  <c r="L41" i="13" s="1"/>
  <c r="L42" i="13" s="1"/>
  <c r="L43" i="13" s="1"/>
  <c r="L44" i="13" s="1"/>
  <c r="L45" i="13" s="1"/>
  <c r="L46" i="13" s="1"/>
  <c r="L47" i="13" s="1"/>
  <c r="L48" i="13" s="1"/>
  <c r="L49" i="13" s="1"/>
  <c r="L50" i="13" s="1"/>
  <c r="L51" i="13" s="1"/>
  <c r="L52" i="13" s="1"/>
  <c r="L53" i="13" s="1"/>
  <c r="L54" i="13" s="1"/>
  <c r="L55" i="13" s="1"/>
  <c r="L56" i="13" s="1"/>
  <c r="L57" i="13" s="1"/>
  <c r="L58" i="13" s="1"/>
  <c r="L59" i="13" s="1"/>
  <c r="L60" i="13" s="1"/>
  <c r="L61" i="13" s="1"/>
  <c r="K3" i="13"/>
  <c r="K4" i="13"/>
  <c r="K5" i="13"/>
  <c r="K6" i="13" s="1"/>
  <c r="K7" i="13" s="1"/>
  <c r="K8" i="13" s="1"/>
  <c r="K9" i="13"/>
  <c r="K10" i="13" s="1"/>
  <c r="K11" i="13" s="1"/>
  <c r="K12" i="13"/>
  <c r="K13" i="13" s="1"/>
  <c r="K14" i="13" s="1"/>
  <c r="K15" i="13" s="1"/>
  <c r="K16" i="13" s="1"/>
  <c r="K17" i="13" s="1"/>
  <c r="K18" i="13" s="1"/>
  <c r="K19" i="13" s="1"/>
  <c r="K20" i="13" s="1"/>
  <c r="K21" i="13" s="1"/>
  <c r="K22" i="13" s="1"/>
  <c r="K23" i="13" s="1"/>
  <c r="K24" i="13" s="1"/>
  <c r="K25" i="13" s="1"/>
  <c r="K26" i="13" s="1"/>
  <c r="K27" i="13"/>
  <c r="K28" i="13" s="1"/>
  <c r="K29" i="13" s="1"/>
  <c r="K30" i="13" s="1"/>
  <c r="K31" i="13" s="1"/>
  <c r="K32" i="13" s="1"/>
  <c r="K33" i="13" s="1"/>
  <c r="K34" i="13" s="1"/>
  <c r="K35" i="13" s="1"/>
  <c r="K36" i="13" s="1"/>
  <c r="K37" i="13" s="1"/>
  <c r="K38" i="13" s="1"/>
  <c r="K39" i="13" s="1"/>
  <c r="K40" i="13" s="1"/>
  <c r="K41" i="13"/>
  <c r="K42" i="13" s="1"/>
  <c r="K43" i="13" s="1"/>
  <c r="K44" i="13" s="1"/>
  <c r="K45" i="13" s="1"/>
  <c r="K46" i="13" s="1"/>
  <c r="K47" i="13" s="1"/>
  <c r="K48" i="13" s="1"/>
  <c r="K49" i="13" s="1"/>
  <c r="K50" i="13" s="1"/>
  <c r="K51" i="13" s="1"/>
  <c r="K52" i="13" s="1"/>
  <c r="K53" i="13" s="1"/>
  <c r="K54" i="13" s="1"/>
  <c r="K55" i="13" s="1"/>
  <c r="K56" i="13" s="1"/>
  <c r="K57" i="13" s="1"/>
  <c r="K58" i="13" s="1"/>
  <c r="K59" i="13" s="1"/>
  <c r="K60" i="13" s="1"/>
  <c r="K61" i="13" s="1"/>
  <c r="K62" i="13" s="1"/>
  <c r="K63" i="13" s="1"/>
  <c r="K64" i="13" s="1"/>
  <c r="K65" i="13" s="1"/>
  <c r="K66" i="13" s="1"/>
  <c r="K67" i="13" s="1"/>
  <c r="K68" i="13" s="1"/>
  <c r="K69" i="13" s="1"/>
  <c r="K70" i="13" s="1"/>
  <c r="K71" i="13" s="1"/>
  <c r="K72" i="13" s="1"/>
  <c r="K73" i="13" s="1"/>
  <c r="K74" i="13" s="1"/>
  <c r="K75" i="13" s="1"/>
  <c r="K76" i="13" s="1"/>
  <c r="K77" i="13" s="1"/>
  <c r="K78" i="13" s="1"/>
  <c r="K79" i="13" s="1"/>
  <c r="K80" i="13" s="1"/>
  <c r="K81" i="13" s="1"/>
  <c r="K82" i="13" s="1"/>
  <c r="K83" i="13" s="1"/>
  <c r="K84" i="13" s="1"/>
  <c r="K85" i="13" s="1"/>
  <c r="K86" i="13" s="1"/>
  <c r="K87" i="13" s="1"/>
  <c r="K88" i="13" s="1"/>
  <c r="K89" i="13" s="1"/>
  <c r="K90" i="13" s="1"/>
  <c r="K91" i="13" s="1"/>
  <c r="K92" i="13" s="1"/>
  <c r="K93" i="13" s="1"/>
  <c r="K94" i="13" s="1"/>
  <c r="K95" i="13" s="1"/>
  <c r="K96" i="13" s="1"/>
  <c r="K97" i="13" s="1"/>
  <c r="K98" i="13" s="1"/>
  <c r="K99" i="13" s="1"/>
  <c r="K100" i="13" s="1"/>
  <c r="K101" i="13" s="1"/>
  <c r="K102" i="13" s="1"/>
  <c r="K103" i="13" s="1"/>
  <c r="K104" i="13" s="1"/>
  <c r="K105" i="13" s="1"/>
  <c r="K106" i="13" s="1"/>
  <c r="K107" i="13" s="1"/>
  <c r="K108" i="13" s="1"/>
  <c r="K109" i="13" s="1"/>
  <c r="K110" i="13" s="1"/>
  <c r="K111" i="13" s="1"/>
  <c r="K112" i="13" s="1"/>
  <c r="K113" i="13" s="1"/>
  <c r="K114" i="13" s="1"/>
  <c r="K115" i="13" s="1"/>
  <c r="K116" i="13" s="1"/>
  <c r="K117" i="13" s="1"/>
  <c r="K118" i="13" s="1"/>
  <c r="K119" i="13" s="1"/>
  <c r="K120" i="13" s="1"/>
  <c r="K121" i="13" s="1"/>
  <c r="J3" i="13"/>
  <c r="J4" i="13"/>
  <c r="J5" i="13" s="1"/>
  <c r="J6" i="13"/>
  <c r="J7" i="13" s="1"/>
  <c r="J8" i="13" s="1"/>
  <c r="J9" i="13"/>
  <c r="J10" i="13" s="1"/>
  <c r="J11" i="13" s="1"/>
  <c r="J12" i="13" s="1"/>
  <c r="J13" i="13"/>
  <c r="J14" i="13" s="1"/>
  <c r="J15" i="13" s="1"/>
  <c r="J16" i="13" s="1"/>
  <c r="J17" i="13"/>
  <c r="J18" i="13" s="1"/>
  <c r="J19" i="13" s="1"/>
  <c r="J20" i="13" s="1"/>
  <c r="J21" i="13" s="1"/>
  <c r="J22" i="13" s="1"/>
  <c r="J23" i="13" s="1"/>
  <c r="J24" i="13" s="1"/>
  <c r="J25" i="13" s="1"/>
  <c r="J26" i="13" s="1"/>
  <c r="J27" i="13" s="1"/>
  <c r="J28" i="13" s="1"/>
  <c r="J29" i="13" s="1"/>
  <c r="J30" i="13"/>
  <c r="J31" i="13" s="1"/>
  <c r="J32" i="13" s="1"/>
  <c r="J33" i="13" s="1"/>
  <c r="J34" i="13" s="1"/>
  <c r="J35" i="13" s="1"/>
  <c r="J36" i="13" s="1"/>
  <c r="J37" i="13" s="1"/>
  <c r="J38" i="13" s="1"/>
  <c r="J39" i="13" s="1"/>
  <c r="J40" i="13" s="1"/>
  <c r="J41" i="13" s="1"/>
  <c r="J42" i="13" s="1"/>
  <c r="J43" i="13" s="1"/>
  <c r="J44" i="13" s="1"/>
  <c r="J45" i="13" s="1"/>
  <c r="J46" i="13" s="1"/>
  <c r="J47" i="13" s="1"/>
  <c r="J48" i="13" s="1"/>
  <c r="J49" i="13" s="1"/>
  <c r="J50" i="13" s="1"/>
  <c r="J51" i="13" s="1"/>
  <c r="J52" i="13" s="1"/>
  <c r="J53" i="13" s="1"/>
  <c r="J54" i="13" s="1"/>
  <c r="J55" i="13" s="1"/>
  <c r="J56" i="13" s="1"/>
  <c r="J57" i="13" s="1"/>
  <c r="J58" i="13" s="1"/>
  <c r="J59" i="13" s="1"/>
  <c r="J60" i="13" s="1"/>
  <c r="J61" i="13" s="1"/>
  <c r="J62" i="13" s="1"/>
  <c r="J63" i="13" s="1"/>
  <c r="J64" i="13" s="1"/>
  <c r="J65" i="13" s="1"/>
  <c r="J66" i="13" s="1"/>
  <c r="J67" i="13" s="1"/>
  <c r="J68" i="13" s="1"/>
  <c r="J69" i="13" s="1"/>
  <c r="J70" i="13" s="1"/>
  <c r="J71" i="13" s="1"/>
  <c r="J72" i="13" s="1"/>
  <c r="J73" i="13" s="1"/>
  <c r="J74" i="13" s="1"/>
  <c r="J75" i="13" s="1"/>
  <c r="J76" i="13" s="1"/>
  <c r="J77" i="13" s="1"/>
  <c r="J78" i="13" s="1"/>
  <c r="J79" i="13" s="1"/>
  <c r="J80" i="13" s="1"/>
  <c r="J81" i="13" s="1"/>
  <c r="J82" i="13" s="1"/>
  <c r="J83" i="13" s="1"/>
  <c r="J84" i="13" s="1"/>
  <c r="J85" i="13" s="1"/>
  <c r="J86" i="13" s="1"/>
  <c r="J87" i="13" s="1"/>
  <c r="J88" i="13" s="1"/>
  <c r="J89" i="13" s="1"/>
  <c r="J90" i="13" s="1"/>
  <c r="J91" i="13" s="1"/>
  <c r="J92" i="13" s="1"/>
  <c r="J93" i="13" s="1"/>
  <c r="J94" i="13" s="1"/>
  <c r="J95" i="13" s="1"/>
  <c r="J96" i="13" s="1"/>
  <c r="J97" i="13" s="1"/>
  <c r="J98" i="13" s="1"/>
  <c r="J99" i="13" s="1"/>
  <c r="J100" i="13" s="1"/>
  <c r="J101" i="13" s="1"/>
  <c r="J102" i="13" s="1"/>
  <c r="J103" i="13" s="1"/>
  <c r="J104" i="13" s="1"/>
  <c r="J105" i="13" s="1"/>
  <c r="J106" i="13" s="1"/>
  <c r="J107" i="13" s="1"/>
  <c r="J108" i="13" s="1"/>
  <c r="J109" i="13" s="1"/>
  <c r="J110" i="13" s="1"/>
  <c r="J111" i="13" s="1"/>
  <c r="J112" i="13" s="1"/>
  <c r="J113" i="13" s="1"/>
  <c r="J114" i="13" s="1"/>
  <c r="J115" i="13" s="1"/>
  <c r="J116" i="13" s="1"/>
  <c r="J117" i="13" s="1"/>
  <c r="J118" i="13" s="1"/>
  <c r="J119" i="13" s="1"/>
  <c r="J120" i="13" s="1"/>
  <c r="J121" i="13" s="1"/>
  <c r="I3" i="13"/>
  <c r="I4" i="13"/>
  <c r="I5" i="13" s="1"/>
  <c r="I6" i="13"/>
  <c r="I7" i="13" s="1"/>
  <c r="I8" i="13" s="1"/>
  <c r="I9" i="13"/>
  <c r="I10" i="13" s="1"/>
  <c r="I11" i="13" s="1"/>
  <c r="I12" i="13"/>
  <c r="I13" i="13" s="1"/>
  <c r="H3" i="13"/>
  <c r="H4" i="13" s="1"/>
  <c r="H5" i="13" s="1"/>
  <c r="H6" i="13"/>
  <c r="H7" i="13" s="1"/>
  <c r="H8" i="13" s="1"/>
  <c r="H9" i="13"/>
  <c r="H10" i="13" s="1"/>
  <c r="H11" i="13"/>
  <c r="H12" i="13" s="1"/>
  <c r="H13" i="13" s="1"/>
  <c r="G3" i="13"/>
  <c r="G4" i="13" s="1"/>
  <c r="G5" i="13" s="1"/>
  <c r="G6" i="13"/>
  <c r="G7" i="13" s="1"/>
  <c r="G8" i="13"/>
  <c r="G9" i="13" s="1"/>
  <c r="G10" i="13" s="1"/>
  <c r="G11" i="13"/>
  <c r="G12" i="13" s="1"/>
  <c r="G13" i="13" s="1"/>
  <c r="G14" i="13" s="1"/>
  <c r="G15" i="13" s="1"/>
  <c r="G16" i="13" s="1"/>
  <c r="G17" i="13" s="1"/>
  <c r="G18" i="13" s="1"/>
  <c r="G19" i="13" s="1"/>
  <c r="G20" i="13" s="1"/>
  <c r="G21" i="13" s="1"/>
  <c r="G22" i="13"/>
  <c r="G23" i="13" s="1"/>
  <c r="G24" i="13" s="1"/>
  <c r="G25" i="13" s="1"/>
  <c r="G26" i="13" s="1"/>
  <c r="G27" i="13" s="1"/>
  <c r="G28" i="13" s="1"/>
  <c r="G29" i="13" s="1"/>
  <c r="G30" i="13" s="1"/>
  <c r="G31" i="13" s="1"/>
  <c r="G32" i="13" s="1"/>
  <c r="G33" i="13" s="1"/>
  <c r="G34" i="13" s="1"/>
  <c r="G35" i="13" s="1"/>
  <c r="G36" i="13" s="1"/>
  <c r="G37" i="13" s="1"/>
  <c r="G38" i="13" s="1"/>
  <c r="G39" i="13" s="1"/>
  <c r="G40" i="13" s="1"/>
  <c r="G41" i="13" s="1"/>
  <c r="G42" i="13" s="1"/>
  <c r="G43" i="13" s="1"/>
  <c r="G44" i="13" s="1"/>
  <c r="G45" i="13" s="1"/>
  <c r="G46" i="13" s="1"/>
  <c r="G47" i="13" s="1"/>
  <c r="G48" i="13" s="1"/>
  <c r="G49" i="13" s="1"/>
  <c r="G50" i="13" s="1"/>
  <c r="G51" i="13" s="1"/>
  <c r="G52" i="13" s="1"/>
  <c r="G53" i="13" s="1"/>
  <c r="G54" i="13" s="1"/>
  <c r="G55" i="13" s="1"/>
  <c r="G56" i="13" s="1"/>
  <c r="G57" i="13" s="1"/>
  <c r="G58" i="13" s="1"/>
  <c r="G59" i="13" s="1"/>
  <c r="G60" i="13" s="1"/>
  <c r="G61" i="13" s="1"/>
  <c r="F3" i="13"/>
  <c r="F4" i="13" s="1"/>
  <c r="F5" i="13"/>
  <c r="F6" i="13" s="1"/>
  <c r="F7" i="13" s="1"/>
  <c r="F8" i="13" s="1"/>
  <c r="F9" i="13" s="1"/>
  <c r="F10" i="13" s="1"/>
  <c r="F11" i="13" s="1"/>
  <c r="F12" i="13" s="1"/>
  <c r="F13" i="13"/>
  <c r="F14" i="13" s="1"/>
  <c r="F15" i="13" s="1"/>
  <c r="F16" i="13" s="1"/>
  <c r="F17" i="13" s="1"/>
  <c r="F18" i="13" s="1"/>
  <c r="F19" i="13" s="1"/>
  <c r="F20" i="13" s="1"/>
  <c r="F21" i="13" s="1"/>
  <c r="F22" i="13" s="1"/>
  <c r="F23" i="13" s="1"/>
  <c r="F24" i="13" s="1"/>
  <c r="F25" i="13" s="1"/>
  <c r="E3" i="13"/>
  <c r="E4" i="13"/>
  <c r="E5" i="13"/>
  <c r="E6" i="13" s="1"/>
  <c r="E7" i="13" s="1"/>
  <c r="E8" i="13"/>
  <c r="E9" i="13" s="1"/>
  <c r="E10" i="13"/>
  <c r="E11" i="13" s="1"/>
  <c r="E12" i="13" s="1"/>
  <c r="E13" i="13" s="1"/>
  <c r="E14" i="13" s="1"/>
  <c r="E15" i="13" s="1"/>
  <c r="E16" i="13" s="1"/>
  <c r="E17" i="13" s="1"/>
  <c r="E18" i="13"/>
  <c r="E19" i="13" s="1"/>
  <c r="E20" i="13" s="1"/>
  <c r="E21" i="13" s="1"/>
  <c r="E22" i="13" s="1"/>
  <c r="E23" i="13" s="1"/>
  <c r="E24" i="13" s="1"/>
  <c r="E25" i="13" s="1"/>
  <c r="E26" i="13" s="1"/>
  <c r="E27" i="13" s="1"/>
  <c r="E28" i="13" s="1"/>
  <c r="E29" i="13" s="1"/>
  <c r="E30" i="13" s="1"/>
  <c r="E31" i="13" s="1"/>
  <c r="E32" i="13" s="1"/>
  <c r="E33" i="13" s="1"/>
  <c r="E34" i="13" s="1"/>
  <c r="E35" i="13" s="1"/>
  <c r="E36" i="13" s="1"/>
  <c r="E37" i="13" s="1"/>
  <c r="E38" i="13" s="1"/>
  <c r="E39" i="13" s="1"/>
  <c r="E40" i="13" s="1"/>
  <c r="E41" i="13" s="1"/>
  <c r="E42" i="13" s="1"/>
  <c r="E43" i="13" s="1"/>
  <c r="E44" i="13" s="1"/>
  <c r="E45" i="13" s="1"/>
  <c r="E46" i="13" s="1"/>
  <c r="E47" i="13" s="1"/>
  <c r="E48" i="13" s="1"/>
  <c r="E49" i="13" s="1"/>
  <c r="E50" i="13" s="1"/>
  <c r="E51" i="13" s="1"/>
  <c r="E52" i="13" s="1"/>
  <c r="E53" i="13" s="1"/>
  <c r="E54" i="13" s="1"/>
  <c r="E55" i="13" s="1"/>
  <c r="E56" i="13" s="1"/>
  <c r="E57" i="13" s="1"/>
  <c r="E58" i="13" s="1"/>
  <c r="E59" i="13" s="1"/>
  <c r="E60" i="13" s="1"/>
  <c r="E61" i="13" s="1"/>
  <c r="E62" i="13" s="1"/>
  <c r="E63" i="13" s="1"/>
  <c r="E64" i="13" s="1"/>
  <c r="E65" i="13" s="1"/>
  <c r="E66" i="13" s="1"/>
  <c r="E67" i="13" s="1"/>
  <c r="E68" i="13" s="1"/>
  <c r="E69" i="13" s="1"/>
  <c r="E70" i="13" s="1"/>
  <c r="E71" i="13" s="1"/>
  <c r="E72" i="13" s="1"/>
  <c r="E73" i="13" s="1"/>
  <c r="E74" i="13" s="1"/>
  <c r="E75" i="13" s="1"/>
  <c r="E76" i="13" s="1"/>
  <c r="E77" i="13" s="1"/>
  <c r="E78" i="13" s="1"/>
  <c r="E79" i="13" s="1"/>
  <c r="E80" i="13" s="1"/>
  <c r="E81" i="13" s="1"/>
  <c r="E82" i="13" s="1"/>
  <c r="E83" i="13" s="1"/>
  <c r="E84" i="13" s="1"/>
  <c r="E85" i="13" s="1"/>
  <c r="E86" i="13" s="1"/>
  <c r="E87" i="13" s="1"/>
  <c r="E88" i="13" s="1"/>
  <c r="E89" i="13" s="1"/>
  <c r="E90" i="13" s="1"/>
  <c r="E91" i="13" s="1"/>
  <c r="E92" i="13" s="1"/>
  <c r="E93" i="13" s="1"/>
  <c r="E94" i="13" s="1"/>
  <c r="E95" i="13" s="1"/>
  <c r="E96" i="13" s="1"/>
  <c r="E97" i="13" s="1"/>
  <c r="E98" i="13" s="1"/>
  <c r="E99" i="13" s="1"/>
  <c r="E100" i="13" s="1"/>
  <c r="E101" i="13" s="1"/>
  <c r="E102" i="13" s="1"/>
  <c r="E103" i="13" s="1"/>
  <c r="E104" i="13" s="1"/>
  <c r="E105" i="13" s="1"/>
  <c r="E106" i="13" s="1"/>
  <c r="E107" i="13" s="1"/>
  <c r="E108" i="13" s="1"/>
  <c r="E109" i="13" s="1"/>
  <c r="E110" i="13" s="1"/>
  <c r="E111" i="13" s="1"/>
  <c r="E112" i="13" s="1"/>
  <c r="E113" i="13" s="1"/>
  <c r="E114" i="13" s="1"/>
  <c r="E115" i="13" s="1"/>
  <c r="E116" i="13" s="1"/>
  <c r="E117" i="13" s="1"/>
  <c r="E118" i="13" s="1"/>
  <c r="E119" i="13" s="1"/>
  <c r="E120" i="13" s="1"/>
  <c r="E121" i="13" s="1"/>
  <c r="C3" i="13"/>
  <c r="C4" i="13" s="1"/>
  <c r="C5" i="13" s="1"/>
  <c r="C6" i="13"/>
  <c r="C7" i="13" s="1"/>
  <c r="C8" i="13" s="1"/>
  <c r="C9" i="13" s="1"/>
  <c r="C10" i="13" s="1"/>
  <c r="C11" i="13" s="1"/>
  <c r="C12" i="13" s="1"/>
  <c r="C13" i="13" s="1"/>
  <c r="D2" i="13"/>
  <c r="D3" i="13" s="1"/>
  <c r="D4" i="13" s="1"/>
  <c r="D5" i="13"/>
  <c r="D6" i="13" s="1"/>
  <c r="D7" i="13" s="1"/>
  <c r="D8" i="13" s="1"/>
  <c r="D9" i="13" s="1"/>
  <c r="D10" i="13" s="1"/>
  <c r="D11" i="13" s="1"/>
  <c r="D12" i="13" s="1"/>
  <c r="D13" i="13" s="1"/>
  <c r="N61" i="12"/>
  <c r="G61" i="12"/>
  <c r="N60" i="12"/>
  <c r="G60" i="12"/>
  <c r="N59" i="12"/>
  <c r="G59" i="12"/>
  <c r="N58" i="12"/>
  <c r="G58" i="12"/>
  <c r="L58" i="12" s="1"/>
  <c r="N57" i="12"/>
  <c r="G57" i="12"/>
  <c r="L57" i="12"/>
  <c r="N56" i="12"/>
  <c r="G56" i="12"/>
  <c r="N55" i="12"/>
  <c r="N41" i="12" s="1"/>
  <c r="G55" i="12"/>
  <c r="N54" i="12"/>
  <c r="G54" i="12"/>
  <c r="L54" i="12"/>
  <c r="N53" i="12"/>
  <c r="G53" i="12"/>
  <c r="N52" i="12"/>
  <c r="G52" i="12"/>
  <c r="N51" i="12"/>
  <c r="G51" i="12"/>
  <c r="K51" i="12" s="1"/>
  <c r="L51" i="12"/>
  <c r="M51" i="12" s="1"/>
  <c r="O51" i="12" s="1"/>
  <c r="N50" i="12"/>
  <c r="G50" i="12"/>
  <c r="N49" i="12"/>
  <c r="G49" i="12"/>
  <c r="K49" i="12"/>
  <c r="M49" i="12" s="1"/>
  <c r="N48" i="12"/>
  <c r="G48" i="12"/>
  <c r="L48" i="12" s="1"/>
  <c r="N47" i="12"/>
  <c r="G47" i="12"/>
  <c r="N46" i="12"/>
  <c r="G46" i="12"/>
  <c r="L46" i="12"/>
  <c r="N45" i="12"/>
  <c r="G45" i="12"/>
  <c r="L45" i="12"/>
  <c r="N44" i="12"/>
  <c r="G44" i="12"/>
  <c r="N43" i="12"/>
  <c r="G43" i="12"/>
  <c r="L43" i="12"/>
  <c r="N42" i="12"/>
  <c r="G42" i="12"/>
  <c r="L42" i="12"/>
  <c r="J41" i="12"/>
  <c r="F41" i="12"/>
  <c r="D41" i="12"/>
  <c r="N37" i="12"/>
  <c r="G37" i="12"/>
  <c r="N36" i="12"/>
  <c r="G36" i="12"/>
  <c r="K36" i="12"/>
  <c r="M36" i="12"/>
  <c r="O36" i="12" s="1"/>
  <c r="N35" i="12"/>
  <c r="G35" i="12"/>
  <c r="K35" i="12"/>
  <c r="M35" i="12" s="1"/>
  <c r="N34" i="12"/>
  <c r="G34" i="12"/>
  <c r="O34" i="12" s="1"/>
  <c r="K34" i="12"/>
  <c r="M34" i="12" s="1"/>
  <c r="N33" i="12"/>
  <c r="G33" i="12"/>
  <c r="N32" i="12"/>
  <c r="G32" i="12"/>
  <c r="K32" i="12"/>
  <c r="M32" i="12" s="1"/>
  <c r="O32" i="12" s="1"/>
  <c r="N31" i="12"/>
  <c r="G31" i="12"/>
  <c r="N25" i="12"/>
  <c r="G25" i="12"/>
  <c r="N24" i="12"/>
  <c r="G24" i="12"/>
  <c r="K24" i="12"/>
  <c r="M24" i="12" s="1"/>
  <c r="O24" i="12" s="1"/>
  <c r="N23" i="12"/>
  <c r="G23" i="12"/>
  <c r="N22" i="12"/>
  <c r="N17" i="12" s="1"/>
  <c r="G22" i="12"/>
  <c r="K22" i="12" s="1"/>
  <c r="M22" i="12"/>
  <c r="N21" i="12"/>
  <c r="G21" i="12"/>
  <c r="K21" i="12"/>
  <c r="M21" i="12" s="1"/>
  <c r="N20" i="12"/>
  <c r="G20" i="12"/>
  <c r="K20" i="12"/>
  <c r="N19" i="12"/>
  <c r="G19" i="12"/>
  <c r="N18" i="12"/>
  <c r="G18" i="12"/>
  <c r="K18" i="12"/>
  <c r="Q17" i="12"/>
  <c r="P17" i="12"/>
  <c r="L17" i="12"/>
  <c r="J17" i="12"/>
  <c r="F17" i="12"/>
  <c r="D17" i="12"/>
  <c r="AG121" i="11"/>
  <c r="AG120" i="11"/>
  <c r="AG119" i="11"/>
  <c r="Z115" i="11"/>
  <c r="Y115" i="11"/>
  <c r="T115" i="11"/>
  <c r="S115" i="11"/>
  <c r="R115" i="11"/>
  <c r="Q115" i="11"/>
  <c r="O115" i="11"/>
  <c r="M115" i="11"/>
  <c r="AG114" i="11"/>
  <c r="AG113" i="11"/>
  <c r="AG112" i="11"/>
  <c r="AG111" i="11"/>
  <c r="AG110" i="11"/>
  <c r="M108" i="11"/>
  <c r="AG108" i="11"/>
  <c r="Z107" i="11"/>
  <c r="Y107" i="11"/>
  <c r="T107" i="11"/>
  <c r="S107" i="11"/>
  <c r="R107" i="11"/>
  <c r="Q107" i="11"/>
  <c r="O107" i="11"/>
  <c r="M107" i="11"/>
  <c r="Y106" i="11"/>
  <c r="S106" i="11"/>
  <c r="Q106" i="11"/>
  <c r="O106" i="11"/>
  <c r="M106" i="11"/>
  <c r="Z105" i="11"/>
  <c r="Y105" i="11"/>
  <c r="T105" i="11"/>
  <c r="S105" i="11"/>
  <c r="R105" i="11"/>
  <c r="Q105" i="11"/>
  <c r="O105" i="11"/>
  <c r="M105" i="11"/>
  <c r="Z104" i="11"/>
  <c r="Y104" i="11"/>
  <c r="T104" i="11"/>
  <c r="S104" i="11"/>
  <c r="R104" i="11"/>
  <c r="Q104" i="11"/>
  <c r="O104" i="11"/>
  <c r="M104" i="11"/>
  <c r="M103" i="11"/>
  <c r="AG103" i="11" s="1"/>
  <c r="M102" i="11"/>
  <c r="AG102" i="11" s="1"/>
  <c r="B102" i="11" s="1"/>
  <c r="H102" i="11" s="1"/>
  <c r="M101" i="11"/>
  <c r="AG97" i="11"/>
  <c r="AG96" i="11"/>
  <c r="M95" i="11"/>
  <c r="AG95" i="11" s="1"/>
  <c r="Y94" i="11"/>
  <c r="S94" i="11"/>
  <c r="Q94" i="11"/>
  <c r="O94" i="11"/>
  <c r="M94" i="11"/>
  <c r="M89" i="11"/>
  <c r="AG89" i="11" s="1"/>
  <c r="M88" i="11"/>
  <c r="M87" i="11"/>
  <c r="Z86" i="11"/>
  <c r="Y86" i="11"/>
  <c r="T86" i="11"/>
  <c r="S86" i="11"/>
  <c r="R86" i="11"/>
  <c r="Q86" i="11"/>
  <c r="O86" i="11"/>
  <c r="M86" i="11"/>
  <c r="M85" i="11"/>
  <c r="AG78" i="11"/>
  <c r="AG76" i="11"/>
  <c r="E75" i="11"/>
  <c r="AG74" i="11"/>
  <c r="AG73" i="11"/>
  <c r="AG72" i="11"/>
  <c r="R61" i="11"/>
  <c r="Z13" i="11"/>
  <c r="Y13" i="11"/>
  <c r="T13" i="11"/>
  <c r="S13" i="11"/>
  <c r="R13" i="11"/>
  <c r="Q13" i="11"/>
  <c r="AG12" i="11"/>
  <c r="AG11" i="11"/>
  <c r="Z10" i="11"/>
  <c r="Y10" i="11"/>
  <c r="T10" i="11"/>
  <c r="S10" i="11"/>
  <c r="R10" i="11"/>
  <c r="Q10" i="11"/>
  <c r="O10" i="11"/>
  <c r="P10" i="11"/>
  <c r="Z9" i="11"/>
  <c r="Y9" i="11"/>
  <c r="T9" i="11"/>
  <c r="S9" i="11"/>
  <c r="R9" i="11"/>
  <c r="Q9" i="11"/>
  <c r="O9" i="11"/>
  <c r="P9" i="11"/>
  <c r="Z8" i="11"/>
  <c r="Y8" i="11"/>
  <c r="T8" i="11"/>
  <c r="S8" i="11"/>
  <c r="R8" i="11"/>
  <c r="Q8" i="11"/>
  <c r="O8" i="11"/>
  <c r="B2" i="11"/>
  <c r="B81" i="11" s="1"/>
  <c r="A1" i="11"/>
  <c r="A80" i="11" s="1"/>
  <c r="AE3" i="11"/>
  <c r="A17" i="12"/>
  <c r="B2" i="9"/>
  <c r="A1" i="9"/>
  <c r="G574" i="8"/>
  <c r="J574" i="8" s="1"/>
  <c r="G573" i="8"/>
  <c r="J573" i="8" s="1"/>
  <c r="G572" i="8"/>
  <c r="J572" i="8" s="1"/>
  <c r="G571" i="8"/>
  <c r="J571" i="8" s="1"/>
  <c r="G570" i="8"/>
  <c r="J570" i="8" s="1"/>
  <c r="G569" i="8"/>
  <c r="J569" i="8" s="1"/>
  <c r="G568" i="8"/>
  <c r="J568" i="8" s="1"/>
  <c r="G567" i="8"/>
  <c r="J567" i="8" s="1"/>
  <c r="G566" i="8"/>
  <c r="J566" i="8" s="1"/>
  <c r="G565" i="8"/>
  <c r="J565" i="8" s="1"/>
  <c r="G564" i="8"/>
  <c r="J564" i="8" s="1"/>
  <c r="G563" i="8"/>
  <c r="J563" i="8" s="1"/>
  <c r="G562" i="8"/>
  <c r="J562" i="8" s="1"/>
  <c r="G561" i="8"/>
  <c r="J561" i="8" s="1"/>
  <c r="G560" i="8"/>
  <c r="J560" i="8" s="1"/>
  <c r="G559" i="8"/>
  <c r="J559" i="8" s="1"/>
  <c r="G558" i="8"/>
  <c r="J558" i="8" s="1"/>
  <c r="G557" i="8"/>
  <c r="J557" i="8" s="1"/>
  <c r="G556" i="8"/>
  <c r="J556" i="8" s="1"/>
  <c r="G555" i="8"/>
  <c r="J555" i="8" s="1"/>
  <c r="G554" i="8"/>
  <c r="J554" i="8" s="1"/>
  <c r="G553" i="8"/>
  <c r="J553" i="8" s="1"/>
  <c r="G552" i="8"/>
  <c r="J552" i="8" s="1"/>
  <c r="G551" i="8"/>
  <c r="J551" i="8" s="1"/>
  <c r="G550" i="8"/>
  <c r="J550" i="8" s="1"/>
  <c r="G549" i="8"/>
  <c r="J549" i="8" s="1"/>
  <c r="G548" i="8"/>
  <c r="J548" i="8" s="1"/>
  <c r="G547" i="8"/>
  <c r="J547" i="8" s="1"/>
  <c r="G546" i="8"/>
  <c r="J546" i="8" s="1"/>
  <c r="G545" i="8"/>
  <c r="J545" i="8" s="1"/>
  <c r="G544" i="8"/>
  <c r="J544" i="8" s="1"/>
  <c r="G543" i="8"/>
  <c r="J543" i="8" s="1"/>
  <c r="G542" i="8"/>
  <c r="J542" i="8" s="1"/>
  <c r="G541" i="8"/>
  <c r="J541" i="8" s="1"/>
  <c r="G540" i="8"/>
  <c r="J540" i="8" s="1"/>
  <c r="G539" i="8"/>
  <c r="J539" i="8" s="1"/>
  <c r="G538" i="8"/>
  <c r="J538" i="8" s="1"/>
  <c r="G537" i="8"/>
  <c r="J537" i="8" s="1"/>
  <c r="G536" i="8"/>
  <c r="J536" i="8" s="1"/>
  <c r="G535" i="8"/>
  <c r="J535" i="8" s="1"/>
  <c r="G534" i="8"/>
  <c r="J534" i="8" s="1"/>
  <c r="G533" i="8"/>
  <c r="J533" i="8" s="1"/>
  <c r="G532" i="8"/>
  <c r="J532" i="8" s="1"/>
  <c r="G531" i="8"/>
  <c r="J531" i="8" s="1"/>
  <c r="G530" i="8"/>
  <c r="J530" i="8" s="1"/>
  <c r="G529" i="8"/>
  <c r="J529" i="8" s="1"/>
  <c r="G528" i="8"/>
  <c r="J528" i="8" s="1"/>
  <c r="G527" i="8"/>
  <c r="J527" i="8" s="1"/>
  <c r="G526" i="8"/>
  <c r="J526" i="8" s="1"/>
  <c r="G525" i="8"/>
  <c r="J525" i="8" s="1"/>
  <c r="G524" i="8"/>
  <c r="J524" i="8" s="1"/>
  <c r="G523" i="8"/>
  <c r="J523" i="8" s="1"/>
  <c r="G522" i="8"/>
  <c r="J522" i="8" s="1"/>
  <c r="G521" i="8"/>
  <c r="J521" i="8" s="1"/>
  <c r="G520" i="8"/>
  <c r="J520" i="8" s="1"/>
  <c r="G519" i="8"/>
  <c r="J519" i="8" s="1"/>
  <c r="G518" i="8"/>
  <c r="J518" i="8" s="1"/>
  <c r="G517" i="8"/>
  <c r="J517" i="8" s="1"/>
  <c r="G516" i="8"/>
  <c r="J516" i="8" s="1"/>
  <c r="G515" i="8"/>
  <c r="J515" i="8" s="1"/>
  <c r="G514" i="8"/>
  <c r="J514" i="8" s="1"/>
  <c r="G513" i="8"/>
  <c r="J513" i="8" s="1"/>
  <c r="G512" i="8"/>
  <c r="J512" i="8" s="1"/>
  <c r="G511" i="8"/>
  <c r="J511" i="8" s="1"/>
  <c r="G510" i="8"/>
  <c r="J510" i="8" s="1"/>
  <c r="G509" i="8"/>
  <c r="J509" i="8" s="1"/>
  <c r="G508" i="8"/>
  <c r="J508" i="8" s="1"/>
  <c r="G507" i="8"/>
  <c r="J507" i="8" s="1"/>
  <c r="G506" i="8"/>
  <c r="J506" i="8" s="1"/>
  <c r="G505" i="8"/>
  <c r="J505" i="8" s="1"/>
  <c r="G504" i="8"/>
  <c r="J504" i="8" s="1"/>
  <c r="G503" i="8"/>
  <c r="J503" i="8" s="1"/>
  <c r="G502" i="8"/>
  <c r="J502" i="8" s="1"/>
  <c r="G501" i="8"/>
  <c r="J501" i="8" s="1"/>
  <c r="G500" i="8"/>
  <c r="J500" i="8" s="1"/>
  <c r="G499" i="8"/>
  <c r="J499" i="8" s="1"/>
  <c r="G498" i="8"/>
  <c r="J498" i="8" s="1"/>
  <c r="G497" i="8"/>
  <c r="J497" i="8" s="1"/>
  <c r="G496" i="8"/>
  <c r="J496" i="8" s="1"/>
  <c r="G495" i="8"/>
  <c r="J495" i="8" s="1"/>
  <c r="G494" i="8"/>
  <c r="J494" i="8" s="1"/>
  <c r="G493" i="8"/>
  <c r="J493" i="8" s="1"/>
  <c r="G492" i="8"/>
  <c r="J492" i="8" s="1"/>
  <c r="G491" i="8"/>
  <c r="J491" i="8" s="1"/>
  <c r="G490" i="8"/>
  <c r="J490" i="8" s="1"/>
  <c r="G489" i="8"/>
  <c r="J489" i="8" s="1"/>
  <c r="G488" i="8"/>
  <c r="J488" i="8" s="1"/>
  <c r="G487" i="8"/>
  <c r="J487" i="8" s="1"/>
  <c r="G486" i="8"/>
  <c r="J486" i="8" s="1"/>
  <c r="G485" i="8"/>
  <c r="J485" i="8" s="1"/>
  <c r="G484" i="8"/>
  <c r="J484" i="8" s="1"/>
  <c r="G483" i="8"/>
  <c r="J483" i="8" s="1"/>
  <c r="G482" i="8"/>
  <c r="J482" i="8" s="1"/>
  <c r="G481" i="8"/>
  <c r="J481" i="8" s="1"/>
  <c r="G480" i="8"/>
  <c r="J480" i="8" s="1"/>
  <c r="G479" i="8"/>
  <c r="J479" i="8" s="1"/>
  <c r="G478" i="8"/>
  <c r="J478" i="8" s="1"/>
  <c r="G477" i="8"/>
  <c r="J477" i="8" s="1"/>
  <c r="G476" i="8"/>
  <c r="J476" i="8" s="1"/>
  <c r="G475" i="8"/>
  <c r="J475" i="8" s="1"/>
  <c r="G474" i="8"/>
  <c r="J474" i="8" s="1"/>
  <c r="G473" i="8"/>
  <c r="J473" i="8" s="1"/>
  <c r="G472" i="8"/>
  <c r="J472" i="8" s="1"/>
  <c r="G471" i="8"/>
  <c r="J471" i="8" s="1"/>
  <c r="G470" i="8"/>
  <c r="J470" i="8" s="1"/>
  <c r="G469" i="8"/>
  <c r="J469" i="8" s="1"/>
  <c r="G468" i="8"/>
  <c r="J468" i="8" s="1"/>
  <c r="G467" i="8"/>
  <c r="J467" i="8" s="1"/>
  <c r="G466" i="8"/>
  <c r="J466" i="8" s="1"/>
  <c r="G465" i="8"/>
  <c r="J465" i="8" s="1"/>
  <c r="G464" i="8"/>
  <c r="J464" i="8" s="1"/>
  <c r="G463" i="8"/>
  <c r="J463" i="8" s="1"/>
  <c r="G462" i="8"/>
  <c r="J462" i="8" s="1"/>
  <c r="G461" i="8"/>
  <c r="J461" i="8" s="1"/>
  <c r="G460" i="8"/>
  <c r="J460" i="8" s="1"/>
  <c r="G459" i="8"/>
  <c r="J459" i="8" s="1"/>
  <c r="G458" i="8"/>
  <c r="J458" i="8" s="1"/>
  <c r="G457" i="8"/>
  <c r="J457" i="8" s="1"/>
  <c r="G456" i="8"/>
  <c r="J456" i="8" s="1"/>
  <c r="G455" i="8"/>
  <c r="J455" i="8" s="1"/>
  <c r="G454" i="8"/>
  <c r="J454" i="8" s="1"/>
  <c r="G453" i="8"/>
  <c r="J453" i="8" s="1"/>
  <c r="G452" i="8"/>
  <c r="J452" i="8" s="1"/>
  <c r="G451" i="8"/>
  <c r="J451" i="8" s="1"/>
  <c r="G450" i="8"/>
  <c r="J450" i="8" s="1"/>
  <c r="G449" i="8"/>
  <c r="J449" i="8" s="1"/>
  <c r="G448" i="8"/>
  <c r="J448" i="8" s="1"/>
  <c r="G447" i="8"/>
  <c r="J447" i="8" s="1"/>
  <c r="G446" i="8"/>
  <c r="J446" i="8" s="1"/>
  <c r="G445" i="8"/>
  <c r="J445" i="8" s="1"/>
  <c r="G444" i="8"/>
  <c r="J444" i="8" s="1"/>
  <c r="G443" i="8"/>
  <c r="J443" i="8" s="1"/>
  <c r="G442" i="8"/>
  <c r="J442" i="8" s="1"/>
  <c r="G441" i="8"/>
  <c r="J441" i="8" s="1"/>
  <c r="G440" i="8"/>
  <c r="J440" i="8" s="1"/>
  <c r="G439" i="8"/>
  <c r="J439" i="8" s="1"/>
  <c r="G438" i="8"/>
  <c r="J438" i="8" s="1"/>
  <c r="G437" i="8"/>
  <c r="J437" i="8" s="1"/>
  <c r="G436" i="8"/>
  <c r="J436" i="8" s="1"/>
  <c r="G435" i="8"/>
  <c r="J435" i="8" s="1"/>
  <c r="G434" i="8"/>
  <c r="J434" i="8" s="1"/>
  <c r="G433" i="8"/>
  <c r="J433" i="8" s="1"/>
  <c r="G432" i="8"/>
  <c r="J432" i="8" s="1"/>
  <c r="G431" i="8"/>
  <c r="J431" i="8" s="1"/>
  <c r="G430" i="8"/>
  <c r="J430" i="8" s="1"/>
  <c r="G429" i="8"/>
  <c r="J429" i="8" s="1"/>
  <c r="G428" i="8"/>
  <c r="J428" i="8" s="1"/>
  <c r="G427" i="8"/>
  <c r="J427" i="8" s="1"/>
  <c r="G426" i="8"/>
  <c r="J426" i="8" s="1"/>
  <c r="G425" i="8"/>
  <c r="J425" i="8" s="1"/>
  <c r="G424" i="8"/>
  <c r="J424" i="8" s="1"/>
  <c r="G423" i="8"/>
  <c r="J423" i="8" s="1"/>
  <c r="G422" i="8"/>
  <c r="J422" i="8" s="1"/>
  <c r="G421" i="8"/>
  <c r="J421" i="8" s="1"/>
  <c r="G420" i="8"/>
  <c r="J420" i="8" s="1"/>
  <c r="G419" i="8"/>
  <c r="J419" i="8" s="1"/>
  <c r="G418" i="8"/>
  <c r="J418" i="8" s="1"/>
  <c r="G417" i="8"/>
  <c r="J417" i="8" s="1"/>
  <c r="G416" i="8"/>
  <c r="J416" i="8" s="1"/>
  <c r="G415" i="8"/>
  <c r="J415" i="8" s="1"/>
  <c r="G414" i="8"/>
  <c r="J414" i="8" s="1"/>
  <c r="G413" i="8"/>
  <c r="J413" i="8" s="1"/>
  <c r="G412" i="8"/>
  <c r="J412" i="8" s="1"/>
  <c r="G411" i="8"/>
  <c r="J411" i="8" s="1"/>
  <c r="G410" i="8"/>
  <c r="J410" i="8" s="1"/>
  <c r="G409" i="8"/>
  <c r="J409" i="8" s="1"/>
  <c r="G408" i="8"/>
  <c r="J408" i="8" s="1"/>
  <c r="G407" i="8"/>
  <c r="J407" i="8" s="1"/>
  <c r="G406" i="8"/>
  <c r="J406" i="8" s="1"/>
  <c r="G405" i="8"/>
  <c r="J405" i="8" s="1"/>
  <c r="G404" i="8"/>
  <c r="J404" i="8" s="1"/>
  <c r="G403" i="8"/>
  <c r="J403" i="8" s="1"/>
  <c r="G402" i="8"/>
  <c r="J402" i="8" s="1"/>
  <c r="G401" i="8"/>
  <c r="J401" i="8" s="1"/>
  <c r="G400" i="8"/>
  <c r="J400" i="8" s="1"/>
  <c r="G399" i="8"/>
  <c r="J399" i="8" s="1"/>
  <c r="G398" i="8"/>
  <c r="J398" i="8" s="1"/>
  <c r="G397" i="8"/>
  <c r="J397" i="8" s="1"/>
  <c r="G396" i="8"/>
  <c r="J396" i="8" s="1"/>
  <c r="G395" i="8"/>
  <c r="J395" i="8" s="1"/>
  <c r="G394" i="8"/>
  <c r="J394" i="8" s="1"/>
  <c r="G393" i="8"/>
  <c r="J393" i="8" s="1"/>
  <c r="G392" i="8"/>
  <c r="J392" i="8" s="1"/>
  <c r="G391" i="8"/>
  <c r="J391" i="8" s="1"/>
  <c r="G390" i="8"/>
  <c r="J390" i="8" s="1"/>
  <c r="G389" i="8"/>
  <c r="J389" i="8" s="1"/>
  <c r="G388" i="8"/>
  <c r="J388" i="8" s="1"/>
  <c r="G387" i="8"/>
  <c r="J387" i="8" s="1"/>
  <c r="G386" i="8"/>
  <c r="J386" i="8" s="1"/>
  <c r="G385" i="8"/>
  <c r="J385" i="8" s="1"/>
  <c r="G384" i="8"/>
  <c r="J384" i="8" s="1"/>
  <c r="G383" i="8"/>
  <c r="J383" i="8" s="1"/>
  <c r="G382" i="8"/>
  <c r="J382" i="8" s="1"/>
  <c r="G381" i="8"/>
  <c r="J381" i="8" s="1"/>
  <c r="G380" i="8"/>
  <c r="J380" i="8" s="1"/>
  <c r="G379" i="8"/>
  <c r="J379" i="8" s="1"/>
  <c r="G378" i="8"/>
  <c r="J378" i="8" s="1"/>
  <c r="G377" i="8"/>
  <c r="J377" i="8" s="1"/>
  <c r="G376" i="8"/>
  <c r="J376" i="8" s="1"/>
  <c r="G375" i="8"/>
  <c r="J375" i="8" s="1"/>
  <c r="G374" i="8"/>
  <c r="J374" i="8" s="1"/>
  <c r="G373" i="8"/>
  <c r="J373" i="8" s="1"/>
  <c r="G372" i="8"/>
  <c r="J372" i="8" s="1"/>
  <c r="G371" i="8"/>
  <c r="J371" i="8" s="1"/>
  <c r="G370" i="8"/>
  <c r="J370" i="8" s="1"/>
  <c r="G369" i="8"/>
  <c r="J369" i="8" s="1"/>
  <c r="G368" i="8"/>
  <c r="J368" i="8" s="1"/>
  <c r="G367" i="8"/>
  <c r="J367" i="8" s="1"/>
  <c r="G366" i="8"/>
  <c r="J366" i="8" s="1"/>
  <c r="G365" i="8"/>
  <c r="J365" i="8" s="1"/>
  <c r="G364" i="8"/>
  <c r="J364" i="8" s="1"/>
  <c r="G363" i="8"/>
  <c r="J363" i="8" s="1"/>
  <c r="G362" i="8"/>
  <c r="J362" i="8" s="1"/>
  <c r="G361" i="8"/>
  <c r="J361" i="8" s="1"/>
  <c r="G360" i="8"/>
  <c r="J360" i="8" s="1"/>
  <c r="G359" i="8"/>
  <c r="J359" i="8" s="1"/>
  <c r="G358" i="8"/>
  <c r="J358" i="8" s="1"/>
  <c r="G357" i="8"/>
  <c r="J357" i="8" s="1"/>
  <c r="G356" i="8"/>
  <c r="J356" i="8" s="1"/>
  <c r="G355" i="8"/>
  <c r="J355" i="8" s="1"/>
  <c r="G354" i="8"/>
  <c r="J354" i="8" s="1"/>
  <c r="G353" i="8"/>
  <c r="J353" i="8" s="1"/>
  <c r="G352" i="8"/>
  <c r="J352" i="8" s="1"/>
  <c r="G351" i="8"/>
  <c r="J351" i="8" s="1"/>
  <c r="G350" i="8"/>
  <c r="J350" i="8" s="1"/>
  <c r="G349" i="8"/>
  <c r="J349" i="8" s="1"/>
  <c r="G348" i="8"/>
  <c r="J348" i="8" s="1"/>
  <c r="G347" i="8"/>
  <c r="J347" i="8" s="1"/>
  <c r="G346" i="8"/>
  <c r="J346" i="8" s="1"/>
  <c r="G345" i="8"/>
  <c r="J345" i="8" s="1"/>
  <c r="G344" i="8"/>
  <c r="J344" i="8" s="1"/>
  <c r="G343" i="8"/>
  <c r="J343" i="8" s="1"/>
  <c r="G342" i="8"/>
  <c r="J342" i="8" s="1"/>
  <c r="G341" i="8"/>
  <c r="J341" i="8" s="1"/>
  <c r="G340" i="8"/>
  <c r="J340" i="8" s="1"/>
  <c r="G339" i="8"/>
  <c r="J339" i="8" s="1"/>
  <c r="G338" i="8"/>
  <c r="J338" i="8" s="1"/>
  <c r="G337" i="8"/>
  <c r="J337" i="8" s="1"/>
  <c r="G336" i="8"/>
  <c r="J336" i="8" s="1"/>
  <c r="G335" i="8"/>
  <c r="J335" i="8" s="1"/>
  <c r="G334" i="8"/>
  <c r="J334" i="8" s="1"/>
  <c r="G333" i="8"/>
  <c r="J333" i="8" s="1"/>
  <c r="G332" i="8"/>
  <c r="J332" i="8" s="1"/>
  <c r="G331" i="8"/>
  <c r="J331" i="8" s="1"/>
  <c r="G330" i="8"/>
  <c r="J330" i="8" s="1"/>
  <c r="G329" i="8"/>
  <c r="J329" i="8" s="1"/>
  <c r="G328" i="8"/>
  <c r="J328" i="8" s="1"/>
  <c r="G327" i="8"/>
  <c r="J327" i="8" s="1"/>
  <c r="G326" i="8"/>
  <c r="J326" i="8" s="1"/>
  <c r="G325" i="8"/>
  <c r="J325" i="8" s="1"/>
  <c r="G324" i="8"/>
  <c r="J324" i="8" s="1"/>
  <c r="G323" i="8"/>
  <c r="J323" i="8" s="1"/>
  <c r="G322" i="8"/>
  <c r="J322" i="8" s="1"/>
  <c r="G321" i="8"/>
  <c r="J321" i="8" s="1"/>
  <c r="G320" i="8"/>
  <c r="J320" i="8" s="1"/>
  <c r="G319" i="8"/>
  <c r="J319" i="8" s="1"/>
  <c r="G318" i="8"/>
  <c r="J318" i="8" s="1"/>
  <c r="G317" i="8"/>
  <c r="J317" i="8" s="1"/>
  <c r="G316" i="8"/>
  <c r="J316" i="8" s="1"/>
  <c r="G315" i="8"/>
  <c r="J315" i="8" s="1"/>
  <c r="G314" i="8"/>
  <c r="J314" i="8" s="1"/>
  <c r="G313" i="8"/>
  <c r="J313" i="8" s="1"/>
  <c r="G312" i="8"/>
  <c r="J312" i="8" s="1"/>
  <c r="G311" i="8"/>
  <c r="J311" i="8" s="1"/>
  <c r="G310" i="8"/>
  <c r="J310" i="8" s="1"/>
  <c r="G309" i="8"/>
  <c r="J309" i="8" s="1"/>
  <c r="G308" i="8"/>
  <c r="J308" i="8" s="1"/>
  <c r="G307" i="8"/>
  <c r="J307" i="8" s="1"/>
  <c r="G306" i="8"/>
  <c r="J306" i="8" s="1"/>
  <c r="G305" i="8"/>
  <c r="J305" i="8" s="1"/>
  <c r="G304" i="8"/>
  <c r="J304" i="8" s="1"/>
  <c r="G303" i="8"/>
  <c r="J303" i="8" s="1"/>
  <c r="G302" i="8"/>
  <c r="J302" i="8" s="1"/>
  <c r="G301" i="8"/>
  <c r="J301" i="8" s="1"/>
  <c r="G300" i="8"/>
  <c r="J300" i="8" s="1"/>
  <c r="G299" i="8"/>
  <c r="J299" i="8" s="1"/>
  <c r="G298" i="8"/>
  <c r="J298" i="8" s="1"/>
  <c r="G297" i="8"/>
  <c r="J297" i="8" s="1"/>
  <c r="G296" i="8"/>
  <c r="J296" i="8" s="1"/>
  <c r="G295" i="8"/>
  <c r="J295" i="8" s="1"/>
  <c r="G294" i="8"/>
  <c r="J294" i="8" s="1"/>
  <c r="G293" i="8"/>
  <c r="J293" i="8" s="1"/>
  <c r="G292" i="8"/>
  <c r="J292" i="8" s="1"/>
  <c r="G291" i="8"/>
  <c r="J291" i="8" s="1"/>
  <c r="G290" i="8"/>
  <c r="J290" i="8" s="1"/>
  <c r="G289" i="8"/>
  <c r="J289" i="8" s="1"/>
  <c r="G288" i="8"/>
  <c r="J288" i="8" s="1"/>
  <c r="G287" i="8"/>
  <c r="J287" i="8" s="1"/>
  <c r="G286" i="8"/>
  <c r="J286" i="8" s="1"/>
  <c r="G285" i="8"/>
  <c r="J285" i="8" s="1"/>
  <c r="G284" i="8"/>
  <c r="J284" i="8" s="1"/>
  <c r="G283" i="8"/>
  <c r="J283" i="8" s="1"/>
  <c r="G282" i="8"/>
  <c r="J282" i="8" s="1"/>
  <c r="G281" i="8"/>
  <c r="J281" i="8" s="1"/>
  <c r="G280" i="8"/>
  <c r="J280" i="8" s="1"/>
  <c r="G279" i="8"/>
  <c r="J279" i="8" s="1"/>
  <c r="G278" i="8"/>
  <c r="J278" i="8" s="1"/>
  <c r="G277" i="8"/>
  <c r="J277" i="8" s="1"/>
  <c r="G276" i="8"/>
  <c r="J276" i="8" s="1"/>
  <c r="G275" i="8"/>
  <c r="J275" i="8" s="1"/>
  <c r="G274" i="8"/>
  <c r="J274" i="8" s="1"/>
  <c r="G273" i="8"/>
  <c r="J273" i="8" s="1"/>
  <c r="G272" i="8"/>
  <c r="J272" i="8" s="1"/>
  <c r="G271" i="8"/>
  <c r="J271" i="8" s="1"/>
  <c r="G270" i="8"/>
  <c r="J270" i="8" s="1"/>
  <c r="G269" i="8"/>
  <c r="J269" i="8" s="1"/>
  <c r="G268" i="8"/>
  <c r="J268" i="8" s="1"/>
  <c r="G267" i="8"/>
  <c r="J267" i="8" s="1"/>
  <c r="G266" i="8"/>
  <c r="J266" i="8" s="1"/>
  <c r="G265" i="8"/>
  <c r="J265" i="8" s="1"/>
  <c r="G264" i="8"/>
  <c r="J264" i="8" s="1"/>
  <c r="G263" i="8"/>
  <c r="J263" i="8" s="1"/>
  <c r="G262" i="8"/>
  <c r="J262" i="8"/>
  <c r="G261" i="8"/>
  <c r="J261" i="8" s="1"/>
  <c r="G260" i="8"/>
  <c r="J260" i="8"/>
  <c r="G259" i="8"/>
  <c r="J259" i="8" s="1"/>
  <c r="G258" i="8"/>
  <c r="J258" i="8"/>
  <c r="G257" i="8"/>
  <c r="J257" i="8" s="1"/>
  <c r="G256" i="8"/>
  <c r="J256" i="8"/>
  <c r="G255" i="8"/>
  <c r="J255" i="8" s="1"/>
  <c r="G254" i="8"/>
  <c r="J254" i="8"/>
  <c r="G253" i="8"/>
  <c r="J253" i="8" s="1"/>
  <c r="G252" i="8"/>
  <c r="J252" i="8"/>
  <c r="G251" i="8"/>
  <c r="J251" i="8" s="1"/>
  <c r="G250" i="8"/>
  <c r="J250" i="8"/>
  <c r="G249" i="8"/>
  <c r="J249" i="8" s="1"/>
  <c r="G248" i="8"/>
  <c r="J248" i="8"/>
  <c r="G247" i="8"/>
  <c r="J247" i="8" s="1"/>
  <c r="G246" i="8"/>
  <c r="J246" i="8"/>
  <c r="G245" i="8"/>
  <c r="J245" i="8" s="1"/>
  <c r="G244" i="8"/>
  <c r="J244" i="8"/>
  <c r="G243" i="8"/>
  <c r="J243" i="8" s="1"/>
  <c r="G242" i="8"/>
  <c r="J242" i="8"/>
  <c r="G241" i="8"/>
  <c r="J241" i="8" s="1"/>
  <c r="G240" i="8"/>
  <c r="J240" i="8"/>
  <c r="G239" i="8"/>
  <c r="J239" i="8" s="1"/>
  <c r="G238" i="8"/>
  <c r="J238" i="8"/>
  <c r="G237" i="8"/>
  <c r="J237" i="8" s="1"/>
  <c r="G236" i="8"/>
  <c r="J236" i="8"/>
  <c r="G235" i="8"/>
  <c r="J235" i="8" s="1"/>
  <c r="G234" i="8"/>
  <c r="J234" i="8"/>
  <c r="G233" i="8"/>
  <c r="J233" i="8" s="1"/>
  <c r="G232" i="8"/>
  <c r="J232" i="8"/>
  <c r="G231" i="8"/>
  <c r="J231" i="8" s="1"/>
  <c r="G230" i="8"/>
  <c r="J230" i="8"/>
  <c r="G229" i="8"/>
  <c r="J229" i="8" s="1"/>
  <c r="G228" i="8"/>
  <c r="J228" i="8"/>
  <c r="G227" i="8"/>
  <c r="J227" i="8" s="1"/>
  <c r="G226" i="8"/>
  <c r="J226" i="8"/>
  <c r="G225" i="8"/>
  <c r="J225" i="8" s="1"/>
  <c r="G224" i="8"/>
  <c r="J224" i="8"/>
  <c r="G223" i="8"/>
  <c r="J223" i="8" s="1"/>
  <c r="G222" i="8"/>
  <c r="J222" i="8"/>
  <c r="G221" i="8"/>
  <c r="J221" i="8" s="1"/>
  <c r="G220" i="8"/>
  <c r="J220" i="8"/>
  <c r="G219" i="8"/>
  <c r="J219" i="8" s="1"/>
  <c r="G218" i="8"/>
  <c r="J218" i="8"/>
  <c r="G217" i="8"/>
  <c r="J217" i="8" s="1"/>
  <c r="G216" i="8"/>
  <c r="J216" i="8"/>
  <c r="G215" i="8"/>
  <c r="J215" i="8" s="1"/>
  <c r="G214" i="8"/>
  <c r="J214" i="8"/>
  <c r="G213" i="8"/>
  <c r="J213" i="8" s="1"/>
  <c r="G212" i="8"/>
  <c r="J212" i="8"/>
  <c r="G211" i="8"/>
  <c r="J211" i="8" s="1"/>
  <c r="G210" i="8"/>
  <c r="J210" i="8"/>
  <c r="G209" i="8"/>
  <c r="J209" i="8" s="1"/>
  <c r="G208" i="8"/>
  <c r="J208" i="8"/>
  <c r="G207" i="8"/>
  <c r="J207" i="8" s="1"/>
  <c r="G206" i="8"/>
  <c r="J206" i="8"/>
  <c r="G205" i="8"/>
  <c r="J205" i="8" s="1"/>
  <c r="G204" i="8"/>
  <c r="J204" i="8"/>
  <c r="G203" i="8"/>
  <c r="J203" i="8" s="1"/>
  <c r="G202" i="8"/>
  <c r="J202" i="8"/>
  <c r="G201" i="8"/>
  <c r="J201" i="8" s="1"/>
  <c r="G200" i="8"/>
  <c r="J200" i="8"/>
  <c r="G199" i="8"/>
  <c r="J199" i="8" s="1"/>
  <c r="G198" i="8"/>
  <c r="J198" i="8"/>
  <c r="G197" i="8"/>
  <c r="J197" i="8" s="1"/>
  <c r="G196" i="8"/>
  <c r="J196" i="8"/>
  <c r="G195" i="8"/>
  <c r="J195" i="8" s="1"/>
  <c r="G194" i="8"/>
  <c r="J194" i="8"/>
  <c r="G193" i="8"/>
  <c r="J193" i="8" s="1"/>
  <c r="G192" i="8"/>
  <c r="J192" i="8"/>
  <c r="G191" i="8"/>
  <c r="J191" i="8" s="1"/>
  <c r="G190" i="8"/>
  <c r="J190" i="8"/>
  <c r="G189" i="8"/>
  <c r="J189" i="8" s="1"/>
  <c r="G188" i="8"/>
  <c r="J188" i="8"/>
  <c r="G187" i="8"/>
  <c r="J187" i="8" s="1"/>
  <c r="G186" i="8"/>
  <c r="J186" i="8"/>
  <c r="G185" i="8"/>
  <c r="J185" i="8" s="1"/>
  <c r="G184" i="8"/>
  <c r="J184" i="8"/>
  <c r="G183" i="8"/>
  <c r="J183" i="8" s="1"/>
  <c r="G182" i="8"/>
  <c r="J182" i="8"/>
  <c r="G181" i="8"/>
  <c r="J181" i="8" s="1"/>
  <c r="G180" i="8"/>
  <c r="J180" i="8"/>
  <c r="G179" i="8"/>
  <c r="J179" i="8" s="1"/>
  <c r="G178" i="8"/>
  <c r="J178" i="8"/>
  <c r="G177" i="8"/>
  <c r="J177" i="8" s="1"/>
  <c r="G161" i="8"/>
  <c r="J161" i="8"/>
  <c r="G23" i="8"/>
  <c r="J23" i="8" s="1"/>
  <c r="G35" i="8"/>
  <c r="J35" i="8" s="1"/>
  <c r="G8" i="8"/>
  <c r="J8" i="8" s="1"/>
  <c r="G32" i="8"/>
  <c r="J32" i="8" s="1"/>
  <c r="G22" i="8"/>
  <c r="J22" i="8" s="1"/>
  <c r="G21" i="8"/>
  <c r="J21" i="8" s="1"/>
  <c r="G31" i="8"/>
  <c r="J31" i="8" s="1"/>
  <c r="G20" i="8"/>
  <c r="J20" i="8" s="1"/>
  <c r="G33" i="8"/>
  <c r="J33" i="8" s="1"/>
  <c r="G19" i="8"/>
  <c r="J19" i="8" s="1"/>
  <c r="G160" i="8"/>
  <c r="J160" i="8"/>
  <c r="G159" i="8"/>
  <c r="J159" i="8" s="1"/>
  <c r="G158" i="8"/>
  <c r="J158" i="8"/>
  <c r="G157" i="8"/>
  <c r="J157" i="8" s="1"/>
  <c r="G13" i="8"/>
  <c r="J13" i="8" s="1"/>
  <c r="G9" i="8"/>
  <c r="J9" i="8" s="1"/>
  <c r="G10" i="8"/>
  <c r="J10" i="8" s="1"/>
  <c r="G11" i="8"/>
  <c r="J11" i="8" s="1"/>
  <c r="G12" i="8"/>
  <c r="J12" i="8" s="1"/>
  <c r="G30" i="8"/>
  <c r="J30" i="8" s="1"/>
  <c r="G14" i="8"/>
  <c r="J14" i="8" s="1"/>
  <c r="G29" i="8"/>
  <c r="J29" i="8" s="1"/>
  <c r="G17" i="8"/>
  <c r="J17" i="8" s="1"/>
  <c r="G16" i="8"/>
  <c r="J16" i="8" s="1"/>
  <c r="G15" i="8"/>
  <c r="J15" i="8" s="1"/>
  <c r="G176" i="8"/>
  <c r="J176" i="8" s="1"/>
  <c r="G175" i="8"/>
  <c r="J175" i="8" s="1"/>
  <c r="G174" i="8"/>
  <c r="J174" i="8" s="1"/>
  <c r="G173" i="8"/>
  <c r="J173" i="8" s="1"/>
  <c r="G172" i="8"/>
  <c r="J172" i="8" s="1"/>
  <c r="G171" i="8"/>
  <c r="J171" i="8" s="1"/>
  <c r="G170" i="8"/>
  <c r="J170" i="8" s="1"/>
  <c r="G169" i="8"/>
  <c r="J169" i="8" s="1"/>
  <c r="G18" i="8"/>
  <c r="J18" i="8" s="1"/>
  <c r="G168" i="8"/>
  <c r="J168" i="8"/>
  <c r="G167" i="8"/>
  <c r="J167" i="8" s="1"/>
  <c r="G166" i="8"/>
  <c r="J166" i="8"/>
  <c r="G165" i="8"/>
  <c r="J165" i="8" s="1"/>
  <c r="G156" i="8"/>
  <c r="J156" i="8"/>
  <c r="G164" i="8"/>
  <c r="J164" i="8" s="1"/>
  <c r="G163" i="8"/>
  <c r="J163" i="8"/>
  <c r="G162" i="8"/>
  <c r="J162" i="8" s="1"/>
  <c r="G155" i="8"/>
  <c r="J155" i="8"/>
  <c r="G154" i="8"/>
  <c r="J154" i="8" s="1"/>
  <c r="G153" i="8"/>
  <c r="J153" i="8"/>
  <c r="G152" i="8"/>
  <c r="J152" i="8" s="1"/>
  <c r="G151" i="8"/>
  <c r="J151" i="8"/>
  <c r="G150" i="8"/>
  <c r="J150" i="8" s="1"/>
  <c r="G149" i="8"/>
  <c r="J149" i="8"/>
  <c r="G148" i="8"/>
  <c r="J148" i="8" s="1"/>
  <c r="G147" i="8"/>
  <c r="J147" i="8"/>
  <c r="G146" i="8"/>
  <c r="J146" i="8" s="1"/>
  <c r="G145" i="8"/>
  <c r="J145" i="8"/>
  <c r="G144" i="8"/>
  <c r="J144" i="8" s="1"/>
  <c r="G143" i="8"/>
  <c r="J143" i="8"/>
  <c r="G142" i="8"/>
  <c r="J142" i="8" s="1"/>
  <c r="G141" i="8"/>
  <c r="J141" i="8"/>
  <c r="G140" i="8"/>
  <c r="J140" i="8" s="1"/>
  <c r="G139" i="8"/>
  <c r="J139" i="8"/>
  <c r="G138" i="8"/>
  <c r="J138" i="8" s="1"/>
  <c r="G137" i="8"/>
  <c r="J137" i="8"/>
  <c r="G136" i="8"/>
  <c r="J136" i="8" s="1"/>
  <c r="G135" i="8"/>
  <c r="J135" i="8"/>
  <c r="G134" i="8"/>
  <c r="J134" i="8" s="1"/>
  <c r="G133" i="8"/>
  <c r="J133" i="8"/>
  <c r="G132" i="8"/>
  <c r="J132" i="8" s="1"/>
  <c r="G131" i="8"/>
  <c r="J131" i="8"/>
  <c r="G130" i="8"/>
  <c r="J130" i="8" s="1"/>
  <c r="G129" i="8"/>
  <c r="J129" i="8"/>
  <c r="G128" i="8"/>
  <c r="J128" i="8" s="1"/>
  <c r="G127" i="8"/>
  <c r="J127" i="8"/>
  <c r="G126" i="8"/>
  <c r="J126" i="8" s="1"/>
  <c r="G125" i="8"/>
  <c r="J125" i="8"/>
  <c r="G124" i="8"/>
  <c r="J124" i="8" s="1"/>
  <c r="G123" i="8"/>
  <c r="J123" i="8"/>
  <c r="G122" i="8"/>
  <c r="J122" i="8" s="1"/>
  <c r="G121" i="8"/>
  <c r="J121" i="8"/>
  <c r="G120" i="8"/>
  <c r="J120" i="8" s="1"/>
  <c r="G119" i="8"/>
  <c r="J119" i="8"/>
  <c r="G118" i="8"/>
  <c r="J118" i="8" s="1"/>
  <c r="G117" i="8"/>
  <c r="J117" i="8"/>
  <c r="G116" i="8"/>
  <c r="J116" i="8" s="1"/>
  <c r="G115" i="8"/>
  <c r="J115" i="8"/>
  <c r="G114" i="8"/>
  <c r="J114" i="8" s="1"/>
  <c r="G113" i="8"/>
  <c r="J113" i="8"/>
  <c r="G112" i="8"/>
  <c r="J112" i="8" s="1"/>
  <c r="G111" i="8"/>
  <c r="J111" i="8"/>
  <c r="G110" i="8"/>
  <c r="J110" i="8" s="1"/>
  <c r="G109" i="8"/>
  <c r="J109" i="8"/>
  <c r="G108" i="8"/>
  <c r="J108" i="8" s="1"/>
  <c r="G107" i="8"/>
  <c r="J107" i="8"/>
  <c r="G106" i="8"/>
  <c r="J106" i="8" s="1"/>
  <c r="G105" i="8"/>
  <c r="J105" i="8"/>
  <c r="G104" i="8"/>
  <c r="J104" i="8" s="1"/>
  <c r="G103" i="8"/>
  <c r="J103" i="8"/>
  <c r="G102" i="8"/>
  <c r="J102" i="8" s="1"/>
  <c r="G101" i="8"/>
  <c r="J101" i="8"/>
  <c r="G100" i="8"/>
  <c r="J100" i="8" s="1"/>
  <c r="G99" i="8"/>
  <c r="J99" i="8"/>
  <c r="G98" i="8"/>
  <c r="J98" i="8" s="1"/>
  <c r="G97" i="8"/>
  <c r="J97" i="8"/>
  <c r="G96" i="8"/>
  <c r="J96" i="8" s="1"/>
  <c r="G95" i="8"/>
  <c r="J95" i="8"/>
  <c r="G94" i="8"/>
  <c r="J94" i="8" s="1"/>
  <c r="G93" i="8"/>
  <c r="J93" i="8"/>
  <c r="G92" i="8"/>
  <c r="J92" i="8" s="1"/>
  <c r="G91" i="8"/>
  <c r="J91" i="8"/>
  <c r="G90" i="8"/>
  <c r="J90" i="8" s="1"/>
  <c r="G89" i="8"/>
  <c r="J89" i="8"/>
  <c r="G88" i="8"/>
  <c r="J88" i="8" s="1"/>
  <c r="G87" i="8"/>
  <c r="J87" i="8"/>
  <c r="G86" i="8"/>
  <c r="J86" i="8" s="1"/>
  <c r="G85" i="8"/>
  <c r="J85" i="8"/>
  <c r="G84" i="8"/>
  <c r="J84" i="8" s="1"/>
  <c r="G83" i="8"/>
  <c r="J83" i="8"/>
  <c r="G82" i="8"/>
  <c r="J82" i="8" s="1"/>
  <c r="G81" i="8"/>
  <c r="J81" i="8"/>
  <c r="G80" i="8"/>
  <c r="J80" i="8" s="1"/>
  <c r="G79" i="8"/>
  <c r="J79" i="8"/>
  <c r="G78" i="8"/>
  <c r="J78" i="8" s="1"/>
  <c r="G77" i="8"/>
  <c r="J77" i="8"/>
  <c r="G76" i="8"/>
  <c r="J76" i="8" s="1"/>
  <c r="G75" i="8"/>
  <c r="J75" i="8"/>
  <c r="G74" i="8"/>
  <c r="J74" i="8" s="1"/>
  <c r="G73" i="8"/>
  <c r="J73" i="8"/>
  <c r="G72" i="8"/>
  <c r="J72" i="8" s="1"/>
  <c r="G71" i="8"/>
  <c r="J71" i="8"/>
  <c r="G70" i="8"/>
  <c r="J70" i="8" s="1"/>
  <c r="G69" i="8"/>
  <c r="J69" i="8"/>
  <c r="G68" i="8"/>
  <c r="J68" i="8" s="1"/>
  <c r="G67" i="8"/>
  <c r="J67" i="8"/>
  <c r="G66" i="8"/>
  <c r="J66" i="8" s="1"/>
  <c r="G65" i="8"/>
  <c r="J65" i="8"/>
  <c r="G64" i="8"/>
  <c r="J64" i="8" s="1"/>
  <c r="G63" i="8"/>
  <c r="J63" i="8"/>
  <c r="G62" i="8"/>
  <c r="J62" i="8" s="1"/>
  <c r="G61" i="8"/>
  <c r="J61" i="8"/>
  <c r="G60" i="8"/>
  <c r="J60" i="8" s="1"/>
  <c r="G59" i="8"/>
  <c r="J59" i="8"/>
  <c r="G58" i="8"/>
  <c r="J58" i="8" s="1"/>
  <c r="G57" i="8"/>
  <c r="J57" i="8"/>
  <c r="G56" i="8"/>
  <c r="J56" i="8" s="1"/>
  <c r="G55" i="8"/>
  <c r="J55" i="8"/>
  <c r="G54" i="8"/>
  <c r="J54" i="8" s="1"/>
  <c r="G53" i="8"/>
  <c r="J53" i="8"/>
  <c r="G52" i="8"/>
  <c r="J52" i="8" s="1"/>
  <c r="G51" i="8"/>
  <c r="J51" i="8"/>
  <c r="G50" i="8"/>
  <c r="J50" i="8" s="1"/>
  <c r="G49" i="8"/>
  <c r="J49" i="8"/>
  <c r="G48" i="8"/>
  <c r="J48" i="8" s="1"/>
  <c r="G47" i="8"/>
  <c r="J47" i="8"/>
  <c r="G46" i="8"/>
  <c r="J46" i="8" s="1"/>
  <c r="G45" i="8"/>
  <c r="J45" i="8"/>
  <c r="G44" i="8"/>
  <c r="J44" i="8" s="1"/>
  <c r="G43" i="8"/>
  <c r="J43" i="8"/>
  <c r="G42" i="8"/>
  <c r="J42" i="8" s="1"/>
  <c r="G41" i="8"/>
  <c r="J41" i="8"/>
  <c r="G40" i="8"/>
  <c r="J40" i="8" s="1"/>
  <c r="G39" i="8"/>
  <c r="J39" i="8"/>
  <c r="G38" i="8"/>
  <c r="J38" i="8" s="1"/>
  <c r="G37" i="8"/>
  <c r="J37" i="8"/>
  <c r="G36" i="8"/>
  <c r="J36" i="8" s="1"/>
  <c r="G28" i="8"/>
  <c r="J28" i="8" s="1"/>
  <c r="G27" i="8"/>
  <c r="J27" i="8" s="1"/>
  <c r="G34" i="8"/>
  <c r="J34" i="8" s="1"/>
  <c r="G26" i="8"/>
  <c r="J26" i="8" s="1"/>
  <c r="G25" i="8"/>
  <c r="J25" i="8" s="1"/>
  <c r="F5" i="8"/>
  <c r="A5" i="8"/>
  <c r="H3" i="8"/>
  <c r="H4" i="8" s="1"/>
  <c r="C13" i="16"/>
  <c r="B2" i="8"/>
  <c r="A1" i="8"/>
  <c r="J604" i="7"/>
  <c r="J603" i="7"/>
  <c r="J602" i="7"/>
  <c r="J601" i="7"/>
  <c r="J600" i="7"/>
  <c r="J599" i="7"/>
  <c r="G598" i="7"/>
  <c r="J598" i="7"/>
  <c r="G597" i="7"/>
  <c r="J597" i="7" s="1"/>
  <c r="G596" i="7"/>
  <c r="J596" i="7" s="1"/>
  <c r="G595" i="7"/>
  <c r="J595" i="7" s="1"/>
  <c r="G594" i="7"/>
  <c r="J594" i="7"/>
  <c r="G593" i="7"/>
  <c r="J593" i="7" s="1"/>
  <c r="G592" i="7"/>
  <c r="J592" i="7" s="1"/>
  <c r="G591" i="7"/>
  <c r="J591" i="7" s="1"/>
  <c r="G590" i="7"/>
  <c r="J590" i="7"/>
  <c r="G589" i="7"/>
  <c r="J589" i="7" s="1"/>
  <c r="G588" i="7"/>
  <c r="J588" i="7" s="1"/>
  <c r="G587" i="7"/>
  <c r="J587" i="7" s="1"/>
  <c r="G586" i="7"/>
  <c r="J586" i="7"/>
  <c r="G585" i="7"/>
  <c r="J585" i="7" s="1"/>
  <c r="G584" i="7"/>
  <c r="J584" i="7" s="1"/>
  <c r="G583" i="7"/>
  <c r="J583" i="7" s="1"/>
  <c r="G582" i="7"/>
  <c r="J582" i="7"/>
  <c r="G581" i="7"/>
  <c r="J581" i="7" s="1"/>
  <c r="G580" i="7"/>
  <c r="J580" i="7" s="1"/>
  <c r="G579" i="7"/>
  <c r="J579" i="7" s="1"/>
  <c r="G578" i="7"/>
  <c r="J578" i="7"/>
  <c r="G577" i="7"/>
  <c r="J577" i="7" s="1"/>
  <c r="G576" i="7"/>
  <c r="J576" i="7" s="1"/>
  <c r="G575" i="7"/>
  <c r="J575" i="7" s="1"/>
  <c r="G574" i="7"/>
  <c r="J574" i="7"/>
  <c r="G573" i="7"/>
  <c r="J573" i="7" s="1"/>
  <c r="G572" i="7"/>
  <c r="J572" i="7" s="1"/>
  <c r="G571" i="7"/>
  <c r="J571" i="7" s="1"/>
  <c r="G570" i="7"/>
  <c r="J570" i="7"/>
  <c r="G569" i="7"/>
  <c r="J569" i="7" s="1"/>
  <c r="G568" i="7"/>
  <c r="J568" i="7" s="1"/>
  <c r="G567" i="7"/>
  <c r="J567" i="7" s="1"/>
  <c r="G566" i="7"/>
  <c r="J566" i="7"/>
  <c r="G565" i="7"/>
  <c r="J565" i="7" s="1"/>
  <c r="G564" i="7"/>
  <c r="J564" i="7" s="1"/>
  <c r="G563" i="7"/>
  <c r="J563" i="7" s="1"/>
  <c r="G562" i="7"/>
  <c r="J562" i="7"/>
  <c r="G561" i="7"/>
  <c r="J561" i="7" s="1"/>
  <c r="G560" i="7"/>
  <c r="J560" i="7" s="1"/>
  <c r="G559" i="7"/>
  <c r="J559" i="7" s="1"/>
  <c r="G558" i="7"/>
  <c r="J558" i="7"/>
  <c r="G557" i="7"/>
  <c r="J557" i="7" s="1"/>
  <c r="G556" i="7"/>
  <c r="J556" i="7" s="1"/>
  <c r="G555" i="7"/>
  <c r="J555" i="7" s="1"/>
  <c r="G554" i="7"/>
  <c r="J554" i="7"/>
  <c r="G553" i="7"/>
  <c r="J553" i="7" s="1"/>
  <c r="G552" i="7"/>
  <c r="J552" i="7" s="1"/>
  <c r="G551" i="7"/>
  <c r="J551" i="7" s="1"/>
  <c r="G550" i="7"/>
  <c r="J550" i="7"/>
  <c r="G549" i="7"/>
  <c r="J549" i="7" s="1"/>
  <c r="G548" i="7"/>
  <c r="J548" i="7" s="1"/>
  <c r="G547" i="7"/>
  <c r="J547" i="7" s="1"/>
  <c r="G546" i="7"/>
  <c r="J546" i="7"/>
  <c r="G545" i="7"/>
  <c r="J545" i="7" s="1"/>
  <c r="G544" i="7"/>
  <c r="J544" i="7" s="1"/>
  <c r="G543" i="7"/>
  <c r="J543" i="7" s="1"/>
  <c r="G542" i="7"/>
  <c r="J542" i="7"/>
  <c r="G541" i="7"/>
  <c r="J541" i="7" s="1"/>
  <c r="G540" i="7"/>
  <c r="J540" i="7" s="1"/>
  <c r="G539" i="7"/>
  <c r="J539" i="7" s="1"/>
  <c r="G538" i="7"/>
  <c r="J538" i="7"/>
  <c r="G537" i="7"/>
  <c r="J537" i="7" s="1"/>
  <c r="G536" i="7"/>
  <c r="J536" i="7" s="1"/>
  <c r="G535" i="7"/>
  <c r="J535" i="7" s="1"/>
  <c r="G534" i="7"/>
  <c r="J534" i="7"/>
  <c r="G533" i="7"/>
  <c r="J533" i="7" s="1"/>
  <c r="G532" i="7"/>
  <c r="J532" i="7" s="1"/>
  <c r="G531" i="7"/>
  <c r="J531" i="7" s="1"/>
  <c r="G530" i="7"/>
  <c r="J530" i="7"/>
  <c r="G529" i="7"/>
  <c r="J529" i="7" s="1"/>
  <c r="G528" i="7"/>
  <c r="J528" i="7" s="1"/>
  <c r="G527" i="7"/>
  <c r="J527" i="7" s="1"/>
  <c r="G526" i="7"/>
  <c r="J526" i="7"/>
  <c r="G525" i="7"/>
  <c r="J525" i="7" s="1"/>
  <c r="G524" i="7"/>
  <c r="J524" i="7" s="1"/>
  <c r="G523" i="7"/>
  <c r="J523" i="7" s="1"/>
  <c r="G522" i="7"/>
  <c r="J522" i="7"/>
  <c r="G521" i="7"/>
  <c r="J521" i="7" s="1"/>
  <c r="G520" i="7"/>
  <c r="J520" i="7" s="1"/>
  <c r="G519" i="7"/>
  <c r="J519" i="7" s="1"/>
  <c r="G518" i="7"/>
  <c r="J518" i="7"/>
  <c r="G517" i="7"/>
  <c r="J517" i="7" s="1"/>
  <c r="G516" i="7"/>
  <c r="J516" i="7" s="1"/>
  <c r="G515" i="7"/>
  <c r="J515" i="7" s="1"/>
  <c r="G514" i="7"/>
  <c r="J514" i="7"/>
  <c r="G513" i="7"/>
  <c r="J513" i="7" s="1"/>
  <c r="G512" i="7"/>
  <c r="J512" i="7" s="1"/>
  <c r="G511" i="7"/>
  <c r="J511" i="7" s="1"/>
  <c r="G510" i="7"/>
  <c r="J510" i="7"/>
  <c r="G509" i="7"/>
  <c r="J509" i="7" s="1"/>
  <c r="G508" i="7"/>
  <c r="J508" i="7" s="1"/>
  <c r="G507" i="7"/>
  <c r="J507" i="7" s="1"/>
  <c r="G506" i="7"/>
  <c r="J506" i="7"/>
  <c r="G505" i="7"/>
  <c r="J505" i="7" s="1"/>
  <c r="G504" i="7"/>
  <c r="J504" i="7" s="1"/>
  <c r="G503" i="7"/>
  <c r="J503" i="7" s="1"/>
  <c r="G502" i="7"/>
  <c r="J502" i="7"/>
  <c r="G501" i="7"/>
  <c r="J501" i="7" s="1"/>
  <c r="G500" i="7"/>
  <c r="J500" i="7" s="1"/>
  <c r="G499" i="7"/>
  <c r="J499" i="7" s="1"/>
  <c r="G498" i="7"/>
  <c r="J498" i="7"/>
  <c r="G497" i="7"/>
  <c r="J497" i="7" s="1"/>
  <c r="G496" i="7"/>
  <c r="J496" i="7" s="1"/>
  <c r="G495" i="7"/>
  <c r="J495" i="7" s="1"/>
  <c r="G494" i="7"/>
  <c r="J494" i="7"/>
  <c r="G493" i="7"/>
  <c r="J493" i="7" s="1"/>
  <c r="G492" i="7"/>
  <c r="J492" i="7" s="1"/>
  <c r="G491" i="7"/>
  <c r="J491" i="7" s="1"/>
  <c r="G490" i="7"/>
  <c r="J490" i="7"/>
  <c r="G489" i="7"/>
  <c r="J489" i="7" s="1"/>
  <c r="G488" i="7"/>
  <c r="J488" i="7" s="1"/>
  <c r="G487" i="7"/>
  <c r="J487" i="7" s="1"/>
  <c r="G486" i="7"/>
  <c r="J486" i="7"/>
  <c r="G485" i="7"/>
  <c r="J485" i="7" s="1"/>
  <c r="G484" i="7"/>
  <c r="J484" i="7" s="1"/>
  <c r="G483" i="7"/>
  <c r="J483" i="7" s="1"/>
  <c r="G482" i="7"/>
  <c r="J482" i="7"/>
  <c r="G481" i="7"/>
  <c r="J481" i="7" s="1"/>
  <c r="G480" i="7"/>
  <c r="J480" i="7" s="1"/>
  <c r="G479" i="7"/>
  <c r="J479" i="7" s="1"/>
  <c r="G478" i="7"/>
  <c r="J478" i="7"/>
  <c r="G477" i="7"/>
  <c r="J477" i="7" s="1"/>
  <c r="G476" i="7"/>
  <c r="J476" i="7" s="1"/>
  <c r="G475" i="7"/>
  <c r="J475" i="7" s="1"/>
  <c r="G474" i="7"/>
  <c r="J474" i="7"/>
  <c r="G473" i="7"/>
  <c r="J473" i="7" s="1"/>
  <c r="G472" i="7"/>
  <c r="J472" i="7" s="1"/>
  <c r="G471" i="7"/>
  <c r="J471" i="7" s="1"/>
  <c r="G470" i="7"/>
  <c r="J470" i="7"/>
  <c r="G469" i="7"/>
  <c r="J469" i="7" s="1"/>
  <c r="G468" i="7"/>
  <c r="J468" i="7" s="1"/>
  <c r="G467" i="7"/>
  <c r="J467" i="7" s="1"/>
  <c r="G466" i="7"/>
  <c r="J466" i="7"/>
  <c r="G465" i="7"/>
  <c r="J465" i="7" s="1"/>
  <c r="G464" i="7"/>
  <c r="J464" i="7" s="1"/>
  <c r="G463" i="7"/>
  <c r="J463" i="7" s="1"/>
  <c r="G462" i="7"/>
  <c r="J462" i="7"/>
  <c r="G461" i="7"/>
  <c r="J461" i="7" s="1"/>
  <c r="G460" i="7"/>
  <c r="J460" i="7" s="1"/>
  <c r="G459" i="7"/>
  <c r="J459" i="7" s="1"/>
  <c r="G458" i="7"/>
  <c r="J458" i="7"/>
  <c r="G457" i="7"/>
  <c r="J457" i="7" s="1"/>
  <c r="G456" i="7"/>
  <c r="J456" i="7" s="1"/>
  <c r="G455" i="7"/>
  <c r="J455" i="7" s="1"/>
  <c r="G454" i="7"/>
  <c r="J454" i="7"/>
  <c r="G453" i="7"/>
  <c r="J453" i="7" s="1"/>
  <c r="G452" i="7"/>
  <c r="J452" i="7" s="1"/>
  <c r="G451" i="7"/>
  <c r="J451" i="7" s="1"/>
  <c r="G450" i="7"/>
  <c r="J450" i="7"/>
  <c r="G449" i="7"/>
  <c r="J449" i="7" s="1"/>
  <c r="G448" i="7"/>
  <c r="J448" i="7" s="1"/>
  <c r="G447" i="7"/>
  <c r="J447" i="7" s="1"/>
  <c r="G446" i="7"/>
  <c r="J446" i="7"/>
  <c r="G445" i="7"/>
  <c r="J445" i="7" s="1"/>
  <c r="G444" i="7"/>
  <c r="J444" i="7" s="1"/>
  <c r="G443" i="7"/>
  <c r="J443" i="7" s="1"/>
  <c r="G442" i="7"/>
  <c r="J442" i="7"/>
  <c r="G441" i="7"/>
  <c r="J441" i="7" s="1"/>
  <c r="G440" i="7"/>
  <c r="J440" i="7" s="1"/>
  <c r="G439" i="7"/>
  <c r="J439" i="7" s="1"/>
  <c r="G438" i="7"/>
  <c r="J438" i="7"/>
  <c r="G437" i="7"/>
  <c r="J437" i="7" s="1"/>
  <c r="G436" i="7"/>
  <c r="J436" i="7" s="1"/>
  <c r="G435" i="7"/>
  <c r="J435" i="7" s="1"/>
  <c r="G434" i="7"/>
  <c r="J434" i="7"/>
  <c r="G433" i="7"/>
  <c r="J433" i="7" s="1"/>
  <c r="G432" i="7"/>
  <c r="J432" i="7" s="1"/>
  <c r="G431" i="7"/>
  <c r="J431" i="7" s="1"/>
  <c r="G430" i="7"/>
  <c r="J430" i="7"/>
  <c r="G429" i="7"/>
  <c r="J429" i="7" s="1"/>
  <c r="G428" i="7"/>
  <c r="J428" i="7" s="1"/>
  <c r="G427" i="7"/>
  <c r="J427" i="7" s="1"/>
  <c r="G426" i="7"/>
  <c r="J426" i="7"/>
  <c r="G425" i="7"/>
  <c r="J425" i="7" s="1"/>
  <c r="G424" i="7"/>
  <c r="J424" i="7" s="1"/>
  <c r="G423" i="7"/>
  <c r="J423" i="7" s="1"/>
  <c r="G422" i="7"/>
  <c r="J422" i="7"/>
  <c r="G421" i="7"/>
  <c r="J421" i="7" s="1"/>
  <c r="G420" i="7"/>
  <c r="J420" i="7" s="1"/>
  <c r="G419" i="7"/>
  <c r="J419" i="7" s="1"/>
  <c r="G418" i="7"/>
  <c r="J418" i="7"/>
  <c r="G417" i="7"/>
  <c r="J417" i="7" s="1"/>
  <c r="G416" i="7"/>
  <c r="J416" i="7" s="1"/>
  <c r="G415" i="7"/>
  <c r="J415" i="7" s="1"/>
  <c r="G414" i="7"/>
  <c r="J414" i="7"/>
  <c r="G413" i="7"/>
  <c r="J413" i="7" s="1"/>
  <c r="G412" i="7"/>
  <c r="J412" i="7" s="1"/>
  <c r="G411" i="7"/>
  <c r="J411" i="7" s="1"/>
  <c r="G410" i="7"/>
  <c r="J410" i="7"/>
  <c r="G409" i="7"/>
  <c r="J409" i="7" s="1"/>
  <c r="G408" i="7"/>
  <c r="J408" i="7" s="1"/>
  <c r="G407" i="7"/>
  <c r="J407" i="7" s="1"/>
  <c r="G406" i="7"/>
  <c r="J406" i="7"/>
  <c r="G405" i="7"/>
  <c r="J405" i="7" s="1"/>
  <c r="G404" i="7"/>
  <c r="J404" i="7" s="1"/>
  <c r="G403" i="7"/>
  <c r="J403" i="7" s="1"/>
  <c r="G402" i="7"/>
  <c r="J402" i="7"/>
  <c r="G401" i="7"/>
  <c r="J401" i="7" s="1"/>
  <c r="G400" i="7"/>
  <c r="J400" i="7" s="1"/>
  <c r="G399" i="7"/>
  <c r="J399" i="7" s="1"/>
  <c r="G398" i="7"/>
  <c r="J398" i="7"/>
  <c r="G397" i="7"/>
  <c r="J397" i="7" s="1"/>
  <c r="G396" i="7"/>
  <c r="J396" i="7" s="1"/>
  <c r="G395" i="7"/>
  <c r="J395" i="7" s="1"/>
  <c r="G394" i="7"/>
  <c r="J394" i="7"/>
  <c r="G393" i="7"/>
  <c r="J393" i="7" s="1"/>
  <c r="G392" i="7"/>
  <c r="J392" i="7" s="1"/>
  <c r="G391" i="7"/>
  <c r="J391" i="7" s="1"/>
  <c r="G390" i="7"/>
  <c r="J390" i="7"/>
  <c r="G389" i="7"/>
  <c r="J389" i="7" s="1"/>
  <c r="G388" i="7"/>
  <c r="J388" i="7" s="1"/>
  <c r="G387" i="7"/>
  <c r="J387" i="7" s="1"/>
  <c r="G386" i="7"/>
  <c r="J386" i="7"/>
  <c r="G385" i="7"/>
  <c r="J385" i="7" s="1"/>
  <c r="G384" i="7"/>
  <c r="J384" i="7" s="1"/>
  <c r="G383" i="7"/>
  <c r="J383" i="7" s="1"/>
  <c r="G382" i="7"/>
  <c r="J382" i="7"/>
  <c r="G381" i="7"/>
  <c r="J381" i="7" s="1"/>
  <c r="G380" i="7"/>
  <c r="J380" i="7" s="1"/>
  <c r="G379" i="7"/>
  <c r="J379" i="7" s="1"/>
  <c r="G378" i="7"/>
  <c r="J378" i="7"/>
  <c r="G377" i="7"/>
  <c r="J377" i="7" s="1"/>
  <c r="G376" i="7"/>
  <c r="J376" i="7" s="1"/>
  <c r="G375" i="7"/>
  <c r="J375" i="7" s="1"/>
  <c r="G374" i="7"/>
  <c r="J374" i="7"/>
  <c r="G373" i="7"/>
  <c r="J373" i="7" s="1"/>
  <c r="G372" i="7"/>
  <c r="J372" i="7" s="1"/>
  <c r="G371" i="7"/>
  <c r="J371" i="7" s="1"/>
  <c r="G370" i="7"/>
  <c r="J370" i="7"/>
  <c r="G369" i="7"/>
  <c r="J369" i="7" s="1"/>
  <c r="G368" i="7"/>
  <c r="J368" i="7" s="1"/>
  <c r="G367" i="7"/>
  <c r="J367" i="7" s="1"/>
  <c r="G366" i="7"/>
  <c r="J366" i="7"/>
  <c r="G365" i="7"/>
  <c r="J365" i="7" s="1"/>
  <c r="G364" i="7"/>
  <c r="J364" i="7" s="1"/>
  <c r="G363" i="7"/>
  <c r="J363" i="7" s="1"/>
  <c r="G362" i="7"/>
  <c r="J362" i="7"/>
  <c r="G361" i="7"/>
  <c r="J361" i="7" s="1"/>
  <c r="G360" i="7"/>
  <c r="J360" i="7" s="1"/>
  <c r="G359" i="7"/>
  <c r="J359" i="7" s="1"/>
  <c r="G358" i="7"/>
  <c r="J358" i="7"/>
  <c r="G357" i="7"/>
  <c r="J357" i="7" s="1"/>
  <c r="G356" i="7"/>
  <c r="J356" i="7" s="1"/>
  <c r="G355" i="7"/>
  <c r="J355" i="7" s="1"/>
  <c r="G354" i="7"/>
  <c r="J354" i="7"/>
  <c r="G353" i="7"/>
  <c r="J353" i="7" s="1"/>
  <c r="G352" i="7"/>
  <c r="J352" i="7" s="1"/>
  <c r="G351" i="7"/>
  <c r="J351" i="7" s="1"/>
  <c r="G350" i="7"/>
  <c r="J350" i="7"/>
  <c r="G349" i="7"/>
  <c r="J349" i="7" s="1"/>
  <c r="G348" i="7"/>
  <c r="J348" i="7" s="1"/>
  <c r="G347" i="7"/>
  <c r="J347" i="7" s="1"/>
  <c r="G346" i="7"/>
  <c r="J346" i="7"/>
  <c r="G345" i="7"/>
  <c r="J345" i="7" s="1"/>
  <c r="G344" i="7"/>
  <c r="J344" i="7" s="1"/>
  <c r="G343" i="7"/>
  <c r="J343" i="7" s="1"/>
  <c r="G342" i="7"/>
  <c r="J342" i="7"/>
  <c r="G341" i="7"/>
  <c r="J341" i="7" s="1"/>
  <c r="G340" i="7"/>
  <c r="J340" i="7" s="1"/>
  <c r="G339" i="7"/>
  <c r="J339" i="7" s="1"/>
  <c r="G338" i="7"/>
  <c r="J338" i="7"/>
  <c r="G337" i="7"/>
  <c r="J337" i="7" s="1"/>
  <c r="G336" i="7"/>
  <c r="J336" i="7" s="1"/>
  <c r="G335" i="7"/>
  <c r="J335" i="7" s="1"/>
  <c r="G334" i="7"/>
  <c r="J334" i="7"/>
  <c r="G333" i="7"/>
  <c r="J333" i="7" s="1"/>
  <c r="G332" i="7"/>
  <c r="J332" i="7" s="1"/>
  <c r="G331" i="7"/>
  <c r="J331" i="7" s="1"/>
  <c r="G330" i="7"/>
  <c r="J330" i="7"/>
  <c r="G329" i="7"/>
  <c r="J329" i="7" s="1"/>
  <c r="G328" i="7"/>
  <c r="J328" i="7" s="1"/>
  <c r="G327" i="7"/>
  <c r="J327" i="7" s="1"/>
  <c r="G326" i="7"/>
  <c r="J326" i="7"/>
  <c r="G325" i="7"/>
  <c r="J325" i="7" s="1"/>
  <c r="G324" i="7"/>
  <c r="J324" i="7" s="1"/>
  <c r="G323" i="7"/>
  <c r="J323" i="7" s="1"/>
  <c r="G322" i="7"/>
  <c r="J322" i="7"/>
  <c r="G321" i="7"/>
  <c r="J321" i="7" s="1"/>
  <c r="G320" i="7"/>
  <c r="J320" i="7" s="1"/>
  <c r="G319" i="7"/>
  <c r="J319" i="7" s="1"/>
  <c r="G318" i="7"/>
  <c r="J318" i="7"/>
  <c r="G317" i="7"/>
  <c r="J317" i="7" s="1"/>
  <c r="G316" i="7"/>
  <c r="J316" i="7" s="1"/>
  <c r="G315" i="7"/>
  <c r="J315" i="7" s="1"/>
  <c r="G314" i="7"/>
  <c r="J314" i="7"/>
  <c r="G313" i="7"/>
  <c r="J313" i="7" s="1"/>
  <c r="G312" i="7"/>
  <c r="J312" i="7" s="1"/>
  <c r="G311" i="7"/>
  <c r="J311" i="7" s="1"/>
  <c r="G310" i="7"/>
  <c r="J310" i="7"/>
  <c r="G309" i="7"/>
  <c r="J309" i="7" s="1"/>
  <c r="G308" i="7"/>
  <c r="J308" i="7" s="1"/>
  <c r="G307" i="7"/>
  <c r="J307" i="7" s="1"/>
  <c r="G306" i="7"/>
  <c r="J306" i="7"/>
  <c r="G305" i="7"/>
  <c r="J305" i="7" s="1"/>
  <c r="G304" i="7"/>
  <c r="J304" i="7" s="1"/>
  <c r="G303" i="7"/>
  <c r="J303" i="7" s="1"/>
  <c r="G302" i="7"/>
  <c r="J302" i="7"/>
  <c r="G301" i="7"/>
  <c r="J301" i="7" s="1"/>
  <c r="G300" i="7"/>
  <c r="J300" i="7" s="1"/>
  <c r="G299" i="7"/>
  <c r="J299" i="7" s="1"/>
  <c r="G298" i="7"/>
  <c r="J298" i="7"/>
  <c r="G297" i="7"/>
  <c r="J297" i="7" s="1"/>
  <c r="G296" i="7"/>
  <c r="J296" i="7" s="1"/>
  <c r="G295" i="7"/>
  <c r="J295" i="7" s="1"/>
  <c r="G294" i="7"/>
  <c r="J294" i="7"/>
  <c r="G293" i="7"/>
  <c r="J293" i="7" s="1"/>
  <c r="G292" i="7"/>
  <c r="J292" i="7" s="1"/>
  <c r="G291" i="7"/>
  <c r="J291" i="7" s="1"/>
  <c r="G290" i="7"/>
  <c r="J290" i="7"/>
  <c r="G289" i="7"/>
  <c r="J289" i="7" s="1"/>
  <c r="G288" i="7"/>
  <c r="J288" i="7" s="1"/>
  <c r="G287" i="7"/>
  <c r="J287" i="7" s="1"/>
  <c r="G286" i="7"/>
  <c r="J286" i="7"/>
  <c r="G285" i="7"/>
  <c r="J285" i="7" s="1"/>
  <c r="G284" i="7"/>
  <c r="J284" i="7" s="1"/>
  <c r="G283" i="7"/>
  <c r="J283" i="7" s="1"/>
  <c r="G282" i="7"/>
  <c r="J282" i="7"/>
  <c r="G281" i="7"/>
  <c r="J281" i="7" s="1"/>
  <c r="G280" i="7"/>
  <c r="J280" i="7" s="1"/>
  <c r="G279" i="7"/>
  <c r="J279" i="7" s="1"/>
  <c r="G278" i="7"/>
  <c r="J278" i="7"/>
  <c r="G277" i="7"/>
  <c r="J277" i="7" s="1"/>
  <c r="G276" i="7"/>
  <c r="J276" i="7" s="1"/>
  <c r="G275" i="7"/>
  <c r="J275" i="7" s="1"/>
  <c r="G274" i="7"/>
  <c r="J274" i="7"/>
  <c r="G273" i="7"/>
  <c r="J273" i="7" s="1"/>
  <c r="G272" i="7"/>
  <c r="J272" i="7" s="1"/>
  <c r="G271" i="7"/>
  <c r="J271" i="7" s="1"/>
  <c r="G270" i="7"/>
  <c r="J270" i="7"/>
  <c r="G269" i="7"/>
  <c r="J269" i="7" s="1"/>
  <c r="G268" i="7"/>
  <c r="J268" i="7" s="1"/>
  <c r="G267" i="7"/>
  <c r="J267" i="7" s="1"/>
  <c r="G266" i="7"/>
  <c r="J266" i="7"/>
  <c r="G265" i="7"/>
  <c r="J265" i="7" s="1"/>
  <c r="G264" i="7"/>
  <c r="J264" i="7" s="1"/>
  <c r="G263" i="7"/>
  <c r="J263" i="7" s="1"/>
  <c r="G262" i="7"/>
  <c r="J262" i="7"/>
  <c r="G261" i="7"/>
  <c r="J261" i="7" s="1"/>
  <c r="G260" i="7"/>
  <c r="J260" i="7" s="1"/>
  <c r="G259" i="7"/>
  <c r="J259" i="7" s="1"/>
  <c r="G258" i="7"/>
  <c r="J258" i="7"/>
  <c r="G257" i="7"/>
  <c r="J257" i="7" s="1"/>
  <c r="G256" i="7"/>
  <c r="J256" i="7" s="1"/>
  <c r="G255" i="7"/>
  <c r="J255" i="7" s="1"/>
  <c r="G254" i="7"/>
  <c r="J254" i="7"/>
  <c r="G253" i="7"/>
  <c r="J253" i="7" s="1"/>
  <c r="G252" i="7"/>
  <c r="J252" i="7" s="1"/>
  <c r="G251" i="7"/>
  <c r="J251" i="7" s="1"/>
  <c r="G250" i="7"/>
  <c r="J250" i="7"/>
  <c r="G249" i="7"/>
  <c r="J249" i="7" s="1"/>
  <c r="G248" i="7"/>
  <c r="J248" i="7" s="1"/>
  <c r="G247" i="7"/>
  <c r="J247" i="7" s="1"/>
  <c r="G246" i="7"/>
  <c r="J246" i="7"/>
  <c r="G245" i="7"/>
  <c r="J245" i="7" s="1"/>
  <c r="G244" i="7"/>
  <c r="J244" i="7" s="1"/>
  <c r="G243" i="7"/>
  <c r="J243" i="7" s="1"/>
  <c r="G242" i="7"/>
  <c r="J242" i="7"/>
  <c r="G241" i="7"/>
  <c r="J241" i="7" s="1"/>
  <c r="G240" i="7"/>
  <c r="J240" i="7" s="1"/>
  <c r="G239" i="7"/>
  <c r="J239" i="7" s="1"/>
  <c r="G238" i="7"/>
  <c r="J238" i="7"/>
  <c r="G237" i="7"/>
  <c r="J237" i="7" s="1"/>
  <c r="G236" i="7"/>
  <c r="J236" i="7" s="1"/>
  <c r="G235" i="7"/>
  <c r="J235" i="7" s="1"/>
  <c r="G234" i="7"/>
  <c r="J234" i="7"/>
  <c r="G233" i="7"/>
  <c r="J233" i="7" s="1"/>
  <c r="G232" i="7"/>
  <c r="J232" i="7" s="1"/>
  <c r="G231" i="7"/>
  <c r="J231" i="7" s="1"/>
  <c r="G230" i="7"/>
  <c r="J230" i="7"/>
  <c r="G229" i="7"/>
  <c r="J229" i="7" s="1"/>
  <c r="G228" i="7"/>
  <c r="J228" i="7" s="1"/>
  <c r="G227" i="7"/>
  <c r="J227" i="7" s="1"/>
  <c r="G226" i="7"/>
  <c r="J226" i="7"/>
  <c r="G225" i="7"/>
  <c r="J225" i="7" s="1"/>
  <c r="G224" i="7"/>
  <c r="J224" i="7" s="1"/>
  <c r="G223" i="7"/>
  <c r="J223" i="7" s="1"/>
  <c r="G222" i="7"/>
  <c r="J222" i="7"/>
  <c r="G221" i="7"/>
  <c r="J221" i="7" s="1"/>
  <c r="G220" i="7"/>
  <c r="J220" i="7" s="1"/>
  <c r="G219" i="7"/>
  <c r="J219" i="7" s="1"/>
  <c r="G218" i="7"/>
  <c r="J218" i="7"/>
  <c r="G217" i="7"/>
  <c r="J217" i="7" s="1"/>
  <c r="G216" i="7"/>
  <c r="J216" i="7" s="1"/>
  <c r="G215" i="7"/>
  <c r="J215" i="7" s="1"/>
  <c r="G214" i="7"/>
  <c r="J214" i="7"/>
  <c r="G213" i="7"/>
  <c r="J213" i="7" s="1"/>
  <c r="G212" i="7"/>
  <c r="J212" i="7" s="1"/>
  <c r="G211" i="7"/>
  <c r="J211" i="7" s="1"/>
  <c r="G210" i="7"/>
  <c r="J210" i="7"/>
  <c r="G209" i="7"/>
  <c r="J209" i="7" s="1"/>
  <c r="G208" i="7"/>
  <c r="J208" i="7" s="1"/>
  <c r="G207" i="7"/>
  <c r="J207" i="7" s="1"/>
  <c r="G206" i="7"/>
  <c r="J206" i="7"/>
  <c r="G205" i="7"/>
  <c r="J205" i="7" s="1"/>
  <c r="G204" i="7"/>
  <c r="J204" i="7" s="1"/>
  <c r="G203" i="7"/>
  <c r="J203" i="7" s="1"/>
  <c r="G202" i="7"/>
  <c r="J202" i="7"/>
  <c r="G201" i="7"/>
  <c r="J201" i="7" s="1"/>
  <c r="G200" i="7"/>
  <c r="J200" i="7" s="1"/>
  <c r="G199" i="7"/>
  <c r="J199" i="7" s="1"/>
  <c r="G198" i="7"/>
  <c r="J198" i="7"/>
  <c r="G197" i="7"/>
  <c r="J197" i="7" s="1"/>
  <c r="G196" i="7"/>
  <c r="J196" i="7" s="1"/>
  <c r="G195" i="7"/>
  <c r="J195" i="7" s="1"/>
  <c r="G194" i="7"/>
  <c r="J194" i="7"/>
  <c r="G193" i="7"/>
  <c r="J193" i="7" s="1"/>
  <c r="G192" i="7"/>
  <c r="J192" i="7" s="1"/>
  <c r="G191" i="7"/>
  <c r="J191" i="7" s="1"/>
  <c r="G190" i="7"/>
  <c r="J190" i="7"/>
  <c r="G189" i="7"/>
  <c r="J189" i="7" s="1"/>
  <c r="G188" i="7"/>
  <c r="J188" i="7" s="1"/>
  <c r="G187" i="7"/>
  <c r="J187" i="7" s="1"/>
  <c r="G186" i="7"/>
  <c r="J186" i="7"/>
  <c r="G185" i="7"/>
  <c r="J185" i="7" s="1"/>
  <c r="G184" i="7"/>
  <c r="J184" i="7" s="1"/>
  <c r="G183" i="7"/>
  <c r="J183" i="7" s="1"/>
  <c r="G182" i="7"/>
  <c r="J182" i="7"/>
  <c r="G181" i="7"/>
  <c r="J181" i="7" s="1"/>
  <c r="G180" i="7"/>
  <c r="J180" i="7" s="1"/>
  <c r="G179" i="7"/>
  <c r="J179" i="7" s="1"/>
  <c r="G178" i="7"/>
  <c r="J178" i="7"/>
  <c r="G177" i="7"/>
  <c r="J177" i="7" s="1"/>
  <c r="G176" i="7"/>
  <c r="J176" i="7" s="1"/>
  <c r="G175" i="7"/>
  <c r="J175" i="7" s="1"/>
  <c r="G174" i="7"/>
  <c r="J174" i="7"/>
  <c r="G173" i="7"/>
  <c r="J173" i="7" s="1"/>
  <c r="G172" i="7"/>
  <c r="J172" i="7" s="1"/>
  <c r="G171" i="7"/>
  <c r="J171" i="7" s="1"/>
  <c r="G170" i="7"/>
  <c r="J170" i="7"/>
  <c r="G169" i="7"/>
  <c r="J169" i="7" s="1"/>
  <c r="G168" i="7"/>
  <c r="J168" i="7" s="1"/>
  <c r="G167" i="7"/>
  <c r="J167" i="7" s="1"/>
  <c r="G166" i="7"/>
  <c r="J166" i="7"/>
  <c r="G165" i="7"/>
  <c r="J165" i="7" s="1"/>
  <c r="G164" i="7"/>
  <c r="J164" i="7" s="1"/>
  <c r="G163" i="7"/>
  <c r="J163" i="7" s="1"/>
  <c r="G162" i="7"/>
  <c r="J162" i="7"/>
  <c r="G161" i="7"/>
  <c r="J161" i="7" s="1"/>
  <c r="G160" i="7"/>
  <c r="J160" i="7" s="1"/>
  <c r="G159" i="7"/>
  <c r="J159" i="7" s="1"/>
  <c r="G158" i="7"/>
  <c r="J158" i="7"/>
  <c r="G157" i="7"/>
  <c r="J157" i="7" s="1"/>
  <c r="G156" i="7"/>
  <c r="J156" i="7" s="1"/>
  <c r="G155" i="7"/>
  <c r="J155" i="7" s="1"/>
  <c r="G154" i="7"/>
  <c r="J154" i="7"/>
  <c r="G153" i="7"/>
  <c r="J153" i="7" s="1"/>
  <c r="G152" i="7"/>
  <c r="J152" i="7" s="1"/>
  <c r="G151" i="7"/>
  <c r="J151" i="7" s="1"/>
  <c r="G150" i="7"/>
  <c r="J150" i="7"/>
  <c r="G149" i="7"/>
  <c r="J149" i="7" s="1"/>
  <c r="G148" i="7"/>
  <c r="J148" i="7" s="1"/>
  <c r="G147" i="7"/>
  <c r="J147" i="7" s="1"/>
  <c r="G146" i="7"/>
  <c r="J146" i="7"/>
  <c r="G145" i="7"/>
  <c r="J145" i="7" s="1"/>
  <c r="G144" i="7"/>
  <c r="J144" i="7" s="1"/>
  <c r="G143" i="7"/>
  <c r="J143" i="7" s="1"/>
  <c r="G142" i="7"/>
  <c r="J142" i="7"/>
  <c r="G141" i="7"/>
  <c r="J141" i="7" s="1"/>
  <c r="G140" i="7"/>
  <c r="J140" i="7" s="1"/>
  <c r="G139" i="7"/>
  <c r="J139" i="7" s="1"/>
  <c r="G138" i="7"/>
  <c r="J138" i="7"/>
  <c r="G137" i="7"/>
  <c r="J137" i="7" s="1"/>
  <c r="G136" i="7"/>
  <c r="J136" i="7" s="1"/>
  <c r="G135" i="7"/>
  <c r="J135" i="7" s="1"/>
  <c r="G134" i="7"/>
  <c r="J134" i="7"/>
  <c r="G133" i="7"/>
  <c r="J133" i="7" s="1"/>
  <c r="G132" i="7"/>
  <c r="J132" i="7" s="1"/>
  <c r="G131" i="7"/>
  <c r="J131" i="7" s="1"/>
  <c r="G130" i="7"/>
  <c r="J130" i="7"/>
  <c r="G129" i="7"/>
  <c r="J129" i="7" s="1"/>
  <c r="G128" i="7"/>
  <c r="J128" i="7" s="1"/>
  <c r="G127" i="7"/>
  <c r="J127" i="7" s="1"/>
  <c r="G126" i="7"/>
  <c r="J126" i="7"/>
  <c r="G125" i="7"/>
  <c r="J125" i="7" s="1"/>
  <c r="G124" i="7"/>
  <c r="J124" i="7" s="1"/>
  <c r="G123" i="7"/>
  <c r="J123" i="7" s="1"/>
  <c r="G122" i="7"/>
  <c r="J122" i="7"/>
  <c r="G121" i="7"/>
  <c r="J121" i="7" s="1"/>
  <c r="G120" i="7"/>
  <c r="J120" i="7" s="1"/>
  <c r="G119" i="7"/>
  <c r="J119" i="7" s="1"/>
  <c r="G118" i="7"/>
  <c r="J118" i="7"/>
  <c r="G117" i="7"/>
  <c r="J117" i="7" s="1"/>
  <c r="G116" i="7"/>
  <c r="J116" i="7" s="1"/>
  <c r="G115" i="7"/>
  <c r="J115" i="7" s="1"/>
  <c r="G114" i="7"/>
  <c r="J114" i="7"/>
  <c r="G113" i="7"/>
  <c r="J113" i="7" s="1"/>
  <c r="G112" i="7"/>
  <c r="J112" i="7" s="1"/>
  <c r="G111" i="7"/>
  <c r="J111" i="7" s="1"/>
  <c r="G110" i="7"/>
  <c r="J110" i="7"/>
  <c r="G109" i="7"/>
  <c r="J109" i="7" s="1"/>
  <c r="G108" i="7"/>
  <c r="J108" i="7" s="1"/>
  <c r="G107" i="7"/>
  <c r="J107" i="7" s="1"/>
  <c r="G106" i="7"/>
  <c r="J106" i="7"/>
  <c r="G105" i="7"/>
  <c r="J105" i="7" s="1"/>
  <c r="G104" i="7"/>
  <c r="J104" i="7" s="1"/>
  <c r="G103" i="7"/>
  <c r="J103" i="7" s="1"/>
  <c r="G102" i="7"/>
  <c r="J102" i="7"/>
  <c r="G101" i="7"/>
  <c r="J101" i="7" s="1"/>
  <c r="G100" i="7"/>
  <c r="J100" i="7" s="1"/>
  <c r="G99" i="7"/>
  <c r="J99" i="7" s="1"/>
  <c r="G98" i="7"/>
  <c r="J98" i="7"/>
  <c r="G97" i="7"/>
  <c r="J97" i="7" s="1"/>
  <c r="G96" i="7"/>
  <c r="J96" i="7" s="1"/>
  <c r="G95" i="7"/>
  <c r="J95" i="7" s="1"/>
  <c r="G94" i="7"/>
  <c r="J94" i="7"/>
  <c r="G93" i="7"/>
  <c r="J93" i="7" s="1"/>
  <c r="G92" i="7"/>
  <c r="J92" i="7" s="1"/>
  <c r="G91" i="7"/>
  <c r="J91" i="7" s="1"/>
  <c r="G90" i="7"/>
  <c r="J90" i="7"/>
  <c r="G89" i="7"/>
  <c r="J89" i="7" s="1"/>
  <c r="G88" i="7"/>
  <c r="J88" i="7" s="1"/>
  <c r="G87" i="7"/>
  <c r="J87" i="7" s="1"/>
  <c r="G86" i="7"/>
  <c r="J86" i="7"/>
  <c r="G85" i="7"/>
  <c r="J85" i="7" s="1"/>
  <c r="G84" i="7"/>
  <c r="J84" i="7" s="1"/>
  <c r="G83" i="7"/>
  <c r="J83" i="7" s="1"/>
  <c r="G82" i="7"/>
  <c r="J82" i="7"/>
  <c r="G81" i="7"/>
  <c r="J81" i="7" s="1"/>
  <c r="G80" i="7"/>
  <c r="J80" i="7" s="1"/>
  <c r="G79" i="7"/>
  <c r="J79" i="7" s="1"/>
  <c r="G78" i="7"/>
  <c r="J78" i="7"/>
  <c r="G77" i="7"/>
  <c r="J77" i="7" s="1"/>
  <c r="G76" i="7"/>
  <c r="J76" i="7" s="1"/>
  <c r="G75" i="7"/>
  <c r="J75" i="7" s="1"/>
  <c r="G74" i="7"/>
  <c r="J74" i="7"/>
  <c r="G73" i="7"/>
  <c r="J73" i="7" s="1"/>
  <c r="G72" i="7"/>
  <c r="J72" i="7" s="1"/>
  <c r="G71" i="7"/>
  <c r="J71" i="7" s="1"/>
  <c r="G70" i="7"/>
  <c r="J70" i="7"/>
  <c r="G69" i="7"/>
  <c r="J69" i="7" s="1"/>
  <c r="G68" i="7"/>
  <c r="J68" i="7" s="1"/>
  <c r="G67" i="7"/>
  <c r="J67" i="7" s="1"/>
  <c r="G66" i="7"/>
  <c r="J66" i="7"/>
  <c r="G65" i="7"/>
  <c r="J65" i="7" s="1"/>
  <c r="G64" i="7"/>
  <c r="J64" i="7" s="1"/>
  <c r="G63" i="7"/>
  <c r="J63" i="7" s="1"/>
  <c r="G62" i="7"/>
  <c r="J62" i="7"/>
  <c r="G61" i="7"/>
  <c r="J61" i="7" s="1"/>
  <c r="G60" i="7"/>
  <c r="J60" i="7" s="1"/>
  <c r="G59" i="7"/>
  <c r="J59" i="7" s="1"/>
  <c r="G58" i="7"/>
  <c r="J58" i="7"/>
  <c r="G57" i="7"/>
  <c r="J57" i="7" s="1"/>
  <c r="G56" i="7"/>
  <c r="J56" i="7" s="1"/>
  <c r="G55" i="7"/>
  <c r="J55" i="7" s="1"/>
  <c r="G54" i="7"/>
  <c r="J54" i="7"/>
  <c r="G53" i="7"/>
  <c r="J53" i="7" s="1"/>
  <c r="G52" i="7"/>
  <c r="J52" i="7" s="1"/>
  <c r="G51" i="7"/>
  <c r="J51" i="7" s="1"/>
  <c r="G50" i="7"/>
  <c r="J50" i="7"/>
  <c r="G49" i="7"/>
  <c r="J49" i="7" s="1"/>
  <c r="G48" i="7"/>
  <c r="J48" i="7" s="1"/>
  <c r="G47" i="7"/>
  <c r="J47" i="7" s="1"/>
  <c r="G46" i="7"/>
  <c r="J46" i="7"/>
  <c r="G45" i="7"/>
  <c r="J45" i="7" s="1"/>
  <c r="G44" i="7"/>
  <c r="J44" i="7" s="1"/>
  <c r="G43" i="7"/>
  <c r="J43" i="7" s="1"/>
  <c r="G42" i="7"/>
  <c r="J42" i="7"/>
  <c r="G41" i="7"/>
  <c r="J41" i="7" s="1"/>
  <c r="G40" i="7"/>
  <c r="J40" i="7" s="1"/>
  <c r="G39" i="7"/>
  <c r="J39" i="7" s="1"/>
  <c r="G38" i="7"/>
  <c r="J38" i="7"/>
  <c r="G37" i="7"/>
  <c r="J37" i="7" s="1"/>
  <c r="G36" i="7"/>
  <c r="J36" i="7" s="1"/>
  <c r="G35" i="7"/>
  <c r="J35" i="7" s="1"/>
  <c r="G34" i="7"/>
  <c r="J34" i="7"/>
  <c r="G33" i="7"/>
  <c r="J33" i="7" s="1"/>
  <c r="G32" i="7"/>
  <c r="J32" i="7" s="1"/>
  <c r="G31" i="7"/>
  <c r="J31" i="7" s="1"/>
  <c r="G30" i="7"/>
  <c r="J30" i="7"/>
  <c r="G12" i="7"/>
  <c r="J12" i="7" s="1"/>
  <c r="G14" i="7"/>
  <c r="J14" i="7" s="1"/>
  <c r="G11" i="7"/>
  <c r="J11" i="7" s="1"/>
  <c r="G10" i="7"/>
  <c r="J10" i="7"/>
  <c r="G8" i="7"/>
  <c r="J8" i="7" s="1"/>
  <c r="G13" i="7"/>
  <c r="J13" i="7" s="1"/>
  <c r="G9" i="7"/>
  <c r="J9" i="7" s="1"/>
  <c r="G29" i="7"/>
  <c r="J29" i="7"/>
  <c r="G28" i="7"/>
  <c r="J28" i="7" s="1"/>
  <c r="G27" i="7"/>
  <c r="J27" i="7" s="1"/>
  <c r="G26" i="7"/>
  <c r="J26" i="7" s="1"/>
  <c r="G25" i="7"/>
  <c r="J25" i="7"/>
  <c r="G24" i="7"/>
  <c r="J24" i="7" s="1"/>
  <c r="G23" i="7"/>
  <c r="J23" i="7" s="1"/>
  <c r="G22" i="7"/>
  <c r="J22" i="7" s="1"/>
  <c r="G17" i="7"/>
  <c r="J17" i="7"/>
  <c r="G18" i="7"/>
  <c r="J18" i="7" s="1"/>
  <c r="G19" i="7"/>
  <c r="J19" i="7" s="1"/>
  <c r="G21" i="7"/>
  <c r="J21" i="7" s="1"/>
  <c r="G16" i="7"/>
  <c r="J16" i="7"/>
  <c r="G20" i="7"/>
  <c r="J20" i="7" s="1"/>
  <c r="F5" i="7"/>
  <c r="A5" i="7"/>
  <c r="H3" i="7"/>
  <c r="H4" i="7" s="1"/>
  <c r="T106" i="11" s="1"/>
  <c r="C12" i="16"/>
  <c r="B2" i="7"/>
  <c r="A1" i="7"/>
  <c r="G598" i="6"/>
  <c r="J598" i="6" s="1"/>
  <c r="G597" i="6"/>
  <c r="J597" i="6"/>
  <c r="G596" i="6"/>
  <c r="J596" i="6" s="1"/>
  <c r="G595" i="6"/>
  <c r="J595" i="6" s="1"/>
  <c r="G594" i="6"/>
  <c r="J594" i="6" s="1"/>
  <c r="G593" i="6"/>
  <c r="J593" i="6"/>
  <c r="G592" i="6"/>
  <c r="J592" i="6" s="1"/>
  <c r="G591" i="6"/>
  <c r="J591" i="6" s="1"/>
  <c r="G590" i="6"/>
  <c r="J590" i="6" s="1"/>
  <c r="G589" i="6"/>
  <c r="J589" i="6"/>
  <c r="G588" i="6"/>
  <c r="J588" i="6" s="1"/>
  <c r="G587" i="6"/>
  <c r="J587" i="6" s="1"/>
  <c r="G586" i="6"/>
  <c r="J586" i="6" s="1"/>
  <c r="G585" i="6"/>
  <c r="J585" i="6"/>
  <c r="G584" i="6"/>
  <c r="J584" i="6" s="1"/>
  <c r="G583" i="6"/>
  <c r="J583" i="6" s="1"/>
  <c r="G582" i="6"/>
  <c r="J582" i="6" s="1"/>
  <c r="G581" i="6"/>
  <c r="J581" i="6"/>
  <c r="G580" i="6"/>
  <c r="J580" i="6" s="1"/>
  <c r="G579" i="6"/>
  <c r="J579" i="6" s="1"/>
  <c r="G578" i="6"/>
  <c r="J578" i="6" s="1"/>
  <c r="G577" i="6"/>
  <c r="J577" i="6"/>
  <c r="G576" i="6"/>
  <c r="J576" i="6" s="1"/>
  <c r="G575" i="6"/>
  <c r="J575" i="6" s="1"/>
  <c r="G574" i="6"/>
  <c r="J574" i="6" s="1"/>
  <c r="G573" i="6"/>
  <c r="J573" i="6"/>
  <c r="G572" i="6"/>
  <c r="J572" i="6" s="1"/>
  <c r="G571" i="6"/>
  <c r="J571" i="6" s="1"/>
  <c r="G570" i="6"/>
  <c r="J570" i="6" s="1"/>
  <c r="G569" i="6"/>
  <c r="J569" i="6"/>
  <c r="G568" i="6"/>
  <c r="J568" i="6" s="1"/>
  <c r="G567" i="6"/>
  <c r="J567" i="6" s="1"/>
  <c r="G566" i="6"/>
  <c r="J566" i="6" s="1"/>
  <c r="G565" i="6"/>
  <c r="J565" i="6"/>
  <c r="G564" i="6"/>
  <c r="J564" i="6" s="1"/>
  <c r="G563" i="6"/>
  <c r="J563" i="6" s="1"/>
  <c r="G562" i="6"/>
  <c r="J562" i="6" s="1"/>
  <c r="G561" i="6"/>
  <c r="J561" i="6"/>
  <c r="G560" i="6"/>
  <c r="J560" i="6" s="1"/>
  <c r="G559" i="6"/>
  <c r="J559" i="6" s="1"/>
  <c r="G558" i="6"/>
  <c r="J558" i="6" s="1"/>
  <c r="G557" i="6"/>
  <c r="J557" i="6"/>
  <c r="G556" i="6"/>
  <c r="J556" i="6" s="1"/>
  <c r="G555" i="6"/>
  <c r="J555" i="6" s="1"/>
  <c r="G554" i="6"/>
  <c r="J554" i="6" s="1"/>
  <c r="G553" i="6"/>
  <c r="J553" i="6"/>
  <c r="G552" i="6"/>
  <c r="J552" i="6" s="1"/>
  <c r="G551" i="6"/>
  <c r="J551" i="6" s="1"/>
  <c r="G550" i="6"/>
  <c r="J550" i="6" s="1"/>
  <c r="G549" i="6"/>
  <c r="J549" i="6"/>
  <c r="G548" i="6"/>
  <c r="J548" i="6" s="1"/>
  <c r="G547" i="6"/>
  <c r="J547" i="6" s="1"/>
  <c r="G546" i="6"/>
  <c r="J546" i="6" s="1"/>
  <c r="G545" i="6"/>
  <c r="J545" i="6"/>
  <c r="G544" i="6"/>
  <c r="J544" i="6" s="1"/>
  <c r="G543" i="6"/>
  <c r="J543" i="6" s="1"/>
  <c r="G542" i="6"/>
  <c r="J542" i="6" s="1"/>
  <c r="G541" i="6"/>
  <c r="J541" i="6"/>
  <c r="G540" i="6"/>
  <c r="J540" i="6" s="1"/>
  <c r="G539" i="6"/>
  <c r="J539" i="6" s="1"/>
  <c r="G538" i="6"/>
  <c r="J538" i="6" s="1"/>
  <c r="G537" i="6"/>
  <c r="J537" i="6"/>
  <c r="G536" i="6"/>
  <c r="J536" i="6" s="1"/>
  <c r="G535" i="6"/>
  <c r="J535" i="6" s="1"/>
  <c r="G534" i="6"/>
  <c r="J534" i="6" s="1"/>
  <c r="G533" i="6"/>
  <c r="J533" i="6"/>
  <c r="G532" i="6"/>
  <c r="J532" i="6" s="1"/>
  <c r="G531" i="6"/>
  <c r="J531" i="6" s="1"/>
  <c r="G530" i="6"/>
  <c r="J530" i="6" s="1"/>
  <c r="G529" i="6"/>
  <c r="J529" i="6"/>
  <c r="G528" i="6"/>
  <c r="J528" i="6" s="1"/>
  <c r="G527" i="6"/>
  <c r="J527" i="6" s="1"/>
  <c r="G526" i="6"/>
  <c r="J526" i="6" s="1"/>
  <c r="G525" i="6"/>
  <c r="J525" i="6"/>
  <c r="G524" i="6"/>
  <c r="J524" i="6" s="1"/>
  <c r="G523" i="6"/>
  <c r="J523" i="6" s="1"/>
  <c r="G522" i="6"/>
  <c r="J522" i="6" s="1"/>
  <c r="G521" i="6"/>
  <c r="J521" i="6"/>
  <c r="G520" i="6"/>
  <c r="J520" i="6" s="1"/>
  <c r="G519" i="6"/>
  <c r="J519" i="6" s="1"/>
  <c r="G518" i="6"/>
  <c r="J518" i="6" s="1"/>
  <c r="G517" i="6"/>
  <c r="J517" i="6"/>
  <c r="G516" i="6"/>
  <c r="J516" i="6" s="1"/>
  <c r="G515" i="6"/>
  <c r="J515" i="6" s="1"/>
  <c r="G514" i="6"/>
  <c r="J514" i="6" s="1"/>
  <c r="G513" i="6"/>
  <c r="J513" i="6"/>
  <c r="G512" i="6"/>
  <c r="J512" i="6" s="1"/>
  <c r="G511" i="6"/>
  <c r="J511" i="6" s="1"/>
  <c r="G510" i="6"/>
  <c r="J510" i="6" s="1"/>
  <c r="G509" i="6"/>
  <c r="J509" i="6"/>
  <c r="G508" i="6"/>
  <c r="J508" i="6" s="1"/>
  <c r="G507" i="6"/>
  <c r="J507" i="6" s="1"/>
  <c r="G506" i="6"/>
  <c r="J506" i="6" s="1"/>
  <c r="G505" i="6"/>
  <c r="J505" i="6"/>
  <c r="G504" i="6"/>
  <c r="J504" i="6" s="1"/>
  <c r="G503" i="6"/>
  <c r="J503" i="6" s="1"/>
  <c r="G502" i="6"/>
  <c r="J502" i="6" s="1"/>
  <c r="G501" i="6"/>
  <c r="J501" i="6"/>
  <c r="G500" i="6"/>
  <c r="J500" i="6" s="1"/>
  <c r="G499" i="6"/>
  <c r="J499" i="6" s="1"/>
  <c r="G498" i="6"/>
  <c r="J498" i="6" s="1"/>
  <c r="G497" i="6"/>
  <c r="J497" i="6"/>
  <c r="G496" i="6"/>
  <c r="J496" i="6" s="1"/>
  <c r="G495" i="6"/>
  <c r="J495" i="6" s="1"/>
  <c r="G494" i="6"/>
  <c r="J494" i="6" s="1"/>
  <c r="G493" i="6"/>
  <c r="J493" i="6"/>
  <c r="G492" i="6"/>
  <c r="J492" i="6" s="1"/>
  <c r="G491" i="6"/>
  <c r="J491" i="6" s="1"/>
  <c r="G490" i="6"/>
  <c r="J490" i="6" s="1"/>
  <c r="G489" i="6"/>
  <c r="J489" i="6"/>
  <c r="G488" i="6"/>
  <c r="J488" i="6" s="1"/>
  <c r="G487" i="6"/>
  <c r="J487" i="6" s="1"/>
  <c r="G486" i="6"/>
  <c r="J486" i="6" s="1"/>
  <c r="G485" i="6"/>
  <c r="J485" i="6"/>
  <c r="G484" i="6"/>
  <c r="J484" i="6" s="1"/>
  <c r="G483" i="6"/>
  <c r="J483" i="6" s="1"/>
  <c r="G482" i="6"/>
  <c r="J482" i="6" s="1"/>
  <c r="G481" i="6"/>
  <c r="J481" i="6"/>
  <c r="G480" i="6"/>
  <c r="J480" i="6" s="1"/>
  <c r="G479" i="6"/>
  <c r="J479" i="6" s="1"/>
  <c r="G478" i="6"/>
  <c r="J478" i="6" s="1"/>
  <c r="G477" i="6"/>
  <c r="J477" i="6"/>
  <c r="G476" i="6"/>
  <c r="J476" i="6" s="1"/>
  <c r="G475" i="6"/>
  <c r="J475" i="6" s="1"/>
  <c r="G474" i="6"/>
  <c r="J474" i="6" s="1"/>
  <c r="G473" i="6"/>
  <c r="J473" i="6"/>
  <c r="G472" i="6"/>
  <c r="J472" i="6" s="1"/>
  <c r="G471" i="6"/>
  <c r="J471" i="6" s="1"/>
  <c r="G470" i="6"/>
  <c r="J470" i="6" s="1"/>
  <c r="G469" i="6"/>
  <c r="J469" i="6"/>
  <c r="G468" i="6"/>
  <c r="J468" i="6" s="1"/>
  <c r="G467" i="6"/>
  <c r="J467" i="6" s="1"/>
  <c r="G466" i="6"/>
  <c r="J466" i="6" s="1"/>
  <c r="G465" i="6"/>
  <c r="J465" i="6"/>
  <c r="G464" i="6"/>
  <c r="J464" i="6" s="1"/>
  <c r="G463" i="6"/>
  <c r="J463" i="6" s="1"/>
  <c r="G462" i="6"/>
  <c r="J462" i="6" s="1"/>
  <c r="G461" i="6"/>
  <c r="J461" i="6"/>
  <c r="G460" i="6"/>
  <c r="J460" i="6" s="1"/>
  <c r="G459" i="6"/>
  <c r="J459" i="6" s="1"/>
  <c r="G458" i="6"/>
  <c r="J458" i="6" s="1"/>
  <c r="G457" i="6"/>
  <c r="J457" i="6"/>
  <c r="G456" i="6"/>
  <c r="J456" i="6" s="1"/>
  <c r="G455" i="6"/>
  <c r="J455" i="6" s="1"/>
  <c r="G454" i="6"/>
  <c r="J454" i="6" s="1"/>
  <c r="G453" i="6"/>
  <c r="J453" i="6"/>
  <c r="G452" i="6"/>
  <c r="J452" i="6" s="1"/>
  <c r="G451" i="6"/>
  <c r="J451" i="6" s="1"/>
  <c r="G450" i="6"/>
  <c r="J450" i="6" s="1"/>
  <c r="G449" i="6"/>
  <c r="J449" i="6"/>
  <c r="G448" i="6"/>
  <c r="J448" i="6" s="1"/>
  <c r="G447" i="6"/>
  <c r="J447" i="6" s="1"/>
  <c r="G446" i="6"/>
  <c r="J446" i="6" s="1"/>
  <c r="G445" i="6"/>
  <c r="J445" i="6"/>
  <c r="G444" i="6"/>
  <c r="J444" i="6" s="1"/>
  <c r="G443" i="6"/>
  <c r="J443" i="6" s="1"/>
  <c r="G442" i="6"/>
  <c r="J442" i="6" s="1"/>
  <c r="G441" i="6"/>
  <c r="J441" i="6"/>
  <c r="G440" i="6"/>
  <c r="J440" i="6" s="1"/>
  <c r="G439" i="6"/>
  <c r="J439" i="6" s="1"/>
  <c r="G438" i="6"/>
  <c r="J438" i="6" s="1"/>
  <c r="G437" i="6"/>
  <c r="J437" i="6"/>
  <c r="G436" i="6"/>
  <c r="J436" i="6" s="1"/>
  <c r="G435" i="6"/>
  <c r="J435" i="6" s="1"/>
  <c r="G434" i="6"/>
  <c r="J434" i="6" s="1"/>
  <c r="G433" i="6"/>
  <c r="J433" i="6"/>
  <c r="G432" i="6"/>
  <c r="J432" i="6" s="1"/>
  <c r="G431" i="6"/>
  <c r="J431" i="6" s="1"/>
  <c r="G430" i="6"/>
  <c r="J430" i="6" s="1"/>
  <c r="G429" i="6"/>
  <c r="J429" i="6"/>
  <c r="G428" i="6"/>
  <c r="J428" i="6" s="1"/>
  <c r="G427" i="6"/>
  <c r="J427" i="6" s="1"/>
  <c r="G426" i="6"/>
  <c r="J426" i="6" s="1"/>
  <c r="G425" i="6"/>
  <c r="J425" i="6"/>
  <c r="G424" i="6"/>
  <c r="J424" i="6" s="1"/>
  <c r="G423" i="6"/>
  <c r="J423" i="6" s="1"/>
  <c r="G422" i="6"/>
  <c r="J422" i="6" s="1"/>
  <c r="G421" i="6"/>
  <c r="J421" i="6"/>
  <c r="G420" i="6"/>
  <c r="J420" i="6" s="1"/>
  <c r="G419" i="6"/>
  <c r="J419" i="6" s="1"/>
  <c r="G418" i="6"/>
  <c r="J418" i="6" s="1"/>
  <c r="G417" i="6"/>
  <c r="J417" i="6"/>
  <c r="G416" i="6"/>
  <c r="J416" i="6" s="1"/>
  <c r="G415" i="6"/>
  <c r="J415" i="6" s="1"/>
  <c r="G414" i="6"/>
  <c r="J414" i="6" s="1"/>
  <c r="G413" i="6"/>
  <c r="J413" i="6"/>
  <c r="G412" i="6"/>
  <c r="J412" i="6" s="1"/>
  <c r="G411" i="6"/>
  <c r="J411" i="6" s="1"/>
  <c r="G410" i="6"/>
  <c r="J410" i="6" s="1"/>
  <c r="G409" i="6"/>
  <c r="J409" i="6"/>
  <c r="G408" i="6"/>
  <c r="J408" i="6" s="1"/>
  <c r="G407" i="6"/>
  <c r="J407" i="6" s="1"/>
  <c r="G406" i="6"/>
  <c r="J406" i="6" s="1"/>
  <c r="G405" i="6"/>
  <c r="J405" i="6"/>
  <c r="G404" i="6"/>
  <c r="J404" i="6" s="1"/>
  <c r="G403" i="6"/>
  <c r="J403" i="6" s="1"/>
  <c r="G402" i="6"/>
  <c r="J402" i="6" s="1"/>
  <c r="G401" i="6"/>
  <c r="J401" i="6"/>
  <c r="G400" i="6"/>
  <c r="J400" i="6" s="1"/>
  <c r="G399" i="6"/>
  <c r="J399" i="6" s="1"/>
  <c r="G398" i="6"/>
  <c r="J398" i="6" s="1"/>
  <c r="G397" i="6"/>
  <c r="J397" i="6"/>
  <c r="G396" i="6"/>
  <c r="J396" i="6" s="1"/>
  <c r="G395" i="6"/>
  <c r="J395" i="6" s="1"/>
  <c r="G394" i="6"/>
  <c r="J394" i="6" s="1"/>
  <c r="G393" i="6"/>
  <c r="J393" i="6"/>
  <c r="G392" i="6"/>
  <c r="J392" i="6" s="1"/>
  <c r="G391" i="6"/>
  <c r="J391" i="6" s="1"/>
  <c r="G390" i="6"/>
  <c r="J390" i="6" s="1"/>
  <c r="G389" i="6"/>
  <c r="J389" i="6"/>
  <c r="G388" i="6"/>
  <c r="J388" i="6" s="1"/>
  <c r="G387" i="6"/>
  <c r="J387" i="6" s="1"/>
  <c r="G386" i="6"/>
  <c r="J386" i="6" s="1"/>
  <c r="G385" i="6"/>
  <c r="J385" i="6"/>
  <c r="G384" i="6"/>
  <c r="J384" i="6" s="1"/>
  <c r="G383" i="6"/>
  <c r="J383" i="6" s="1"/>
  <c r="G382" i="6"/>
  <c r="J382" i="6" s="1"/>
  <c r="G381" i="6"/>
  <c r="J381" i="6"/>
  <c r="G380" i="6"/>
  <c r="J380" i="6" s="1"/>
  <c r="G379" i="6"/>
  <c r="J379" i="6" s="1"/>
  <c r="G378" i="6"/>
  <c r="J378" i="6" s="1"/>
  <c r="G377" i="6"/>
  <c r="J377" i="6"/>
  <c r="G376" i="6"/>
  <c r="J376" i="6" s="1"/>
  <c r="G375" i="6"/>
  <c r="J375" i="6" s="1"/>
  <c r="G374" i="6"/>
  <c r="J374" i="6" s="1"/>
  <c r="G373" i="6"/>
  <c r="J373" i="6"/>
  <c r="G372" i="6"/>
  <c r="J372" i="6" s="1"/>
  <c r="G371" i="6"/>
  <c r="J371" i="6" s="1"/>
  <c r="G370" i="6"/>
  <c r="J370" i="6" s="1"/>
  <c r="G369" i="6"/>
  <c r="J369" i="6"/>
  <c r="G368" i="6"/>
  <c r="J368" i="6" s="1"/>
  <c r="G367" i="6"/>
  <c r="J367" i="6" s="1"/>
  <c r="G366" i="6"/>
  <c r="J366" i="6" s="1"/>
  <c r="G365" i="6"/>
  <c r="J365" i="6"/>
  <c r="G364" i="6"/>
  <c r="J364" i="6" s="1"/>
  <c r="G363" i="6"/>
  <c r="J363" i="6" s="1"/>
  <c r="G362" i="6"/>
  <c r="J362" i="6" s="1"/>
  <c r="G361" i="6"/>
  <c r="J361" i="6"/>
  <c r="G360" i="6"/>
  <c r="J360" i="6" s="1"/>
  <c r="G359" i="6"/>
  <c r="J359" i="6" s="1"/>
  <c r="G358" i="6"/>
  <c r="J358" i="6" s="1"/>
  <c r="G357" i="6"/>
  <c r="J357" i="6"/>
  <c r="G356" i="6"/>
  <c r="J356" i="6" s="1"/>
  <c r="G355" i="6"/>
  <c r="J355" i="6" s="1"/>
  <c r="G354" i="6"/>
  <c r="J354" i="6" s="1"/>
  <c r="G353" i="6"/>
  <c r="J353" i="6"/>
  <c r="G352" i="6"/>
  <c r="J352" i="6" s="1"/>
  <c r="G351" i="6"/>
  <c r="J351" i="6" s="1"/>
  <c r="G350" i="6"/>
  <c r="J350" i="6" s="1"/>
  <c r="G349" i="6"/>
  <c r="J349" i="6"/>
  <c r="G348" i="6"/>
  <c r="J348" i="6" s="1"/>
  <c r="G347" i="6"/>
  <c r="J347" i="6" s="1"/>
  <c r="G346" i="6"/>
  <c r="J346" i="6" s="1"/>
  <c r="G345" i="6"/>
  <c r="J345" i="6"/>
  <c r="G344" i="6"/>
  <c r="J344" i="6" s="1"/>
  <c r="G343" i="6"/>
  <c r="J343" i="6" s="1"/>
  <c r="G342" i="6"/>
  <c r="J342" i="6" s="1"/>
  <c r="G341" i="6"/>
  <c r="J341" i="6"/>
  <c r="G340" i="6"/>
  <c r="J340" i="6" s="1"/>
  <c r="G339" i="6"/>
  <c r="J339" i="6" s="1"/>
  <c r="G338" i="6"/>
  <c r="J338" i="6" s="1"/>
  <c r="G337" i="6"/>
  <c r="J337" i="6"/>
  <c r="G336" i="6"/>
  <c r="J336" i="6" s="1"/>
  <c r="G335" i="6"/>
  <c r="J335" i="6" s="1"/>
  <c r="G334" i="6"/>
  <c r="J334" i="6" s="1"/>
  <c r="G333" i="6"/>
  <c r="J333" i="6"/>
  <c r="G332" i="6"/>
  <c r="J332" i="6" s="1"/>
  <c r="G331" i="6"/>
  <c r="J331" i="6" s="1"/>
  <c r="G330" i="6"/>
  <c r="J330" i="6" s="1"/>
  <c r="G329" i="6"/>
  <c r="J329" i="6"/>
  <c r="G328" i="6"/>
  <c r="J328" i="6" s="1"/>
  <c r="G327" i="6"/>
  <c r="J327" i="6" s="1"/>
  <c r="G326" i="6"/>
  <c r="J326" i="6" s="1"/>
  <c r="G325" i="6"/>
  <c r="J325" i="6"/>
  <c r="G324" i="6"/>
  <c r="J324" i="6" s="1"/>
  <c r="G323" i="6"/>
  <c r="J323" i="6" s="1"/>
  <c r="G322" i="6"/>
  <c r="J322" i="6" s="1"/>
  <c r="G321" i="6"/>
  <c r="J321" i="6"/>
  <c r="G320" i="6"/>
  <c r="J320" i="6" s="1"/>
  <c r="G319" i="6"/>
  <c r="J319" i="6" s="1"/>
  <c r="G318" i="6"/>
  <c r="J318" i="6" s="1"/>
  <c r="G317" i="6"/>
  <c r="J317" i="6"/>
  <c r="G316" i="6"/>
  <c r="J316" i="6" s="1"/>
  <c r="G315" i="6"/>
  <c r="J315" i="6" s="1"/>
  <c r="G314" i="6"/>
  <c r="J314" i="6" s="1"/>
  <c r="G313" i="6"/>
  <c r="J313" i="6"/>
  <c r="G312" i="6"/>
  <c r="J312" i="6" s="1"/>
  <c r="G311" i="6"/>
  <c r="J311" i="6" s="1"/>
  <c r="G310" i="6"/>
  <c r="J310" i="6" s="1"/>
  <c r="G309" i="6"/>
  <c r="J309" i="6"/>
  <c r="G308" i="6"/>
  <c r="J308" i="6" s="1"/>
  <c r="G307" i="6"/>
  <c r="J307" i="6" s="1"/>
  <c r="G306" i="6"/>
  <c r="J306" i="6" s="1"/>
  <c r="G305" i="6"/>
  <c r="J305" i="6"/>
  <c r="G304" i="6"/>
  <c r="J304" i="6" s="1"/>
  <c r="G303" i="6"/>
  <c r="J303" i="6" s="1"/>
  <c r="G302" i="6"/>
  <c r="J302" i="6" s="1"/>
  <c r="G301" i="6"/>
  <c r="J301" i="6"/>
  <c r="G300" i="6"/>
  <c r="J300" i="6" s="1"/>
  <c r="G299" i="6"/>
  <c r="J299" i="6" s="1"/>
  <c r="G298" i="6"/>
  <c r="J298" i="6" s="1"/>
  <c r="G297" i="6"/>
  <c r="J297" i="6"/>
  <c r="G296" i="6"/>
  <c r="J296" i="6" s="1"/>
  <c r="G295" i="6"/>
  <c r="J295" i="6" s="1"/>
  <c r="G294" i="6"/>
  <c r="J294" i="6" s="1"/>
  <c r="G293" i="6"/>
  <c r="J293" i="6"/>
  <c r="G292" i="6"/>
  <c r="J292" i="6" s="1"/>
  <c r="G291" i="6"/>
  <c r="J291" i="6" s="1"/>
  <c r="G290" i="6"/>
  <c r="J290" i="6" s="1"/>
  <c r="G289" i="6"/>
  <c r="J289" i="6"/>
  <c r="G288" i="6"/>
  <c r="J288" i="6" s="1"/>
  <c r="G287" i="6"/>
  <c r="J287" i="6" s="1"/>
  <c r="G286" i="6"/>
  <c r="J286" i="6" s="1"/>
  <c r="G285" i="6"/>
  <c r="J285" i="6"/>
  <c r="G284" i="6"/>
  <c r="J284" i="6" s="1"/>
  <c r="G283" i="6"/>
  <c r="J283" i="6" s="1"/>
  <c r="G282" i="6"/>
  <c r="J282" i="6" s="1"/>
  <c r="G281" i="6"/>
  <c r="J281" i="6"/>
  <c r="G280" i="6"/>
  <c r="J280" i="6" s="1"/>
  <c r="G279" i="6"/>
  <c r="J279" i="6" s="1"/>
  <c r="G278" i="6"/>
  <c r="J278" i="6" s="1"/>
  <c r="G277" i="6"/>
  <c r="J277" i="6"/>
  <c r="G276" i="6"/>
  <c r="J276" i="6" s="1"/>
  <c r="G275" i="6"/>
  <c r="J275" i="6" s="1"/>
  <c r="G274" i="6"/>
  <c r="J274" i="6" s="1"/>
  <c r="G273" i="6"/>
  <c r="J273" i="6"/>
  <c r="G272" i="6"/>
  <c r="J272" i="6" s="1"/>
  <c r="G271" i="6"/>
  <c r="J271" i="6" s="1"/>
  <c r="G270" i="6"/>
  <c r="J270" i="6" s="1"/>
  <c r="G269" i="6"/>
  <c r="J269" i="6"/>
  <c r="G268" i="6"/>
  <c r="J268" i="6" s="1"/>
  <c r="G267" i="6"/>
  <c r="J267" i="6" s="1"/>
  <c r="G266" i="6"/>
  <c r="J266" i="6" s="1"/>
  <c r="G265" i="6"/>
  <c r="J265" i="6"/>
  <c r="G264" i="6"/>
  <c r="J264" i="6" s="1"/>
  <c r="G263" i="6"/>
  <c r="J263" i="6" s="1"/>
  <c r="G262" i="6"/>
  <c r="J262" i="6" s="1"/>
  <c r="G261" i="6"/>
  <c r="J261" i="6"/>
  <c r="G260" i="6"/>
  <c r="J260" i="6" s="1"/>
  <c r="G259" i="6"/>
  <c r="J259" i="6" s="1"/>
  <c r="G258" i="6"/>
  <c r="J258" i="6" s="1"/>
  <c r="G257" i="6"/>
  <c r="J257" i="6"/>
  <c r="G256" i="6"/>
  <c r="J256" i="6" s="1"/>
  <c r="G255" i="6"/>
  <c r="J255" i="6" s="1"/>
  <c r="G254" i="6"/>
  <c r="J254" i="6" s="1"/>
  <c r="G253" i="6"/>
  <c r="J253" i="6"/>
  <c r="G252" i="6"/>
  <c r="J252" i="6" s="1"/>
  <c r="G251" i="6"/>
  <c r="J251" i="6" s="1"/>
  <c r="G250" i="6"/>
  <c r="J250" i="6" s="1"/>
  <c r="G249" i="6"/>
  <c r="J249" i="6"/>
  <c r="G248" i="6"/>
  <c r="J248" i="6" s="1"/>
  <c r="G247" i="6"/>
  <c r="J247" i="6" s="1"/>
  <c r="G246" i="6"/>
  <c r="J246" i="6" s="1"/>
  <c r="G245" i="6"/>
  <c r="J245" i="6"/>
  <c r="G244" i="6"/>
  <c r="J244" i="6" s="1"/>
  <c r="G243" i="6"/>
  <c r="J243" i="6" s="1"/>
  <c r="G242" i="6"/>
  <c r="J242" i="6" s="1"/>
  <c r="G241" i="6"/>
  <c r="J241" i="6"/>
  <c r="G240" i="6"/>
  <c r="J240" i="6" s="1"/>
  <c r="G239" i="6"/>
  <c r="J239" i="6" s="1"/>
  <c r="G238" i="6"/>
  <c r="J238" i="6" s="1"/>
  <c r="G237" i="6"/>
  <c r="J237" i="6"/>
  <c r="G236" i="6"/>
  <c r="J236" i="6" s="1"/>
  <c r="G235" i="6"/>
  <c r="J235" i="6" s="1"/>
  <c r="G234" i="6"/>
  <c r="J234" i="6" s="1"/>
  <c r="G233" i="6"/>
  <c r="J233" i="6"/>
  <c r="G232" i="6"/>
  <c r="J232" i="6" s="1"/>
  <c r="G231" i="6"/>
  <c r="J231" i="6" s="1"/>
  <c r="G230" i="6"/>
  <c r="J230" i="6" s="1"/>
  <c r="G229" i="6"/>
  <c r="J229" i="6"/>
  <c r="G228" i="6"/>
  <c r="J228" i="6" s="1"/>
  <c r="G227" i="6"/>
  <c r="J227" i="6" s="1"/>
  <c r="G226" i="6"/>
  <c r="J226" i="6" s="1"/>
  <c r="G225" i="6"/>
  <c r="J225" i="6"/>
  <c r="G224" i="6"/>
  <c r="J224" i="6" s="1"/>
  <c r="G223" i="6"/>
  <c r="J223" i="6" s="1"/>
  <c r="G222" i="6"/>
  <c r="J222" i="6" s="1"/>
  <c r="G221" i="6"/>
  <c r="J221" i="6"/>
  <c r="G220" i="6"/>
  <c r="J220" i="6" s="1"/>
  <c r="G219" i="6"/>
  <c r="J219" i="6" s="1"/>
  <c r="G218" i="6"/>
  <c r="J218" i="6" s="1"/>
  <c r="G217" i="6"/>
  <c r="J217" i="6"/>
  <c r="G216" i="6"/>
  <c r="J216" i="6" s="1"/>
  <c r="G215" i="6"/>
  <c r="J215" i="6" s="1"/>
  <c r="G214" i="6"/>
  <c r="J214" i="6" s="1"/>
  <c r="G213" i="6"/>
  <c r="J213" i="6"/>
  <c r="G212" i="6"/>
  <c r="J212" i="6" s="1"/>
  <c r="G211" i="6"/>
  <c r="J211" i="6" s="1"/>
  <c r="G210" i="6"/>
  <c r="J210" i="6" s="1"/>
  <c r="G209" i="6"/>
  <c r="J209" i="6"/>
  <c r="G208" i="6"/>
  <c r="J208" i="6" s="1"/>
  <c r="G207" i="6"/>
  <c r="J207" i="6" s="1"/>
  <c r="G206" i="6"/>
  <c r="J206" i="6" s="1"/>
  <c r="G205" i="6"/>
  <c r="J205" i="6"/>
  <c r="G204" i="6"/>
  <c r="J204" i="6" s="1"/>
  <c r="G203" i="6"/>
  <c r="J203" i="6" s="1"/>
  <c r="G202" i="6"/>
  <c r="J202" i="6" s="1"/>
  <c r="G201" i="6"/>
  <c r="J201" i="6"/>
  <c r="G200" i="6"/>
  <c r="J200" i="6" s="1"/>
  <c r="G199" i="6"/>
  <c r="J199" i="6" s="1"/>
  <c r="G198" i="6"/>
  <c r="J198" i="6" s="1"/>
  <c r="G197" i="6"/>
  <c r="J197" i="6"/>
  <c r="G196" i="6"/>
  <c r="J196" i="6" s="1"/>
  <c r="G195" i="6"/>
  <c r="J195" i="6" s="1"/>
  <c r="G194" i="6"/>
  <c r="J194" i="6" s="1"/>
  <c r="G193" i="6"/>
  <c r="J193" i="6"/>
  <c r="G192" i="6"/>
  <c r="J192" i="6" s="1"/>
  <c r="G191" i="6"/>
  <c r="J191" i="6" s="1"/>
  <c r="G190" i="6"/>
  <c r="J190" i="6" s="1"/>
  <c r="G189" i="6"/>
  <c r="J189" i="6"/>
  <c r="G188" i="6"/>
  <c r="J188" i="6" s="1"/>
  <c r="G187" i="6"/>
  <c r="J187" i="6" s="1"/>
  <c r="G186" i="6"/>
  <c r="J186" i="6" s="1"/>
  <c r="G185" i="6"/>
  <c r="J185" i="6"/>
  <c r="G184" i="6"/>
  <c r="J184" i="6" s="1"/>
  <c r="G183" i="6"/>
  <c r="J183" i="6" s="1"/>
  <c r="G182" i="6"/>
  <c r="J182" i="6" s="1"/>
  <c r="G181" i="6"/>
  <c r="J181" i="6"/>
  <c r="G180" i="6"/>
  <c r="J180" i="6" s="1"/>
  <c r="G179" i="6"/>
  <c r="J179" i="6" s="1"/>
  <c r="G178" i="6"/>
  <c r="J178" i="6" s="1"/>
  <c r="G177" i="6"/>
  <c r="J177" i="6"/>
  <c r="G176" i="6"/>
  <c r="J176" i="6" s="1"/>
  <c r="G175" i="6"/>
  <c r="J175" i="6" s="1"/>
  <c r="G174" i="6"/>
  <c r="J174" i="6" s="1"/>
  <c r="G173" i="6"/>
  <c r="J173" i="6"/>
  <c r="G172" i="6"/>
  <c r="J172" i="6" s="1"/>
  <c r="G171" i="6"/>
  <c r="J171" i="6" s="1"/>
  <c r="G170" i="6"/>
  <c r="J170" i="6" s="1"/>
  <c r="G169" i="6"/>
  <c r="J169" i="6"/>
  <c r="G168" i="6"/>
  <c r="J168" i="6" s="1"/>
  <c r="G167" i="6"/>
  <c r="J167" i="6" s="1"/>
  <c r="G166" i="6"/>
  <c r="J166" i="6" s="1"/>
  <c r="G165" i="6"/>
  <c r="J165" i="6"/>
  <c r="G164" i="6"/>
  <c r="J164" i="6" s="1"/>
  <c r="G163" i="6"/>
  <c r="J163" i="6" s="1"/>
  <c r="G162" i="6"/>
  <c r="J162" i="6" s="1"/>
  <c r="G161" i="6"/>
  <c r="J161" i="6"/>
  <c r="G160" i="6"/>
  <c r="J160" i="6" s="1"/>
  <c r="G159" i="6"/>
  <c r="J159" i="6" s="1"/>
  <c r="G158" i="6"/>
  <c r="J158" i="6" s="1"/>
  <c r="G157" i="6"/>
  <c r="J157" i="6"/>
  <c r="G156" i="6"/>
  <c r="J156" i="6" s="1"/>
  <c r="G155" i="6"/>
  <c r="J155" i="6" s="1"/>
  <c r="G154" i="6"/>
  <c r="J154" i="6" s="1"/>
  <c r="G153" i="6"/>
  <c r="J153" i="6"/>
  <c r="G152" i="6"/>
  <c r="J152" i="6" s="1"/>
  <c r="G151" i="6"/>
  <c r="J151" i="6" s="1"/>
  <c r="G150" i="6"/>
  <c r="J150" i="6" s="1"/>
  <c r="G149" i="6"/>
  <c r="J149" i="6"/>
  <c r="G148" i="6"/>
  <c r="J148" i="6" s="1"/>
  <c r="G147" i="6"/>
  <c r="J147" i="6" s="1"/>
  <c r="G146" i="6"/>
  <c r="J146" i="6" s="1"/>
  <c r="G145" i="6"/>
  <c r="J145" i="6"/>
  <c r="G144" i="6"/>
  <c r="J144" i="6" s="1"/>
  <c r="G143" i="6"/>
  <c r="J143" i="6" s="1"/>
  <c r="G142" i="6"/>
  <c r="J142" i="6" s="1"/>
  <c r="G141" i="6"/>
  <c r="J141" i="6"/>
  <c r="G140" i="6"/>
  <c r="J140" i="6" s="1"/>
  <c r="G139" i="6"/>
  <c r="J139" i="6" s="1"/>
  <c r="G138" i="6"/>
  <c r="J138" i="6" s="1"/>
  <c r="G137" i="6"/>
  <c r="J137" i="6"/>
  <c r="G136" i="6"/>
  <c r="J136" i="6" s="1"/>
  <c r="G135" i="6"/>
  <c r="J135" i="6" s="1"/>
  <c r="G134" i="6"/>
  <c r="J134" i="6" s="1"/>
  <c r="G133" i="6"/>
  <c r="J133" i="6"/>
  <c r="G132" i="6"/>
  <c r="J132" i="6" s="1"/>
  <c r="G131" i="6"/>
  <c r="J131" i="6" s="1"/>
  <c r="G130" i="6"/>
  <c r="J130" i="6" s="1"/>
  <c r="G129" i="6"/>
  <c r="J129" i="6"/>
  <c r="G128" i="6"/>
  <c r="J128" i="6" s="1"/>
  <c r="G127" i="6"/>
  <c r="J127" i="6" s="1"/>
  <c r="G126" i="6"/>
  <c r="J126" i="6" s="1"/>
  <c r="G125" i="6"/>
  <c r="J125" i="6"/>
  <c r="G124" i="6"/>
  <c r="J124" i="6" s="1"/>
  <c r="G123" i="6"/>
  <c r="J123" i="6" s="1"/>
  <c r="G122" i="6"/>
  <c r="J122" i="6" s="1"/>
  <c r="G121" i="6"/>
  <c r="J121" i="6"/>
  <c r="G120" i="6"/>
  <c r="J120" i="6" s="1"/>
  <c r="G119" i="6"/>
  <c r="J119" i="6" s="1"/>
  <c r="G118" i="6"/>
  <c r="J118" i="6" s="1"/>
  <c r="G117" i="6"/>
  <c r="J117" i="6"/>
  <c r="G116" i="6"/>
  <c r="J116" i="6" s="1"/>
  <c r="G115" i="6"/>
  <c r="J115" i="6" s="1"/>
  <c r="G114" i="6"/>
  <c r="J114" i="6" s="1"/>
  <c r="G113" i="6"/>
  <c r="J113" i="6"/>
  <c r="G112" i="6"/>
  <c r="J112" i="6" s="1"/>
  <c r="G111" i="6"/>
  <c r="J111" i="6" s="1"/>
  <c r="G110" i="6"/>
  <c r="J110" i="6" s="1"/>
  <c r="G109" i="6"/>
  <c r="J109" i="6"/>
  <c r="G108" i="6"/>
  <c r="J108" i="6" s="1"/>
  <c r="G107" i="6"/>
  <c r="J107" i="6" s="1"/>
  <c r="G106" i="6"/>
  <c r="J106" i="6" s="1"/>
  <c r="G105" i="6"/>
  <c r="J105" i="6"/>
  <c r="G104" i="6"/>
  <c r="J104" i="6" s="1"/>
  <c r="G103" i="6"/>
  <c r="J103" i="6" s="1"/>
  <c r="G102" i="6"/>
  <c r="J102" i="6" s="1"/>
  <c r="G101" i="6"/>
  <c r="J101" i="6"/>
  <c r="G100" i="6"/>
  <c r="J100" i="6" s="1"/>
  <c r="G99" i="6"/>
  <c r="J99" i="6" s="1"/>
  <c r="G98" i="6"/>
  <c r="J98" i="6" s="1"/>
  <c r="G97" i="6"/>
  <c r="J97" i="6"/>
  <c r="G96" i="6"/>
  <c r="J96" i="6" s="1"/>
  <c r="G95" i="6"/>
  <c r="J95" i="6" s="1"/>
  <c r="G94" i="6"/>
  <c r="J94" i="6" s="1"/>
  <c r="G93" i="6"/>
  <c r="J93" i="6"/>
  <c r="G92" i="6"/>
  <c r="J92" i="6" s="1"/>
  <c r="G91" i="6"/>
  <c r="J91" i="6" s="1"/>
  <c r="G90" i="6"/>
  <c r="J90" i="6" s="1"/>
  <c r="G89" i="6"/>
  <c r="J89" i="6"/>
  <c r="G88" i="6"/>
  <c r="J88" i="6" s="1"/>
  <c r="G87" i="6"/>
  <c r="J87" i="6" s="1"/>
  <c r="G86" i="6"/>
  <c r="J86" i="6" s="1"/>
  <c r="G85" i="6"/>
  <c r="J85" i="6"/>
  <c r="G84" i="6"/>
  <c r="J84" i="6" s="1"/>
  <c r="G83" i="6"/>
  <c r="J83" i="6" s="1"/>
  <c r="G82" i="6"/>
  <c r="J82" i="6" s="1"/>
  <c r="G81" i="6"/>
  <c r="J81" i="6"/>
  <c r="G80" i="6"/>
  <c r="J80" i="6" s="1"/>
  <c r="G79" i="6"/>
  <c r="J79" i="6" s="1"/>
  <c r="G78" i="6"/>
  <c r="J78" i="6" s="1"/>
  <c r="G77" i="6"/>
  <c r="J77" i="6"/>
  <c r="G76" i="6"/>
  <c r="J76" i="6" s="1"/>
  <c r="G75" i="6"/>
  <c r="J75" i="6" s="1"/>
  <c r="G74" i="6"/>
  <c r="J74" i="6" s="1"/>
  <c r="G73" i="6"/>
  <c r="J73" i="6"/>
  <c r="G72" i="6"/>
  <c r="J72" i="6" s="1"/>
  <c r="G71" i="6"/>
  <c r="J71" i="6" s="1"/>
  <c r="G70" i="6"/>
  <c r="J70" i="6" s="1"/>
  <c r="G69" i="6"/>
  <c r="J69" i="6"/>
  <c r="G68" i="6"/>
  <c r="J68" i="6" s="1"/>
  <c r="G67" i="6"/>
  <c r="J67" i="6" s="1"/>
  <c r="G66" i="6"/>
  <c r="J66" i="6" s="1"/>
  <c r="G65" i="6"/>
  <c r="J65" i="6"/>
  <c r="G64" i="6"/>
  <c r="J64" i="6" s="1"/>
  <c r="G63" i="6"/>
  <c r="J63" i="6" s="1"/>
  <c r="G62" i="6"/>
  <c r="J62" i="6" s="1"/>
  <c r="G61" i="6"/>
  <c r="J61" i="6"/>
  <c r="G60" i="6"/>
  <c r="J60" i="6" s="1"/>
  <c r="G59" i="6"/>
  <c r="J59" i="6" s="1"/>
  <c r="G58" i="6"/>
  <c r="J58" i="6" s="1"/>
  <c r="G57" i="6"/>
  <c r="J57" i="6"/>
  <c r="G56" i="6"/>
  <c r="J56" i="6" s="1"/>
  <c r="G55" i="6"/>
  <c r="J55" i="6" s="1"/>
  <c r="G54" i="6"/>
  <c r="J54" i="6" s="1"/>
  <c r="G53" i="6"/>
  <c r="J53" i="6"/>
  <c r="G52" i="6"/>
  <c r="J52" i="6" s="1"/>
  <c r="G51" i="6"/>
  <c r="J51" i="6" s="1"/>
  <c r="G50" i="6"/>
  <c r="J50" i="6" s="1"/>
  <c r="G49" i="6"/>
  <c r="J49" i="6"/>
  <c r="G48" i="6"/>
  <c r="J48" i="6" s="1"/>
  <c r="G46" i="6"/>
  <c r="J46" i="6" s="1"/>
  <c r="G45" i="6"/>
  <c r="J45" i="6" s="1"/>
  <c r="G44" i="6"/>
  <c r="J44" i="6"/>
  <c r="G43" i="6"/>
  <c r="J43" i="6" s="1"/>
  <c r="G42" i="6"/>
  <c r="J42" i="6" s="1"/>
  <c r="G41" i="6"/>
  <c r="J41" i="6" s="1"/>
  <c r="G40" i="6"/>
  <c r="J40" i="6"/>
  <c r="G39" i="6"/>
  <c r="J39" i="6" s="1"/>
  <c r="G38" i="6"/>
  <c r="J38" i="6" s="1"/>
  <c r="G37" i="6"/>
  <c r="J37" i="6" s="1"/>
  <c r="G36" i="6"/>
  <c r="J36" i="6"/>
  <c r="G35" i="6"/>
  <c r="J35" i="6" s="1"/>
  <c r="G34" i="6"/>
  <c r="J34" i="6" s="1"/>
  <c r="G33" i="6"/>
  <c r="J33" i="6" s="1"/>
  <c r="G32" i="6"/>
  <c r="J32" i="6"/>
  <c r="G31" i="6"/>
  <c r="J31" i="6" s="1"/>
  <c r="G30" i="6"/>
  <c r="J30" i="6" s="1"/>
  <c r="G29" i="6"/>
  <c r="J29" i="6" s="1"/>
  <c r="G28" i="6"/>
  <c r="J28" i="6"/>
  <c r="G27" i="6"/>
  <c r="J27" i="6" s="1"/>
  <c r="G26" i="6"/>
  <c r="J26" i="6" s="1"/>
  <c r="G25" i="6"/>
  <c r="J25" i="6" s="1"/>
  <c r="G24" i="6"/>
  <c r="J24" i="6"/>
  <c r="G23" i="6"/>
  <c r="J23" i="6" s="1"/>
  <c r="G22" i="6"/>
  <c r="J22" i="6" s="1"/>
  <c r="G21" i="6"/>
  <c r="J21" i="6" s="1"/>
  <c r="G20" i="6"/>
  <c r="J20" i="6"/>
  <c r="G19" i="6"/>
  <c r="J19" i="6" s="1"/>
  <c r="G18" i="6"/>
  <c r="J18" i="6" s="1"/>
  <c r="G17" i="6"/>
  <c r="J17" i="6" s="1"/>
  <c r="G16" i="6"/>
  <c r="J16" i="6"/>
  <c r="G15" i="6"/>
  <c r="J15" i="6" s="1"/>
  <c r="G14" i="6"/>
  <c r="J14" i="6" s="1"/>
  <c r="G10" i="6"/>
  <c r="J10" i="6" s="1"/>
  <c r="G11" i="6"/>
  <c r="J11" i="6"/>
  <c r="G13" i="6"/>
  <c r="J13" i="6" s="1"/>
  <c r="G9" i="6"/>
  <c r="J9" i="6" s="1"/>
  <c r="J4" i="6" s="1"/>
  <c r="I11" i="16" s="1"/>
  <c r="G8" i="6"/>
  <c r="J8" i="6" s="1"/>
  <c r="F9" i="6"/>
  <c r="A5" i="6"/>
  <c r="H3" i="6"/>
  <c r="H4" i="6" s="1"/>
  <c r="C11" i="16"/>
  <c r="B2" i="6"/>
  <c r="A1" i="6"/>
  <c r="G598" i="5"/>
  <c r="J598" i="5"/>
  <c r="G597" i="5"/>
  <c r="J597" i="5"/>
  <c r="G596" i="5"/>
  <c r="J596" i="5"/>
  <c r="G595" i="5"/>
  <c r="J595" i="5"/>
  <c r="G594" i="5"/>
  <c r="J594" i="5"/>
  <c r="G593" i="5"/>
  <c r="J593" i="5"/>
  <c r="G592" i="5"/>
  <c r="J592" i="5"/>
  <c r="G591" i="5"/>
  <c r="J591" i="5"/>
  <c r="G590" i="5"/>
  <c r="J590" i="5"/>
  <c r="G589" i="5"/>
  <c r="J589" i="5"/>
  <c r="G588" i="5"/>
  <c r="J588" i="5"/>
  <c r="G587" i="5"/>
  <c r="J587" i="5"/>
  <c r="G586" i="5"/>
  <c r="J586" i="5"/>
  <c r="G585" i="5"/>
  <c r="J585" i="5"/>
  <c r="G584" i="5"/>
  <c r="J584" i="5"/>
  <c r="G583" i="5"/>
  <c r="J583" i="5"/>
  <c r="G582" i="5"/>
  <c r="J582" i="5"/>
  <c r="G581" i="5"/>
  <c r="J581" i="5"/>
  <c r="G580" i="5"/>
  <c r="J580" i="5"/>
  <c r="G579" i="5"/>
  <c r="J579" i="5"/>
  <c r="G578" i="5"/>
  <c r="J578" i="5"/>
  <c r="G577" i="5"/>
  <c r="J577" i="5"/>
  <c r="G576" i="5"/>
  <c r="J576" i="5"/>
  <c r="G575" i="5"/>
  <c r="J575" i="5"/>
  <c r="G574" i="5"/>
  <c r="J574" i="5"/>
  <c r="G573" i="5"/>
  <c r="J573" i="5"/>
  <c r="G572" i="5"/>
  <c r="J572" i="5"/>
  <c r="G571" i="5"/>
  <c r="J571" i="5"/>
  <c r="G570" i="5"/>
  <c r="J570" i="5"/>
  <c r="G569" i="5"/>
  <c r="J569" i="5"/>
  <c r="G568" i="5"/>
  <c r="J568" i="5"/>
  <c r="G567" i="5"/>
  <c r="J567" i="5"/>
  <c r="G566" i="5"/>
  <c r="J566" i="5"/>
  <c r="G565" i="5"/>
  <c r="J565" i="5"/>
  <c r="G564" i="5"/>
  <c r="J564" i="5"/>
  <c r="G563" i="5"/>
  <c r="J563" i="5"/>
  <c r="G562" i="5"/>
  <c r="J562" i="5"/>
  <c r="G561" i="5"/>
  <c r="J561" i="5"/>
  <c r="G560" i="5"/>
  <c r="J560" i="5"/>
  <c r="G559" i="5"/>
  <c r="J559" i="5"/>
  <c r="G558" i="5"/>
  <c r="J558" i="5"/>
  <c r="G557" i="5"/>
  <c r="J557" i="5"/>
  <c r="G556" i="5"/>
  <c r="J556" i="5"/>
  <c r="G555" i="5"/>
  <c r="J555" i="5"/>
  <c r="G554" i="5"/>
  <c r="J554" i="5"/>
  <c r="G553" i="5"/>
  <c r="J553" i="5"/>
  <c r="G552" i="5"/>
  <c r="J552" i="5"/>
  <c r="G551" i="5"/>
  <c r="J551" i="5"/>
  <c r="G550" i="5"/>
  <c r="J550" i="5"/>
  <c r="G549" i="5"/>
  <c r="J549" i="5"/>
  <c r="G548" i="5"/>
  <c r="J548" i="5"/>
  <c r="G547" i="5"/>
  <c r="J547" i="5"/>
  <c r="G546" i="5"/>
  <c r="J546" i="5"/>
  <c r="G545" i="5"/>
  <c r="J545" i="5"/>
  <c r="G544" i="5"/>
  <c r="J544" i="5"/>
  <c r="G543" i="5"/>
  <c r="J543" i="5"/>
  <c r="G542" i="5"/>
  <c r="J542" i="5"/>
  <c r="G541" i="5"/>
  <c r="J541" i="5"/>
  <c r="G540" i="5"/>
  <c r="J540" i="5"/>
  <c r="G539" i="5"/>
  <c r="J539" i="5"/>
  <c r="G538" i="5"/>
  <c r="J538" i="5"/>
  <c r="G537" i="5"/>
  <c r="J537" i="5"/>
  <c r="G536" i="5"/>
  <c r="J536" i="5"/>
  <c r="G535" i="5"/>
  <c r="J535" i="5"/>
  <c r="G534" i="5"/>
  <c r="J534" i="5"/>
  <c r="G533" i="5"/>
  <c r="J533" i="5"/>
  <c r="G532" i="5"/>
  <c r="J532" i="5"/>
  <c r="G531" i="5"/>
  <c r="J531" i="5"/>
  <c r="G530" i="5"/>
  <c r="J530" i="5"/>
  <c r="G529" i="5"/>
  <c r="J529" i="5"/>
  <c r="G528" i="5"/>
  <c r="J528" i="5"/>
  <c r="G527" i="5"/>
  <c r="J527" i="5"/>
  <c r="G526" i="5"/>
  <c r="J526" i="5"/>
  <c r="G525" i="5"/>
  <c r="J525" i="5"/>
  <c r="G524" i="5"/>
  <c r="J524" i="5"/>
  <c r="G523" i="5"/>
  <c r="J523" i="5"/>
  <c r="G522" i="5"/>
  <c r="J522" i="5"/>
  <c r="G521" i="5"/>
  <c r="J521" i="5"/>
  <c r="G520" i="5"/>
  <c r="J520" i="5"/>
  <c r="G519" i="5"/>
  <c r="J519" i="5"/>
  <c r="G518" i="5"/>
  <c r="J518" i="5"/>
  <c r="G517" i="5"/>
  <c r="J517" i="5"/>
  <c r="G516" i="5"/>
  <c r="J516" i="5"/>
  <c r="G515" i="5"/>
  <c r="J515" i="5"/>
  <c r="G514" i="5"/>
  <c r="J514" i="5"/>
  <c r="G513" i="5"/>
  <c r="J513" i="5"/>
  <c r="G512" i="5"/>
  <c r="J512" i="5"/>
  <c r="G511" i="5"/>
  <c r="J511" i="5"/>
  <c r="G510" i="5"/>
  <c r="J510" i="5"/>
  <c r="G509" i="5"/>
  <c r="J509" i="5"/>
  <c r="G508" i="5"/>
  <c r="J508" i="5"/>
  <c r="G507" i="5"/>
  <c r="J507" i="5"/>
  <c r="G506" i="5"/>
  <c r="J506" i="5"/>
  <c r="G505" i="5"/>
  <c r="J505" i="5"/>
  <c r="G504" i="5"/>
  <c r="J504" i="5"/>
  <c r="G503" i="5"/>
  <c r="J503" i="5"/>
  <c r="G502" i="5"/>
  <c r="J502" i="5"/>
  <c r="G501" i="5"/>
  <c r="J501" i="5"/>
  <c r="G500" i="5"/>
  <c r="J500" i="5"/>
  <c r="G499" i="5"/>
  <c r="J499" i="5"/>
  <c r="G498" i="5"/>
  <c r="J498" i="5"/>
  <c r="G497" i="5"/>
  <c r="J497" i="5"/>
  <c r="G496" i="5"/>
  <c r="J496" i="5"/>
  <c r="G495" i="5"/>
  <c r="J495" i="5"/>
  <c r="G494" i="5"/>
  <c r="J494" i="5"/>
  <c r="G493" i="5"/>
  <c r="J493" i="5"/>
  <c r="G492" i="5"/>
  <c r="J492" i="5"/>
  <c r="G491" i="5"/>
  <c r="J491" i="5"/>
  <c r="G490" i="5"/>
  <c r="J490" i="5"/>
  <c r="G489" i="5"/>
  <c r="J489" i="5"/>
  <c r="G488" i="5"/>
  <c r="J488" i="5"/>
  <c r="G487" i="5"/>
  <c r="J487" i="5"/>
  <c r="G486" i="5"/>
  <c r="J486" i="5"/>
  <c r="G485" i="5"/>
  <c r="J485" i="5"/>
  <c r="G484" i="5"/>
  <c r="J484" i="5"/>
  <c r="G483" i="5"/>
  <c r="J483" i="5"/>
  <c r="G482" i="5"/>
  <c r="J482" i="5"/>
  <c r="G481" i="5"/>
  <c r="J481" i="5"/>
  <c r="G480" i="5"/>
  <c r="J480" i="5"/>
  <c r="G479" i="5"/>
  <c r="J479" i="5"/>
  <c r="G478" i="5"/>
  <c r="J478" i="5"/>
  <c r="G477" i="5"/>
  <c r="J477" i="5"/>
  <c r="G476" i="5"/>
  <c r="J476" i="5"/>
  <c r="G475" i="5"/>
  <c r="J475" i="5"/>
  <c r="G474" i="5"/>
  <c r="J474" i="5"/>
  <c r="G473" i="5"/>
  <c r="J473" i="5"/>
  <c r="G472" i="5"/>
  <c r="J472" i="5"/>
  <c r="G471" i="5"/>
  <c r="J471" i="5"/>
  <c r="G470" i="5"/>
  <c r="J470" i="5"/>
  <c r="G469" i="5"/>
  <c r="J469" i="5"/>
  <c r="G468" i="5"/>
  <c r="J468" i="5"/>
  <c r="G467" i="5"/>
  <c r="J467" i="5"/>
  <c r="G466" i="5"/>
  <c r="J466" i="5"/>
  <c r="G465" i="5"/>
  <c r="J465" i="5"/>
  <c r="G464" i="5"/>
  <c r="J464" i="5"/>
  <c r="G463" i="5"/>
  <c r="J463" i="5"/>
  <c r="G462" i="5"/>
  <c r="J462" i="5"/>
  <c r="G461" i="5"/>
  <c r="J461" i="5"/>
  <c r="G460" i="5"/>
  <c r="J460" i="5"/>
  <c r="G459" i="5"/>
  <c r="J459" i="5"/>
  <c r="G458" i="5"/>
  <c r="J458" i="5"/>
  <c r="G457" i="5"/>
  <c r="J457" i="5"/>
  <c r="G456" i="5"/>
  <c r="J456" i="5"/>
  <c r="G455" i="5"/>
  <c r="J455" i="5"/>
  <c r="G454" i="5"/>
  <c r="J454" i="5"/>
  <c r="G453" i="5"/>
  <c r="J453" i="5"/>
  <c r="G452" i="5"/>
  <c r="J452" i="5"/>
  <c r="G451" i="5"/>
  <c r="J451" i="5"/>
  <c r="G450" i="5"/>
  <c r="J450" i="5"/>
  <c r="G449" i="5"/>
  <c r="J449" i="5"/>
  <c r="G448" i="5"/>
  <c r="J448" i="5"/>
  <c r="G447" i="5"/>
  <c r="J447" i="5"/>
  <c r="G446" i="5"/>
  <c r="J446" i="5"/>
  <c r="G445" i="5"/>
  <c r="J445" i="5"/>
  <c r="G444" i="5"/>
  <c r="J444" i="5"/>
  <c r="G443" i="5"/>
  <c r="J443" i="5"/>
  <c r="G442" i="5"/>
  <c r="J442" i="5"/>
  <c r="G441" i="5"/>
  <c r="J441" i="5"/>
  <c r="G440" i="5"/>
  <c r="J440" i="5"/>
  <c r="G439" i="5"/>
  <c r="J439" i="5"/>
  <c r="G438" i="5"/>
  <c r="J438" i="5"/>
  <c r="G437" i="5"/>
  <c r="J437" i="5"/>
  <c r="G436" i="5"/>
  <c r="J436" i="5"/>
  <c r="G435" i="5"/>
  <c r="J435" i="5"/>
  <c r="G434" i="5"/>
  <c r="J434" i="5"/>
  <c r="G433" i="5"/>
  <c r="J433" i="5"/>
  <c r="G432" i="5"/>
  <c r="J432" i="5"/>
  <c r="G431" i="5"/>
  <c r="J431" i="5"/>
  <c r="G430" i="5"/>
  <c r="J430" i="5"/>
  <c r="G429" i="5"/>
  <c r="J429" i="5"/>
  <c r="G428" i="5"/>
  <c r="J428" i="5"/>
  <c r="G427" i="5"/>
  <c r="J427" i="5"/>
  <c r="G426" i="5"/>
  <c r="J426" i="5"/>
  <c r="G425" i="5"/>
  <c r="J425" i="5"/>
  <c r="G424" i="5"/>
  <c r="J424" i="5"/>
  <c r="G423" i="5"/>
  <c r="J423" i="5"/>
  <c r="G422" i="5"/>
  <c r="J422" i="5"/>
  <c r="G421" i="5"/>
  <c r="J421" i="5"/>
  <c r="G420" i="5"/>
  <c r="J420" i="5"/>
  <c r="G419" i="5"/>
  <c r="J419" i="5"/>
  <c r="G418" i="5"/>
  <c r="J418" i="5"/>
  <c r="G417" i="5"/>
  <c r="J417" i="5"/>
  <c r="G416" i="5"/>
  <c r="J416" i="5"/>
  <c r="G415" i="5"/>
  <c r="J415" i="5"/>
  <c r="G414" i="5"/>
  <c r="J414" i="5"/>
  <c r="G413" i="5"/>
  <c r="J413" i="5"/>
  <c r="G412" i="5"/>
  <c r="J412" i="5"/>
  <c r="G411" i="5"/>
  <c r="J411" i="5"/>
  <c r="G410" i="5"/>
  <c r="J410" i="5"/>
  <c r="G409" i="5"/>
  <c r="J409" i="5"/>
  <c r="G408" i="5"/>
  <c r="J408" i="5"/>
  <c r="G407" i="5"/>
  <c r="J407" i="5"/>
  <c r="G406" i="5"/>
  <c r="J406" i="5"/>
  <c r="G405" i="5"/>
  <c r="J405" i="5"/>
  <c r="G404" i="5"/>
  <c r="J404" i="5"/>
  <c r="G403" i="5"/>
  <c r="J403" i="5"/>
  <c r="G402" i="5"/>
  <c r="J402" i="5"/>
  <c r="G401" i="5"/>
  <c r="J401" i="5"/>
  <c r="G400" i="5"/>
  <c r="J400" i="5"/>
  <c r="G399" i="5"/>
  <c r="J399" i="5"/>
  <c r="G398" i="5"/>
  <c r="J398" i="5"/>
  <c r="G397" i="5"/>
  <c r="J397" i="5"/>
  <c r="G396" i="5"/>
  <c r="J396" i="5"/>
  <c r="G395" i="5"/>
  <c r="J395" i="5"/>
  <c r="G394" i="5"/>
  <c r="J394" i="5"/>
  <c r="G393" i="5"/>
  <c r="J393" i="5"/>
  <c r="G392" i="5"/>
  <c r="J392" i="5"/>
  <c r="G391" i="5"/>
  <c r="J391" i="5"/>
  <c r="G390" i="5"/>
  <c r="J390" i="5"/>
  <c r="G389" i="5"/>
  <c r="J389" i="5"/>
  <c r="G388" i="5"/>
  <c r="J388" i="5"/>
  <c r="G387" i="5"/>
  <c r="J387" i="5"/>
  <c r="G386" i="5"/>
  <c r="J386" i="5"/>
  <c r="G385" i="5"/>
  <c r="J385" i="5"/>
  <c r="G384" i="5"/>
  <c r="J384" i="5"/>
  <c r="G383" i="5"/>
  <c r="J383" i="5"/>
  <c r="G382" i="5"/>
  <c r="J382" i="5"/>
  <c r="G381" i="5"/>
  <c r="J381" i="5"/>
  <c r="G380" i="5"/>
  <c r="J380" i="5"/>
  <c r="G379" i="5"/>
  <c r="J379" i="5"/>
  <c r="G378" i="5"/>
  <c r="J378" i="5"/>
  <c r="G377" i="5"/>
  <c r="J377" i="5"/>
  <c r="G376" i="5"/>
  <c r="J376" i="5"/>
  <c r="G375" i="5"/>
  <c r="J375" i="5"/>
  <c r="G374" i="5"/>
  <c r="J374" i="5"/>
  <c r="G373" i="5"/>
  <c r="J373" i="5"/>
  <c r="G372" i="5"/>
  <c r="J372" i="5"/>
  <c r="G371" i="5"/>
  <c r="J371" i="5"/>
  <c r="G370" i="5"/>
  <c r="J370" i="5"/>
  <c r="G369" i="5"/>
  <c r="J369" i="5"/>
  <c r="G368" i="5"/>
  <c r="J368" i="5"/>
  <c r="G367" i="5"/>
  <c r="J367" i="5"/>
  <c r="G366" i="5"/>
  <c r="J366" i="5"/>
  <c r="G365" i="5"/>
  <c r="J365" i="5"/>
  <c r="G364" i="5"/>
  <c r="J364" i="5"/>
  <c r="G363" i="5"/>
  <c r="J363" i="5"/>
  <c r="G362" i="5"/>
  <c r="J362" i="5"/>
  <c r="G361" i="5"/>
  <c r="J361" i="5"/>
  <c r="G360" i="5"/>
  <c r="J360" i="5"/>
  <c r="G359" i="5"/>
  <c r="J359" i="5"/>
  <c r="G358" i="5"/>
  <c r="J358" i="5"/>
  <c r="G357" i="5"/>
  <c r="J357" i="5"/>
  <c r="G356" i="5"/>
  <c r="J356" i="5"/>
  <c r="G355" i="5"/>
  <c r="J355" i="5"/>
  <c r="G354" i="5"/>
  <c r="J354" i="5"/>
  <c r="G353" i="5"/>
  <c r="J353" i="5"/>
  <c r="G352" i="5"/>
  <c r="J352" i="5"/>
  <c r="G351" i="5"/>
  <c r="J351" i="5"/>
  <c r="G350" i="5"/>
  <c r="J350" i="5"/>
  <c r="G349" i="5"/>
  <c r="J349" i="5"/>
  <c r="G348" i="5"/>
  <c r="J348" i="5"/>
  <c r="G347" i="5"/>
  <c r="J347" i="5"/>
  <c r="G346" i="5"/>
  <c r="J346" i="5"/>
  <c r="G345" i="5"/>
  <c r="J345" i="5"/>
  <c r="G344" i="5"/>
  <c r="J344" i="5"/>
  <c r="G343" i="5"/>
  <c r="J343" i="5"/>
  <c r="G342" i="5"/>
  <c r="J342" i="5"/>
  <c r="G341" i="5"/>
  <c r="J341" i="5"/>
  <c r="G340" i="5"/>
  <c r="J340" i="5"/>
  <c r="G339" i="5"/>
  <c r="J339" i="5"/>
  <c r="G338" i="5"/>
  <c r="J338" i="5"/>
  <c r="G337" i="5"/>
  <c r="J337" i="5"/>
  <c r="G336" i="5"/>
  <c r="J336" i="5"/>
  <c r="G335" i="5"/>
  <c r="J335" i="5"/>
  <c r="G334" i="5"/>
  <c r="J334" i="5"/>
  <c r="G333" i="5"/>
  <c r="J333" i="5"/>
  <c r="G332" i="5"/>
  <c r="J332" i="5"/>
  <c r="G331" i="5"/>
  <c r="J331" i="5"/>
  <c r="G330" i="5"/>
  <c r="J330" i="5"/>
  <c r="G329" i="5"/>
  <c r="J329" i="5"/>
  <c r="G328" i="5"/>
  <c r="J328" i="5"/>
  <c r="G327" i="5"/>
  <c r="J327" i="5"/>
  <c r="G326" i="5"/>
  <c r="J326" i="5"/>
  <c r="G325" i="5"/>
  <c r="J325" i="5"/>
  <c r="G324" i="5"/>
  <c r="J324" i="5"/>
  <c r="G323" i="5"/>
  <c r="J323" i="5"/>
  <c r="G322" i="5"/>
  <c r="J322" i="5"/>
  <c r="G321" i="5"/>
  <c r="J321" i="5"/>
  <c r="G320" i="5"/>
  <c r="J320" i="5"/>
  <c r="G319" i="5"/>
  <c r="J319" i="5"/>
  <c r="G318" i="5"/>
  <c r="J318" i="5"/>
  <c r="G317" i="5"/>
  <c r="J317" i="5"/>
  <c r="G316" i="5"/>
  <c r="J316" i="5"/>
  <c r="G315" i="5"/>
  <c r="J315" i="5"/>
  <c r="G314" i="5"/>
  <c r="J314" i="5"/>
  <c r="G313" i="5"/>
  <c r="J313" i="5"/>
  <c r="G312" i="5"/>
  <c r="J312" i="5"/>
  <c r="G311" i="5"/>
  <c r="J311" i="5"/>
  <c r="G310" i="5"/>
  <c r="J310" i="5"/>
  <c r="G309" i="5"/>
  <c r="J309" i="5"/>
  <c r="G308" i="5"/>
  <c r="J308" i="5"/>
  <c r="G307" i="5"/>
  <c r="J307" i="5"/>
  <c r="G306" i="5"/>
  <c r="J306" i="5"/>
  <c r="G305" i="5"/>
  <c r="J305" i="5"/>
  <c r="G304" i="5"/>
  <c r="J304" i="5"/>
  <c r="G303" i="5"/>
  <c r="J303" i="5"/>
  <c r="G302" i="5"/>
  <c r="J302" i="5"/>
  <c r="G301" i="5"/>
  <c r="J301" i="5"/>
  <c r="G300" i="5"/>
  <c r="J300" i="5"/>
  <c r="G299" i="5"/>
  <c r="J299" i="5"/>
  <c r="G298" i="5"/>
  <c r="J298" i="5"/>
  <c r="G297" i="5"/>
  <c r="J297" i="5"/>
  <c r="G296" i="5"/>
  <c r="J296" i="5"/>
  <c r="G295" i="5"/>
  <c r="J295" i="5"/>
  <c r="G294" i="5"/>
  <c r="J294" i="5"/>
  <c r="G293" i="5"/>
  <c r="J293" i="5"/>
  <c r="G292" i="5"/>
  <c r="J292" i="5"/>
  <c r="G291" i="5"/>
  <c r="J291" i="5"/>
  <c r="G290" i="5"/>
  <c r="J290" i="5"/>
  <c r="G289" i="5"/>
  <c r="J289" i="5"/>
  <c r="G288" i="5"/>
  <c r="J288" i="5"/>
  <c r="G287" i="5"/>
  <c r="J287" i="5"/>
  <c r="G286" i="5"/>
  <c r="J286" i="5"/>
  <c r="G285" i="5"/>
  <c r="J285" i="5"/>
  <c r="G284" i="5"/>
  <c r="J284" i="5"/>
  <c r="G283" i="5"/>
  <c r="J283" i="5"/>
  <c r="G282" i="5"/>
  <c r="J282" i="5"/>
  <c r="G281" i="5"/>
  <c r="J281" i="5"/>
  <c r="G280" i="5"/>
  <c r="J280" i="5"/>
  <c r="G279" i="5"/>
  <c r="J279" i="5"/>
  <c r="G278" i="5"/>
  <c r="J278" i="5"/>
  <c r="G277" i="5"/>
  <c r="J277" i="5"/>
  <c r="G276" i="5"/>
  <c r="J276" i="5"/>
  <c r="G275" i="5"/>
  <c r="J275" i="5"/>
  <c r="G274" i="5"/>
  <c r="J274" i="5"/>
  <c r="G273" i="5"/>
  <c r="J273" i="5"/>
  <c r="G272" i="5"/>
  <c r="J272" i="5"/>
  <c r="G271" i="5"/>
  <c r="J271" i="5"/>
  <c r="G270" i="5"/>
  <c r="J270" i="5"/>
  <c r="G269" i="5"/>
  <c r="J269" i="5"/>
  <c r="G268" i="5"/>
  <c r="J268" i="5"/>
  <c r="G267" i="5"/>
  <c r="J267" i="5"/>
  <c r="G266" i="5"/>
  <c r="J266" i="5"/>
  <c r="G265" i="5"/>
  <c r="J265" i="5"/>
  <c r="G264" i="5"/>
  <c r="J264" i="5"/>
  <c r="G263" i="5"/>
  <c r="J263" i="5"/>
  <c r="G262" i="5"/>
  <c r="J262" i="5"/>
  <c r="G261" i="5"/>
  <c r="J261" i="5"/>
  <c r="G260" i="5"/>
  <c r="J260" i="5"/>
  <c r="G259" i="5"/>
  <c r="J259" i="5"/>
  <c r="G258" i="5"/>
  <c r="J258" i="5"/>
  <c r="G257" i="5"/>
  <c r="J257" i="5"/>
  <c r="G256" i="5"/>
  <c r="J256" i="5"/>
  <c r="G255" i="5"/>
  <c r="J255" i="5"/>
  <c r="G254" i="5"/>
  <c r="J254" i="5"/>
  <c r="G253" i="5"/>
  <c r="J253" i="5"/>
  <c r="G252" i="5"/>
  <c r="J252" i="5"/>
  <c r="G251" i="5"/>
  <c r="J251" i="5"/>
  <c r="G250" i="5"/>
  <c r="J250" i="5"/>
  <c r="G249" i="5"/>
  <c r="J249" i="5"/>
  <c r="G248" i="5"/>
  <c r="J248" i="5"/>
  <c r="G247" i="5"/>
  <c r="J247" i="5"/>
  <c r="G246" i="5"/>
  <c r="J246" i="5"/>
  <c r="G245" i="5"/>
  <c r="J245" i="5"/>
  <c r="G244" i="5"/>
  <c r="J244" i="5"/>
  <c r="G243" i="5"/>
  <c r="J243" i="5"/>
  <c r="G242" i="5"/>
  <c r="J242" i="5"/>
  <c r="G241" i="5"/>
  <c r="J241" i="5"/>
  <c r="G240" i="5"/>
  <c r="J240" i="5"/>
  <c r="G239" i="5"/>
  <c r="J239" i="5"/>
  <c r="G238" i="5"/>
  <c r="J238" i="5"/>
  <c r="G237" i="5"/>
  <c r="J237" i="5"/>
  <c r="G236" i="5"/>
  <c r="J236" i="5"/>
  <c r="G235" i="5"/>
  <c r="J235" i="5"/>
  <c r="G234" i="5"/>
  <c r="J234" i="5"/>
  <c r="G233" i="5"/>
  <c r="J233" i="5"/>
  <c r="G232" i="5"/>
  <c r="J232" i="5"/>
  <c r="G231" i="5"/>
  <c r="J231" i="5"/>
  <c r="G230" i="5"/>
  <c r="J230" i="5"/>
  <c r="G229" i="5"/>
  <c r="J229" i="5"/>
  <c r="G228" i="5"/>
  <c r="J228" i="5"/>
  <c r="G227" i="5"/>
  <c r="J227" i="5"/>
  <c r="G226" i="5"/>
  <c r="J226" i="5"/>
  <c r="G225" i="5"/>
  <c r="J225" i="5"/>
  <c r="G224" i="5"/>
  <c r="J224" i="5"/>
  <c r="G223" i="5"/>
  <c r="J223" i="5"/>
  <c r="G222" i="5"/>
  <c r="J222" i="5"/>
  <c r="G221" i="5"/>
  <c r="J221" i="5"/>
  <c r="G220" i="5"/>
  <c r="J220" i="5"/>
  <c r="G219" i="5"/>
  <c r="J219" i="5"/>
  <c r="G218" i="5"/>
  <c r="J218" i="5"/>
  <c r="G217" i="5"/>
  <c r="J217" i="5"/>
  <c r="G216" i="5"/>
  <c r="J216" i="5"/>
  <c r="G215" i="5"/>
  <c r="J215" i="5"/>
  <c r="G214" i="5"/>
  <c r="J214" i="5"/>
  <c r="G213" i="5"/>
  <c r="J213" i="5"/>
  <c r="G212" i="5"/>
  <c r="J212" i="5"/>
  <c r="G211" i="5"/>
  <c r="J211" i="5"/>
  <c r="G210" i="5"/>
  <c r="J210" i="5"/>
  <c r="G209" i="5"/>
  <c r="J209" i="5"/>
  <c r="G208" i="5"/>
  <c r="J208" i="5"/>
  <c r="G207" i="5"/>
  <c r="J207" i="5"/>
  <c r="G206" i="5"/>
  <c r="J206" i="5"/>
  <c r="G205" i="5"/>
  <c r="J205" i="5"/>
  <c r="G204" i="5"/>
  <c r="J204" i="5"/>
  <c r="G203" i="5"/>
  <c r="J203" i="5"/>
  <c r="G202" i="5"/>
  <c r="J202" i="5"/>
  <c r="G201" i="5"/>
  <c r="J201" i="5"/>
  <c r="G200" i="5"/>
  <c r="J200" i="5"/>
  <c r="G199" i="5"/>
  <c r="J199" i="5"/>
  <c r="G198" i="5"/>
  <c r="J198" i="5"/>
  <c r="G197" i="5"/>
  <c r="J197" i="5"/>
  <c r="G196" i="5"/>
  <c r="J196" i="5"/>
  <c r="G195" i="5"/>
  <c r="J195" i="5"/>
  <c r="G194" i="5"/>
  <c r="J194" i="5"/>
  <c r="G193" i="5"/>
  <c r="J193" i="5"/>
  <c r="G192" i="5"/>
  <c r="J192" i="5"/>
  <c r="G190" i="5"/>
  <c r="J190" i="5"/>
  <c r="G189" i="5"/>
  <c r="J189" i="5"/>
  <c r="G191" i="5"/>
  <c r="J191" i="5"/>
  <c r="G188" i="5"/>
  <c r="J188" i="5"/>
  <c r="G187" i="5"/>
  <c r="J187" i="5"/>
  <c r="G186" i="5"/>
  <c r="J186" i="5"/>
  <c r="G185" i="5"/>
  <c r="J185" i="5"/>
  <c r="G182" i="5"/>
  <c r="J182" i="5"/>
  <c r="G184" i="5"/>
  <c r="J184" i="5"/>
  <c r="G183" i="5"/>
  <c r="J183" i="5"/>
  <c r="G181" i="5"/>
  <c r="J181" i="5"/>
  <c r="G180" i="5"/>
  <c r="J180" i="5"/>
  <c r="G179" i="5"/>
  <c r="J179" i="5"/>
  <c r="G176" i="5"/>
  <c r="J176" i="5"/>
  <c r="G178" i="5"/>
  <c r="J178" i="5"/>
  <c r="G177" i="5"/>
  <c r="J177" i="5"/>
  <c r="G175" i="5"/>
  <c r="J175" i="5"/>
  <c r="G174" i="5"/>
  <c r="J174" i="5"/>
  <c r="G173" i="5"/>
  <c r="J173" i="5"/>
  <c r="G172" i="5"/>
  <c r="J172" i="5"/>
  <c r="G171" i="5"/>
  <c r="J171" i="5"/>
  <c r="G170" i="5"/>
  <c r="J170" i="5"/>
  <c r="G169" i="5"/>
  <c r="J169" i="5"/>
  <c r="G168" i="5"/>
  <c r="J168" i="5"/>
  <c r="G167" i="5"/>
  <c r="J167" i="5"/>
  <c r="G166" i="5"/>
  <c r="J166" i="5"/>
  <c r="G165" i="5"/>
  <c r="J165" i="5"/>
  <c r="G164" i="5"/>
  <c r="J164" i="5"/>
  <c r="G163" i="5"/>
  <c r="J163" i="5"/>
  <c r="G162" i="5"/>
  <c r="J162" i="5"/>
  <c r="G161" i="5"/>
  <c r="J161" i="5"/>
  <c r="G160" i="5"/>
  <c r="J160" i="5"/>
  <c r="G159" i="5"/>
  <c r="J159" i="5"/>
  <c r="G157" i="5"/>
  <c r="J157" i="5"/>
  <c r="G158" i="5"/>
  <c r="J158" i="5"/>
  <c r="G156" i="5"/>
  <c r="J156" i="5"/>
  <c r="G155" i="5"/>
  <c r="J155" i="5"/>
  <c r="G152" i="5"/>
  <c r="J152" i="5"/>
  <c r="G154" i="5"/>
  <c r="J154" i="5"/>
  <c r="G153" i="5"/>
  <c r="J153" i="5"/>
  <c r="G151" i="5"/>
  <c r="J151" i="5"/>
  <c r="G150" i="5"/>
  <c r="J150" i="5"/>
  <c r="G149" i="5"/>
  <c r="J149" i="5"/>
  <c r="G148" i="5"/>
  <c r="J148" i="5"/>
  <c r="G147" i="5"/>
  <c r="J147" i="5"/>
  <c r="G146" i="5"/>
  <c r="J146" i="5"/>
  <c r="G145" i="5"/>
  <c r="J145" i="5"/>
  <c r="G144" i="5"/>
  <c r="J144" i="5"/>
  <c r="G143" i="5"/>
  <c r="J143" i="5"/>
  <c r="G142" i="5"/>
  <c r="J142" i="5"/>
  <c r="G141" i="5"/>
  <c r="J141" i="5"/>
  <c r="G140" i="5"/>
  <c r="J140" i="5"/>
  <c r="G139" i="5"/>
  <c r="J139" i="5"/>
  <c r="G138" i="5"/>
  <c r="J138" i="5"/>
  <c r="G137" i="5"/>
  <c r="J137" i="5"/>
  <c r="G136" i="5"/>
  <c r="J136" i="5"/>
  <c r="G135" i="5"/>
  <c r="J135" i="5"/>
  <c r="G134" i="5"/>
  <c r="J134" i="5"/>
  <c r="G133" i="5"/>
  <c r="J133" i="5"/>
  <c r="G132" i="5"/>
  <c r="J132" i="5"/>
  <c r="G131" i="5"/>
  <c r="J131" i="5"/>
  <c r="G130" i="5"/>
  <c r="J130" i="5"/>
  <c r="G129" i="5"/>
  <c r="J129" i="5"/>
  <c r="G128" i="5"/>
  <c r="J128" i="5"/>
  <c r="G127" i="5"/>
  <c r="J127" i="5"/>
  <c r="G126" i="5"/>
  <c r="J126" i="5"/>
  <c r="G125" i="5"/>
  <c r="J125" i="5"/>
  <c r="G124" i="5"/>
  <c r="J124" i="5"/>
  <c r="G123" i="5"/>
  <c r="J123" i="5"/>
  <c r="G122" i="5"/>
  <c r="J122" i="5"/>
  <c r="G119" i="5"/>
  <c r="J119" i="5"/>
  <c r="G121" i="5"/>
  <c r="J121" i="5"/>
  <c r="G120" i="5"/>
  <c r="J120" i="5"/>
  <c r="G118" i="5"/>
  <c r="J118" i="5"/>
  <c r="G117" i="5"/>
  <c r="J117" i="5"/>
  <c r="G116" i="5"/>
  <c r="J116" i="5"/>
  <c r="G115" i="5"/>
  <c r="J115" i="5"/>
  <c r="G113" i="5"/>
  <c r="J113" i="5"/>
  <c r="G114" i="5"/>
  <c r="J114" i="5"/>
  <c r="G110" i="5"/>
  <c r="J110" i="5"/>
  <c r="G112" i="5"/>
  <c r="J112" i="5"/>
  <c r="G111" i="5"/>
  <c r="J111" i="5"/>
  <c r="G109" i="5"/>
  <c r="J109" i="5"/>
  <c r="G108" i="5"/>
  <c r="J108" i="5"/>
  <c r="G107" i="5"/>
  <c r="J107" i="5"/>
  <c r="G106" i="5"/>
  <c r="J106" i="5"/>
  <c r="G105" i="5"/>
  <c r="J105" i="5"/>
  <c r="G104" i="5"/>
  <c r="J104" i="5"/>
  <c r="G103" i="5"/>
  <c r="J103" i="5"/>
  <c r="G101" i="5"/>
  <c r="J101" i="5"/>
  <c r="G96" i="5"/>
  <c r="J96" i="5"/>
  <c r="G90" i="5"/>
  <c r="J90" i="5"/>
  <c r="G12" i="5"/>
  <c r="J12" i="5"/>
  <c r="G95" i="5"/>
  <c r="J95" i="5"/>
  <c r="G99" i="5"/>
  <c r="J99" i="5"/>
  <c r="G91" i="5"/>
  <c r="J91" i="5"/>
  <c r="G98" i="5"/>
  <c r="J98" i="5"/>
  <c r="G102" i="5"/>
  <c r="J102" i="5"/>
  <c r="G93" i="5"/>
  <c r="J93" i="5"/>
  <c r="G82" i="5"/>
  <c r="J82" i="5"/>
  <c r="G89" i="5"/>
  <c r="J89" i="5"/>
  <c r="G94" i="5"/>
  <c r="J94" i="5"/>
  <c r="G92" i="5"/>
  <c r="J92" i="5"/>
  <c r="G100" i="5"/>
  <c r="J100" i="5"/>
  <c r="G88" i="5"/>
  <c r="J88" i="5"/>
  <c r="G77" i="5"/>
  <c r="J77" i="5"/>
  <c r="G81" i="5"/>
  <c r="J81" i="5"/>
  <c r="G79" i="5"/>
  <c r="J79" i="5"/>
  <c r="G97" i="5"/>
  <c r="J97" i="5"/>
  <c r="G83" i="5"/>
  <c r="J83" i="5"/>
  <c r="F5" i="5"/>
  <c r="A5" i="5"/>
  <c r="B2" i="5"/>
  <c r="A1" i="5"/>
  <c r="B21" i="3"/>
  <c r="M99" i="11"/>
  <c r="Y99" i="11" s="1"/>
  <c r="AG99" i="11" s="1"/>
  <c r="B20" i="3"/>
  <c r="B32" i="3"/>
  <c r="B14" i="3"/>
  <c r="A3" i="3"/>
  <c r="A2" i="3"/>
  <c r="A1" i="3"/>
  <c r="Q7" i="12"/>
  <c r="B68" i="11"/>
  <c r="C64" i="26"/>
  <c r="Z87" i="11"/>
  <c r="F4" i="9"/>
  <c r="AA94" i="11" s="1"/>
  <c r="G73" i="5"/>
  <c r="J73" i="5" s="1"/>
  <c r="G75" i="5"/>
  <c r="J75" i="5"/>
  <c r="G74" i="5"/>
  <c r="J74" i="5" s="1"/>
  <c r="G86" i="5"/>
  <c r="J86" i="5" s="1"/>
  <c r="G78" i="5"/>
  <c r="J78" i="5" s="1"/>
  <c r="G80" i="5"/>
  <c r="J80" i="5"/>
  <c r="G84" i="5"/>
  <c r="J84" i="5" s="1"/>
  <c r="G71" i="5"/>
  <c r="J71" i="5" s="1"/>
  <c r="G85" i="5"/>
  <c r="J85" i="5" s="1"/>
  <c r="G87" i="5"/>
  <c r="J87" i="5"/>
  <c r="P61" i="11"/>
  <c r="P13" i="11"/>
  <c r="H88" i="9"/>
  <c r="H98" i="9"/>
  <c r="K43" i="12"/>
  <c r="A7" i="12"/>
  <c r="A41" i="12"/>
  <c r="G7" i="12"/>
  <c r="A11" i="18"/>
  <c r="A13" i="18"/>
  <c r="A15" i="18"/>
  <c r="A10" i="18"/>
  <c r="A12" i="18"/>
  <c r="A14" i="18"/>
  <c r="J24" i="18"/>
  <c r="J43" i="18" s="1"/>
  <c r="P118" i="11"/>
  <c r="P117" i="11"/>
  <c r="H16" i="9"/>
  <c r="H24" i="9"/>
  <c r="H50" i="9"/>
  <c r="H62" i="9"/>
  <c r="H186" i="9"/>
  <c r="H198" i="9"/>
  <c r="H106" i="9"/>
  <c r="H238" i="9"/>
  <c r="H107" i="9"/>
  <c r="H256" i="9"/>
  <c r="H264" i="9"/>
  <c r="H300" i="9"/>
  <c r="K94" i="9"/>
  <c r="J177" i="9"/>
  <c r="K177" i="9" s="1"/>
  <c r="J179" i="9"/>
  <c r="K75" i="9"/>
  <c r="K87" i="9"/>
  <c r="K107" i="9"/>
  <c r="H114" i="9"/>
  <c r="H118" i="9"/>
  <c r="H225" i="9"/>
  <c r="H241" i="9"/>
  <c r="H249" i="9"/>
  <c r="K256" i="9"/>
  <c r="H289" i="9"/>
  <c r="K291" i="9"/>
  <c r="K299" i="9"/>
  <c r="K45" i="12"/>
  <c r="M45" i="12" s="1"/>
  <c r="O45" i="12"/>
  <c r="K42" i="12"/>
  <c r="M42" i="12"/>
  <c r="O42" i="12"/>
  <c r="K46" i="12"/>
  <c r="K52" i="12"/>
  <c r="K54" i="12"/>
  <c r="K58" i="12"/>
  <c r="M58" i="12" s="1"/>
  <c r="O58" i="12"/>
  <c r="D4" i="6"/>
  <c r="J45" i="18"/>
  <c r="G9" i="5"/>
  <c r="J9" i="5" s="1"/>
  <c r="G12" i="6"/>
  <c r="J12" i="6"/>
  <c r="G15" i="7"/>
  <c r="J15" i="7" s="1"/>
  <c r="F12" i="16"/>
  <c r="G47" i="6"/>
  <c r="J47" i="6"/>
  <c r="G24" i="8"/>
  <c r="J24" i="8" s="1"/>
  <c r="K19" i="12"/>
  <c r="M19" i="12" s="1"/>
  <c r="K23" i="12"/>
  <c r="M23" i="12"/>
  <c r="O23" i="12" s="1"/>
  <c r="K25" i="12"/>
  <c r="M25" i="12" s="1"/>
  <c r="O25" i="12"/>
  <c r="K31" i="12"/>
  <c r="M31" i="12"/>
  <c r="O31" i="12" s="1"/>
  <c r="K33" i="12"/>
  <c r="M33" i="12" s="1"/>
  <c r="O33" i="12"/>
  <c r="G72" i="5"/>
  <c r="J72" i="5" s="1"/>
  <c r="G76" i="5"/>
  <c r="J76" i="5" s="1"/>
  <c r="P86" i="11"/>
  <c r="P85" i="11"/>
  <c r="P8" i="11"/>
  <c r="P107" i="11"/>
  <c r="G10" i="5"/>
  <c r="J10" i="5" s="1"/>
  <c r="P115" i="11"/>
  <c r="AG115" i="11" s="1"/>
  <c r="C115" i="11" s="1"/>
  <c r="P88" i="11"/>
  <c r="P105" i="11"/>
  <c r="P104" i="11"/>
  <c r="H3" i="5"/>
  <c r="H4" i="5" s="1"/>
  <c r="F10" i="16" s="1"/>
  <c r="P87" i="11"/>
  <c r="H10" i="16"/>
  <c r="C8" i="19"/>
  <c r="D4" i="7"/>
  <c r="G22" i="16"/>
  <c r="G99" i="11"/>
  <c r="AG101" i="11"/>
  <c r="B101" i="11" s="1"/>
  <c r="H101" i="11"/>
  <c r="AB3" i="11"/>
  <c r="M8" i="12"/>
  <c r="O8" i="12" s="1"/>
  <c r="E61" i="21"/>
  <c r="F61" i="21" s="1"/>
  <c r="E53" i="21"/>
  <c r="F53" i="21" s="1"/>
  <c r="E41" i="21"/>
  <c r="F41" i="21" s="1"/>
  <c r="E31" i="21"/>
  <c r="F31" i="21" s="1"/>
  <c r="E21" i="21"/>
  <c r="F21" i="21" s="1"/>
  <c r="E9" i="21"/>
  <c r="F9" i="21" s="1"/>
  <c r="I69" i="22"/>
  <c r="I77" i="22"/>
  <c r="I85" i="22"/>
  <c r="I93" i="22"/>
  <c r="I101" i="22"/>
  <c r="I109" i="22"/>
  <c r="I117" i="22"/>
  <c r="I124" i="22"/>
  <c r="I128" i="22"/>
  <c r="I132" i="22"/>
  <c r="I136" i="22"/>
  <c r="I140" i="22"/>
  <c r="H67" i="22"/>
  <c r="H71" i="22"/>
  <c r="H75" i="22"/>
  <c r="H79" i="22"/>
  <c r="H83" i="22"/>
  <c r="H87" i="22"/>
  <c r="H91" i="22"/>
  <c r="H95" i="22"/>
  <c r="H99" i="22"/>
  <c r="H103" i="22"/>
  <c r="H107" i="22"/>
  <c r="H111" i="22"/>
  <c r="H115" i="22"/>
  <c r="H119" i="22"/>
  <c r="H123" i="22"/>
  <c r="H127" i="22"/>
  <c r="H131" i="22"/>
  <c r="H135" i="22"/>
  <c r="H139" i="22"/>
  <c r="H143" i="22"/>
  <c r="H147" i="22"/>
  <c r="I145" i="22"/>
  <c r="H151" i="22"/>
  <c r="H155" i="22"/>
  <c r="H159" i="22"/>
  <c r="H163" i="22"/>
  <c r="H167" i="22"/>
  <c r="H171" i="22"/>
  <c r="H175" i="22"/>
  <c r="H179" i="22"/>
  <c r="H183" i="22"/>
  <c r="H187" i="22"/>
  <c r="H191" i="22"/>
  <c r="H195" i="22"/>
  <c r="H199" i="22"/>
  <c r="H203" i="22"/>
  <c r="H207" i="22"/>
  <c r="H211" i="22"/>
  <c r="H215" i="22"/>
  <c r="H219" i="22"/>
  <c r="H223" i="22"/>
  <c r="H227" i="22"/>
  <c r="I144" i="22"/>
  <c r="I150" i="22"/>
  <c r="I154" i="22"/>
  <c r="I158" i="22"/>
  <c r="I162" i="22"/>
  <c r="I166" i="22"/>
  <c r="I170" i="22"/>
  <c r="I174" i="22"/>
  <c r="I178" i="22"/>
  <c r="I182" i="22"/>
  <c r="I186" i="22"/>
  <c r="I190" i="22"/>
  <c r="I194" i="22"/>
  <c r="I198" i="22"/>
  <c r="I202" i="22"/>
  <c r="I206" i="22"/>
  <c r="I210" i="22"/>
  <c r="I214" i="22"/>
  <c r="I218" i="22"/>
  <c r="I222" i="22"/>
  <c r="I226" i="22"/>
  <c r="I230" i="22"/>
  <c r="I234" i="22"/>
  <c r="I238" i="22"/>
  <c r="I242" i="22"/>
  <c r="I246" i="22"/>
  <c r="I250" i="22"/>
  <c r="H230" i="22"/>
  <c r="H238" i="22"/>
  <c r="H246" i="22"/>
  <c r="H254" i="22"/>
  <c r="H258" i="22"/>
  <c r="H262" i="22"/>
  <c r="H266" i="22"/>
  <c r="H270" i="22"/>
  <c r="H274" i="22"/>
  <c r="H278" i="22"/>
  <c r="H282" i="22"/>
  <c r="H286" i="22"/>
  <c r="H290" i="22"/>
  <c r="H294" i="22"/>
  <c r="H298" i="22"/>
  <c r="H302" i="22"/>
  <c r="H306" i="22"/>
  <c r="H310" i="22"/>
  <c r="H314" i="22"/>
  <c r="H318" i="22"/>
  <c r="H322" i="22"/>
  <c r="H326" i="22"/>
  <c r="H330" i="22"/>
  <c r="H334" i="22"/>
  <c r="H338" i="22"/>
  <c r="H342" i="22"/>
  <c r="H346" i="22"/>
  <c r="H350" i="22"/>
  <c r="K78" i="9"/>
  <c r="K130" i="9"/>
  <c r="B60" i="26"/>
  <c r="L64" i="11"/>
  <c r="B34" i="26"/>
  <c r="L38" i="11"/>
  <c r="W38" i="11" s="1"/>
  <c r="V38" i="11"/>
  <c r="B43" i="26"/>
  <c r="L47" i="11"/>
  <c r="Q47" i="11" s="1"/>
  <c r="B51" i="26"/>
  <c r="L55" i="11"/>
  <c r="B58" i="26"/>
  <c r="B16" i="26"/>
  <c r="B42" i="26"/>
  <c r="O19" i="11"/>
  <c r="W19" i="11"/>
  <c r="T19" i="11"/>
  <c r="Y19" i="11"/>
  <c r="V19" i="11"/>
  <c r="L30" i="11"/>
  <c r="X30" i="11" s="1"/>
  <c r="L67" i="11"/>
  <c r="U67" i="11"/>
  <c r="B63" i="26"/>
  <c r="L44" i="11"/>
  <c r="O44" i="11" s="1"/>
  <c r="B40" i="26"/>
  <c r="L54" i="11"/>
  <c r="P54" i="11"/>
  <c r="B50" i="26"/>
  <c r="E299" i="21"/>
  <c r="F299" i="21" s="1"/>
  <c r="E297" i="21"/>
  <c r="F297" i="21" s="1"/>
  <c r="E295" i="21"/>
  <c r="F295" i="21" s="1"/>
  <c r="E293" i="21"/>
  <c r="F293" i="21" s="1"/>
  <c r="E291" i="21"/>
  <c r="F291" i="21" s="1"/>
  <c r="E289" i="21"/>
  <c r="F289" i="21" s="1"/>
  <c r="E287" i="21"/>
  <c r="F287" i="21" s="1"/>
  <c r="E285" i="21"/>
  <c r="F285" i="21" s="1"/>
  <c r="E283" i="21"/>
  <c r="F283" i="21" s="1"/>
  <c r="E281" i="21"/>
  <c r="F281" i="21" s="1"/>
  <c r="E279" i="21"/>
  <c r="F279" i="21" s="1"/>
  <c r="E277" i="21"/>
  <c r="F277" i="21" s="1"/>
  <c r="E275" i="21"/>
  <c r="F275" i="21" s="1"/>
  <c r="E273" i="21"/>
  <c r="F273" i="21" s="1"/>
  <c r="E271" i="21"/>
  <c r="F271" i="21" s="1"/>
  <c r="E269" i="21"/>
  <c r="F269" i="21" s="1"/>
  <c r="E267" i="21"/>
  <c r="F267" i="21" s="1"/>
  <c r="E265" i="21"/>
  <c r="F265" i="21"/>
  <c r="E263" i="21"/>
  <c r="F263" i="21" s="1"/>
  <c r="E261" i="21"/>
  <c r="F261" i="21" s="1"/>
  <c r="E259" i="21"/>
  <c r="F259" i="21" s="1"/>
  <c r="E252" i="21"/>
  <c r="F252" i="21" s="1"/>
  <c r="E249" i="21"/>
  <c r="F249" i="21" s="1"/>
  <c r="E246" i="21"/>
  <c r="F246" i="21" s="1"/>
  <c r="E243" i="21"/>
  <c r="F243" i="21" s="1"/>
  <c r="E236" i="21"/>
  <c r="F236" i="21" s="1"/>
  <c r="E233" i="21"/>
  <c r="F233" i="21" s="1"/>
  <c r="E230" i="21"/>
  <c r="F230" i="21" s="1"/>
  <c r="E227" i="21"/>
  <c r="F227" i="21" s="1"/>
  <c r="E220" i="21"/>
  <c r="F220" i="21" s="1"/>
  <c r="E217" i="21"/>
  <c r="F217" i="21" s="1"/>
  <c r="E214" i="21"/>
  <c r="F214" i="21" s="1"/>
  <c r="E211" i="21"/>
  <c r="F211" i="21" s="1"/>
  <c r="E204" i="21"/>
  <c r="F204" i="21" s="1"/>
  <c r="E201" i="21"/>
  <c r="F201" i="21" s="1"/>
  <c r="E198" i="21"/>
  <c r="F198" i="21" s="1"/>
  <c r="E195" i="21"/>
  <c r="F195" i="21" s="1"/>
  <c r="E188" i="21"/>
  <c r="F188" i="21" s="1"/>
  <c r="E185" i="21"/>
  <c r="F185" i="21" s="1"/>
  <c r="E182" i="21"/>
  <c r="F182" i="21" s="1"/>
  <c r="E179" i="21"/>
  <c r="F179" i="21" s="1"/>
  <c r="E172" i="21"/>
  <c r="F172" i="21" s="1"/>
  <c r="E169" i="21"/>
  <c r="F169" i="21" s="1"/>
  <c r="E166" i="21"/>
  <c r="F166" i="21" s="1"/>
  <c r="E163" i="21"/>
  <c r="F163" i="21" s="1"/>
  <c r="E156" i="21"/>
  <c r="F156" i="21" s="1"/>
  <c r="E153" i="21"/>
  <c r="F153" i="21" s="1"/>
  <c r="E150" i="21"/>
  <c r="F150" i="21" s="1"/>
  <c r="E147" i="21"/>
  <c r="F147" i="21" s="1"/>
  <c r="E140" i="21"/>
  <c r="F140" i="21" s="1"/>
  <c r="E137" i="21"/>
  <c r="F137" i="21" s="1"/>
  <c r="E134" i="21"/>
  <c r="F134" i="21" s="1"/>
  <c r="E131" i="21"/>
  <c r="F131" i="21" s="1"/>
  <c r="E124" i="21"/>
  <c r="F124" i="21" s="1"/>
  <c r="E121" i="21"/>
  <c r="F121" i="21" s="1"/>
  <c r="E117" i="21"/>
  <c r="F117" i="21" s="1"/>
  <c r="E112" i="21"/>
  <c r="F112" i="21" s="1"/>
  <c r="E107" i="21"/>
  <c r="F107" i="21" s="1"/>
  <c r="E101" i="21"/>
  <c r="F101" i="21" s="1"/>
  <c r="E96" i="21"/>
  <c r="F96" i="21" s="1"/>
  <c r="E91" i="21"/>
  <c r="F91" i="21" s="1"/>
  <c r="E85" i="21"/>
  <c r="F85" i="21" s="1"/>
  <c r="E80" i="21"/>
  <c r="F80" i="21" s="1"/>
  <c r="E75" i="21"/>
  <c r="F75" i="21" s="1"/>
  <c r="E69" i="21"/>
  <c r="F69" i="21" s="1"/>
  <c r="E64" i="21"/>
  <c r="F64" i="21" s="1"/>
  <c r="E59" i="21"/>
  <c r="F59" i="21" s="1"/>
  <c r="E51" i="21"/>
  <c r="F51" i="21" s="1"/>
  <c r="E43" i="21"/>
  <c r="F43" i="21" s="1"/>
  <c r="E35" i="21"/>
  <c r="F35" i="21" s="1"/>
  <c r="E27" i="21"/>
  <c r="F27" i="21" s="1"/>
  <c r="E19" i="21"/>
  <c r="F19" i="21" s="1"/>
  <c r="N220" i="9"/>
  <c r="N268" i="9"/>
  <c r="B27" i="26"/>
  <c r="L31" i="11"/>
  <c r="U31" i="11"/>
  <c r="S85" i="11"/>
  <c r="C85" i="26"/>
  <c r="O19" i="12"/>
  <c r="Y85" i="11"/>
  <c r="N175" i="9"/>
  <c r="B29" i="26"/>
  <c r="L33" i="11"/>
  <c r="B20" i="26"/>
  <c r="U85" i="11"/>
  <c r="G17" i="12"/>
  <c r="K57" i="12"/>
  <c r="M57" i="12"/>
  <c r="O57" i="12" s="1"/>
  <c r="B108" i="11"/>
  <c r="H108" i="11" s="1"/>
  <c r="C92" i="26"/>
  <c r="B59" i="26"/>
  <c r="L63" i="11"/>
  <c r="Q63" i="11"/>
  <c r="U24" i="11"/>
  <c r="W24" i="11"/>
  <c r="X85" i="11"/>
  <c r="V85" i="11"/>
  <c r="O85" i="11"/>
  <c r="Z85" i="11"/>
  <c r="R85" i="11"/>
  <c r="T85" i="11"/>
  <c r="G38" i="23"/>
  <c r="W85" i="11"/>
  <c r="B61" i="26"/>
  <c r="L65" i="11"/>
  <c r="B30" i="26"/>
  <c r="L34" i="11"/>
  <c r="R34" i="11"/>
  <c r="B22" i="26"/>
  <c r="L26" i="11"/>
  <c r="P26" i="11" s="1"/>
  <c r="B11" i="26"/>
  <c r="L15" i="11"/>
  <c r="X87" i="11"/>
  <c r="W87" i="11"/>
  <c r="R87" i="11"/>
  <c r="O87" i="11"/>
  <c r="B5" i="25"/>
  <c r="E10" i="21"/>
  <c r="F10" i="21" s="1"/>
  <c r="E14" i="21"/>
  <c r="F14" i="21" s="1"/>
  <c r="E18" i="21"/>
  <c r="F18" i="21" s="1"/>
  <c r="E22" i="21"/>
  <c r="F22" i="21" s="1"/>
  <c r="E26" i="21"/>
  <c r="F26" i="21" s="1"/>
  <c r="E30" i="21"/>
  <c r="F30" i="21" s="1"/>
  <c r="E34" i="21"/>
  <c r="F34" i="21" s="1"/>
  <c r="E38" i="21"/>
  <c r="F38" i="21" s="1"/>
  <c r="E42" i="21"/>
  <c r="F42" i="21" s="1"/>
  <c r="E46" i="21"/>
  <c r="F46" i="21" s="1"/>
  <c r="E50" i="21"/>
  <c r="F50" i="21" s="1"/>
  <c r="E54" i="21"/>
  <c r="F54" i="21" s="1"/>
  <c r="E58" i="21"/>
  <c r="F58" i="21" s="1"/>
  <c r="E62" i="21"/>
  <c r="F62" i="21" s="1"/>
  <c r="E66" i="21"/>
  <c r="F66" i="21" s="1"/>
  <c r="E70" i="21"/>
  <c r="F70" i="21" s="1"/>
  <c r="E74" i="21"/>
  <c r="F74" i="21" s="1"/>
  <c r="E78" i="21"/>
  <c r="F78" i="21" s="1"/>
  <c r="E82" i="21"/>
  <c r="F82" i="21" s="1"/>
  <c r="E86" i="21"/>
  <c r="F86" i="21" s="1"/>
  <c r="E90" i="21"/>
  <c r="F90" i="21" s="1"/>
  <c r="E94" i="21"/>
  <c r="F94" i="21" s="1"/>
  <c r="E98" i="21"/>
  <c r="F98" i="21" s="1"/>
  <c r="E102" i="21"/>
  <c r="F102" i="21" s="1"/>
  <c r="E106" i="21"/>
  <c r="F106" i="21" s="1"/>
  <c r="E110" i="21"/>
  <c r="F110" i="21" s="1"/>
  <c r="E114" i="21"/>
  <c r="F114" i="21" s="1"/>
  <c r="E118" i="21"/>
  <c r="F118" i="21" s="1"/>
  <c r="E12" i="21"/>
  <c r="F12" i="21" s="1"/>
  <c r="E16" i="21"/>
  <c r="F16" i="21" s="1"/>
  <c r="E20" i="21"/>
  <c r="F20" i="21" s="1"/>
  <c r="E24" i="21"/>
  <c r="F24" i="21" s="1"/>
  <c r="E28" i="21"/>
  <c r="F28" i="21" s="1"/>
  <c r="E32" i="21"/>
  <c r="F32" i="21" s="1"/>
  <c r="E36" i="21"/>
  <c r="F36" i="21" s="1"/>
  <c r="E40" i="21"/>
  <c r="F40" i="21" s="1"/>
  <c r="E44" i="21"/>
  <c r="F44" i="21" s="1"/>
  <c r="E48" i="21"/>
  <c r="F48" i="21" s="1"/>
  <c r="E52" i="21"/>
  <c r="F52" i="21" s="1"/>
  <c r="E56" i="21"/>
  <c r="F56" i="21" s="1"/>
  <c r="R28" i="11"/>
  <c r="U28" i="11"/>
  <c r="Z28" i="11"/>
  <c r="S38" i="11"/>
  <c r="O36" i="11"/>
  <c r="P36" i="11"/>
  <c r="P41" i="11"/>
  <c r="Q41" i="11"/>
  <c r="P50" i="11"/>
  <c r="X50" i="11"/>
  <c r="B28" i="26"/>
  <c r="L32" i="11"/>
  <c r="S32" i="11" s="1"/>
  <c r="Y28" i="11"/>
  <c r="B46" i="26"/>
  <c r="B37" i="26"/>
  <c r="O46" i="11"/>
  <c r="Y46" i="11"/>
  <c r="X58" i="11"/>
  <c r="L23" i="11"/>
  <c r="R16" i="11"/>
  <c r="U16" i="11"/>
  <c r="C76" i="26"/>
  <c r="P64" i="11"/>
  <c r="U22" i="11"/>
  <c r="J4" i="28"/>
  <c r="K59" i="12"/>
  <c r="M59" i="12" s="1"/>
  <c r="O59" i="12" s="1"/>
  <c r="L59" i="12"/>
  <c r="I64" i="22"/>
  <c r="I66" i="22"/>
  <c r="I68" i="22"/>
  <c r="I70" i="22"/>
  <c r="I72" i="22"/>
  <c r="I74" i="22"/>
  <c r="I76" i="22"/>
  <c r="I78" i="22"/>
  <c r="I80" i="22"/>
  <c r="I82" i="22"/>
  <c r="I84" i="22"/>
  <c r="I86" i="22"/>
  <c r="I88" i="22"/>
  <c r="I90" i="22"/>
  <c r="I92" i="22"/>
  <c r="I94" i="22"/>
  <c r="I96" i="22"/>
  <c r="I98" i="22"/>
  <c r="I100" i="22"/>
  <c r="I102" i="22"/>
  <c r="I104" i="22"/>
  <c r="I106" i="22"/>
  <c r="I108" i="22"/>
  <c r="I110" i="22"/>
  <c r="I112" i="22"/>
  <c r="I114" i="22"/>
  <c r="I116" i="22"/>
  <c r="I118" i="22"/>
  <c r="I120" i="22"/>
  <c r="I122" i="22"/>
  <c r="C93" i="26"/>
  <c r="T64" i="11"/>
  <c r="W64" i="11"/>
  <c r="R63" i="11"/>
  <c r="Z33" i="11"/>
  <c r="Z38" i="11"/>
  <c r="R38" i="11"/>
  <c r="Z55" i="11"/>
  <c r="T36" i="11"/>
  <c r="W36" i="11"/>
  <c r="S41" i="11"/>
  <c r="X41" i="11"/>
  <c r="W50" i="11"/>
  <c r="W56" i="11"/>
  <c r="W58" i="11"/>
  <c r="W22" i="11"/>
  <c r="L59" i="11"/>
  <c r="U59" i="11"/>
  <c r="L49" i="11"/>
  <c r="Z49" i="11" s="1"/>
  <c r="L40" i="11"/>
  <c r="Z40" i="11" s="1"/>
  <c r="C79" i="26"/>
  <c r="Q64" i="11"/>
  <c r="U64" i="11"/>
  <c r="Y64" i="11"/>
  <c r="R64" i="11"/>
  <c r="V64" i="11"/>
  <c r="Z64" i="11"/>
  <c r="Y32" i="11"/>
  <c r="O16" i="11"/>
  <c r="S16" i="11"/>
  <c r="W16" i="11"/>
  <c r="P16" i="11"/>
  <c r="T16" i="11"/>
  <c r="X16" i="11"/>
  <c r="Q16" i="11"/>
  <c r="V16" i="11"/>
  <c r="Y16" i="11"/>
  <c r="P22" i="11"/>
  <c r="T22" i="11"/>
  <c r="X22" i="11"/>
  <c r="Q22" i="11"/>
  <c r="Y22" i="11"/>
  <c r="S22" i="11"/>
  <c r="R22" i="11"/>
  <c r="Z22" i="11"/>
  <c r="O22" i="11"/>
  <c r="P24" i="11"/>
  <c r="T24" i="11"/>
  <c r="X24" i="11"/>
  <c r="Q24" i="11"/>
  <c r="Y24" i="11"/>
  <c r="S24" i="11"/>
  <c r="R24" i="11"/>
  <c r="Z24" i="11"/>
  <c r="O24" i="11"/>
  <c r="S30" i="11"/>
  <c r="X61" i="11"/>
  <c r="V61" i="11"/>
  <c r="Q58" i="11"/>
  <c r="Y58" i="11"/>
  <c r="R58" i="11"/>
  <c r="V58" i="11"/>
  <c r="Z58" i="11"/>
  <c r="S58" i="11"/>
  <c r="U58" i="11"/>
  <c r="T58" i="11"/>
  <c r="O58" i="11"/>
  <c r="R54" i="11"/>
  <c r="U54" i="11"/>
  <c r="Q56" i="11"/>
  <c r="Y56" i="11"/>
  <c r="R56" i="11"/>
  <c r="V56" i="11"/>
  <c r="Z56" i="11"/>
  <c r="S56" i="11"/>
  <c r="U56" i="11"/>
  <c r="T56" i="11"/>
  <c r="O56" i="11"/>
  <c r="Q50" i="11"/>
  <c r="Y50" i="11"/>
  <c r="R50" i="11"/>
  <c r="V50" i="11"/>
  <c r="Z50" i="11"/>
  <c r="S50" i="11"/>
  <c r="U50" i="11"/>
  <c r="T50" i="11"/>
  <c r="O50" i="11"/>
  <c r="P46" i="11"/>
  <c r="T46" i="11"/>
  <c r="X46" i="11"/>
  <c r="U46" i="11"/>
  <c r="S46" i="11"/>
  <c r="Q46" i="11"/>
  <c r="R46" i="11"/>
  <c r="Z46" i="11"/>
  <c r="W46" i="11"/>
  <c r="P44" i="11"/>
  <c r="R41" i="11"/>
  <c r="V41" i="11"/>
  <c r="Z41" i="11"/>
  <c r="O41" i="11"/>
  <c r="W41" i="11"/>
  <c r="Y41" i="11"/>
  <c r="Q36" i="11"/>
  <c r="U36" i="11"/>
  <c r="Y36" i="11"/>
  <c r="R36" i="11"/>
  <c r="V36" i="11"/>
  <c r="Z36" i="11"/>
  <c r="W62" i="11"/>
  <c r="U55" i="11"/>
  <c r="P55" i="11"/>
  <c r="O55" i="11"/>
  <c r="W55" i="11"/>
  <c r="Q38" i="11"/>
  <c r="P38" i="11"/>
  <c r="T38" i="11"/>
  <c r="X38" i="11"/>
  <c r="U38" i="11"/>
  <c r="Y38" i="11"/>
  <c r="V31" i="11"/>
  <c r="B35" i="26"/>
  <c r="L39" i="11"/>
  <c r="B38" i="26"/>
  <c r="L42" i="11"/>
  <c r="R42" i="11" s="1"/>
  <c r="V42" i="11"/>
  <c r="B39" i="26"/>
  <c r="L43" i="11"/>
  <c r="V43" i="11"/>
  <c r="B41" i="26"/>
  <c r="L45" i="11"/>
  <c r="B47" i="26"/>
  <c r="L51" i="11"/>
  <c r="V51" i="11" s="1"/>
  <c r="P51" i="11"/>
  <c r="B49" i="26"/>
  <c r="L53" i="11"/>
  <c r="X53" i="11" s="1"/>
  <c r="P53" i="11"/>
  <c r="B53" i="26"/>
  <c r="L57" i="11"/>
  <c r="P57" i="11"/>
  <c r="X13" i="11"/>
  <c r="W13" i="11"/>
  <c r="V13" i="11"/>
  <c r="B21" i="26"/>
  <c r="L25" i="11"/>
  <c r="B13" i="26"/>
  <c r="L17" i="11"/>
  <c r="Y17" i="11"/>
  <c r="X86" i="11"/>
  <c r="U86" i="11"/>
  <c r="W86" i="11"/>
  <c r="X88" i="11"/>
  <c r="U88" i="11"/>
  <c r="V88" i="11"/>
  <c r="T26" i="11"/>
  <c r="X26" i="11"/>
  <c r="Q26" i="11"/>
  <c r="S26" i="11"/>
  <c r="P28" i="11"/>
  <c r="S28" i="11"/>
  <c r="W28" i="11"/>
  <c r="O28" i="11"/>
  <c r="T28" i="11"/>
  <c r="X28" i="11"/>
  <c r="B25" i="26"/>
  <c r="L29" i="11"/>
  <c r="Y29" i="11" s="1"/>
  <c r="R29" i="11"/>
  <c r="B17" i="26"/>
  <c r="L21" i="11"/>
  <c r="O29" i="12"/>
  <c r="O27" i="12"/>
  <c r="Q32" i="11"/>
  <c r="W32" i="11"/>
  <c r="Z32" i="11"/>
  <c r="R30" i="11"/>
  <c r="X32" i="11"/>
  <c r="Q62" i="11"/>
  <c r="O64" i="11"/>
  <c r="S64" i="11"/>
  <c r="X64" i="11"/>
  <c r="Y31" i="11"/>
  <c r="V26" i="11"/>
  <c r="W26" i="11"/>
  <c r="R26" i="11"/>
  <c r="O26" i="11"/>
  <c r="Z26" i="11"/>
  <c r="U65" i="11"/>
  <c r="R65" i="11"/>
  <c r="Z65" i="11"/>
  <c r="Q65" i="11"/>
  <c r="Y65" i="11"/>
  <c r="V65" i="11"/>
  <c r="W65" i="11"/>
  <c r="O65" i="11"/>
  <c r="T65" i="11"/>
  <c r="S65" i="11"/>
  <c r="P65" i="11"/>
  <c r="X65" i="11"/>
  <c r="O31" i="11"/>
  <c r="P31" i="11"/>
  <c r="S31" i="11"/>
  <c r="R31" i="11"/>
  <c r="W31" i="11"/>
  <c r="U15" i="11"/>
  <c r="U34" i="11"/>
  <c r="Z34" i="11"/>
  <c r="Q34" i="11"/>
  <c r="Y34" i="11"/>
  <c r="W34" i="11"/>
  <c r="O34" i="11"/>
  <c r="T34" i="11"/>
  <c r="X34" i="11"/>
  <c r="S34" i="11"/>
  <c r="W33" i="11"/>
  <c r="T31" i="11"/>
  <c r="V23" i="11"/>
  <c r="U23" i="11"/>
  <c r="W23" i="11"/>
  <c r="R23" i="11"/>
  <c r="Z23" i="11"/>
  <c r="O23" i="11"/>
  <c r="P23" i="11"/>
  <c r="Y23" i="11"/>
  <c r="X23" i="11"/>
  <c r="S23" i="11"/>
  <c r="T23" i="11"/>
  <c r="Q23" i="11"/>
  <c r="U32" i="11"/>
  <c r="R32" i="11"/>
  <c r="W63" i="11"/>
  <c r="U57" i="11"/>
  <c r="X57" i="11"/>
  <c r="O57" i="11"/>
  <c r="V57" i="11"/>
  <c r="S57" i="11"/>
  <c r="Z57" i="11"/>
  <c r="U53" i="11"/>
  <c r="T53" i="11"/>
  <c r="O53" i="11"/>
  <c r="Y53" i="11"/>
  <c r="V53" i="11"/>
  <c r="R53" i="11"/>
  <c r="Z53" i="11"/>
  <c r="S51" i="11"/>
  <c r="Z45" i="11"/>
  <c r="Y45" i="11"/>
  <c r="Q45" i="11"/>
  <c r="W45" i="11"/>
  <c r="R43" i="11"/>
  <c r="O43" i="11"/>
  <c r="W43" i="11"/>
  <c r="U43" i="11"/>
  <c r="Q43" i="11"/>
  <c r="S43" i="11"/>
  <c r="Z42" i="11"/>
  <c r="Y42" i="11"/>
  <c r="S42" i="11"/>
  <c r="Q42" i="11"/>
  <c r="W42" i="11"/>
  <c r="X42" i="11"/>
  <c r="Y39" i="11"/>
  <c r="S49" i="11"/>
  <c r="R49" i="11"/>
  <c r="V49" i="11"/>
  <c r="U49" i="11"/>
  <c r="Y49" i="11"/>
  <c r="P49" i="11"/>
  <c r="W49" i="11"/>
  <c r="O49" i="11"/>
  <c r="T49" i="11"/>
  <c r="R21" i="11"/>
  <c r="V21" i="11"/>
  <c r="Z21" i="11"/>
  <c r="U21" i="11"/>
  <c r="O21" i="11"/>
  <c r="W21" i="11"/>
  <c r="T21" i="11"/>
  <c r="Q21" i="11"/>
  <c r="S21" i="11"/>
  <c r="P21" i="11"/>
  <c r="X21" i="11"/>
  <c r="Y21" i="11"/>
  <c r="S29" i="11"/>
  <c r="W29" i="11"/>
  <c r="U17" i="11"/>
  <c r="Z17" i="11"/>
  <c r="P17" i="11"/>
  <c r="O25" i="11"/>
  <c r="W25" i="11"/>
  <c r="R40" i="11"/>
  <c r="V40" i="11"/>
  <c r="O40" i="11"/>
  <c r="W40" i="11"/>
  <c r="Y40" i="11"/>
  <c r="U40" i="11"/>
  <c r="Q40" i="11"/>
  <c r="P40" i="11"/>
  <c r="S40" i="11"/>
  <c r="X59" i="11"/>
  <c r="Q59" i="11"/>
  <c r="R106" i="11"/>
  <c r="F11" i="16"/>
  <c r="O32" i="11"/>
  <c r="O38" i="11"/>
  <c r="V32" i="11"/>
  <c r="J64" i="9"/>
  <c r="K64" i="9" s="1"/>
  <c r="N128" i="9"/>
  <c r="J147" i="9"/>
  <c r="K147" i="9" s="1"/>
  <c r="L44" i="12"/>
  <c r="K44" i="12"/>
  <c r="L55" i="12"/>
  <c r="K55" i="12"/>
  <c r="M55" i="12"/>
  <c r="O55" i="12" s="1"/>
  <c r="N239" i="9"/>
  <c r="J45" i="9"/>
  <c r="K45" i="9" s="1"/>
  <c r="J49" i="9"/>
  <c r="K49" i="9" s="1"/>
  <c r="J53" i="9"/>
  <c r="K53" i="9" s="1"/>
  <c r="J56" i="9"/>
  <c r="J68" i="9"/>
  <c r="K68" i="9" s="1"/>
  <c r="H68" i="9"/>
  <c r="J151" i="9"/>
  <c r="K151" i="9" s="1"/>
  <c r="H151" i="9"/>
  <c r="J155" i="9"/>
  <c r="K155" i="9" s="1"/>
  <c r="J170" i="9"/>
  <c r="K170" i="9" s="1"/>
  <c r="J234" i="9"/>
  <c r="K234" i="9" s="1"/>
  <c r="B23" i="26"/>
  <c r="L27" i="11"/>
  <c r="R27" i="11" s="1"/>
  <c r="U19" i="11"/>
  <c r="P19" i="11"/>
  <c r="R19" i="11"/>
  <c r="Q19" i="11"/>
  <c r="W88" i="11"/>
  <c r="Y88" i="11"/>
  <c r="Q88" i="11"/>
  <c r="Z88" i="11"/>
  <c r="O88" i="11"/>
  <c r="S88" i="11"/>
  <c r="T88" i="11"/>
  <c r="R88" i="11"/>
  <c r="P32" i="11"/>
  <c r="O7" i="9"/>
  <c r="B89" i="11"/>
  <c r="H89" i="11"/>
  <c r="C75" i="26"/>
  <c r="J47" i="9"/>
  <c r="K47" i="9" s="1"/>
  <c r="J51" i="9"/>
  <c r="J221" i="9"/>
  <c r="K221" i="9" s="1"/>
  <c r="J232" i="9"/>
  <c r="K232" i="9" s="1"/>
  <c r="J267" i="9"/>
  <c r="K267" i="9" s="1"/>
  <c r="H275" i="9"/>
  <c r="J275" i="9"/>
  <c r="K275" i="9" s="1"/>
  <c r="J282" i="9"/>
  <c r="K282" i="9" s="1"/>
  <c r="J293" i="9"/>
  <c r="K293" i="9" s="1"/>
  <c r="J297" i="9"/>
  <c r="K297" i="9" s="1"/>
  <c r="Y61" i="11"/>
  <c r="Q61" i="11"/>
  <c r="S61" i="11"/>
  <c r="O61" i="11"/>
  <c r="Z61" i="11"/>
  <c r="M92" i="11"/>
  <c r="AG92" i="11" s="1"/>
  <c r="B18" i="3"/>
  <c r="B34" i="3" s="1"/>
  <c r="B37" i="3" s="1"/>
  <c r="T61" i="11"/>
  <c r="K101" i="9"/>
  <c r="N255" i="9"/>
  <c r="N275" i="9"/>
  <c r="N21" i="9"/>
  <c r="O211" i="9"/>
  <c r="P211" i="9" s="1"/>
  <c r="K260" i="9"/>
  <c r="J111" i="9"/>
  <c r="K111" i="9" s="1"/>
  <c r="J133" i="9"/>
  <c r="K133" i="9" s="1"/>
  <c r="H235" i="9"/>
  <c r="J235" i="9"/>
  <c r="K235" i="9" s="1"/>
  <c r="L60" i="11"/>
  <c r="T60" i="11" s="1"/>
  <c r="B56" i="26"/>
  <c r="K175" i="9"/>
  <c r="J97" i="9"/>
  <c r="K97" i="9" s="1"/>
  <c r="J259" i="9"/>
  <c r="K259" i="9" s="1"/>
  <c r="K194" i="9"/>
  <c r="K294" i="9"/>
  <c r="L37" i="11"/>
  <c r="B33" i="26"/>
  <c r="J4" i="27"/>
  <c r="L48" i="11"/>
  <c r="T48" i="11" s="1"/>
  <c r="B44" i="26"/>
  <c r="N297" i="9"/>
  <c r="N281" i="9"/>
  <c r="N233" i="9"/>
  <c r="N209" i="9"/>
  <c r="N109" i="9"/>
  <c r="N105" i="9"/>
  <c r="N89" i="9"/>
  <c r="N77" i="9"/>
  <c r="N295" i="9"/>
  <c r="E23" i="21"/>
  <c r="F23" i="21" s="1"/>
  <c r="E73" i="21"/>
  <c r="F73" i="21" s="1"/>
  <c r="N61" i="9"/>
  <c r="N41" i="9"/>
  <c r="C26" i="30"/>
  <c r="C34" i="30" s="1"/>
  <c r="O91" i="11"/>
  <c r="G33" i="23"/>
  <c r="H134" i="9"/>
  <c r="H260" i="9"/>
  <c r="J48" i="9"/>
  <c r="K48" i="9" s="1"/>
  <c r="J137" i="9"/>
  <c r="K137" i="9" s="1"/>
  <c r="J178" i="9"/>
  <c r="K178" i="9" s="1"/>
  <c r="X67" i="11"/>
  <c r="H124" i="9"/>
  <c r="H175" i="9"/>
  <c r="H110" i="9"/>
  <c r="H34" i="9"/>
  <c r="J17" i="9"/>
  <c r="K17" i="9" s="1"/>
  <c r="J85" i="9"/>
  <c r="J99" i="9"/>
  <c r="K99" i="9" s="1"/>
  <c r="J103" i="9"/>
  <c r="K103" i="9" s="1"/>
  <c r="J171" i="9"/>
  <c r="K171" i="9" s="1"/>
  <c r="J187" i="9"/>
  <c r="K187" i="9" s="1"/>
  <c r="J217" i="9"/>
  <c r="K217" i="9" s="1"/>
  <c r="J277" i="9"/>
  <c r="K277" i="9" s="1"/>
  <c r="S67" i="11"/>
  <c r="J23" i="9"/>
  <c r="K23" i="9" s="1"/>
  <c r="J31" i="9"/>
  <c r="K31" i="9" s="1"/>
  <c r="J65" i="9"/>
  <c r="K65" i="9" s="1"/>
  <c r="J153" i="9"/>
  <c r="K153" i="9" s="1"/>
  <c r="J163" i="9"/>
  <c r="K163" i="9" s="1"/>
  <c r="J181" i="9"/>
  <c r="K181" i="9" s="1"/>
  <c r="J203" i="9"/>
  <c r="K203" i="9" s="1"/>
  <c r="J229" i="9"/>
  <c r="K229" i="9" s="1"/>
  <c r="B62" i="26"/>
  <c r="L66" i="11"/>
  <c r="X55" i="11"/>
  <c r="S54" i="11"/>
  <c r="Y54" i="11"/>
  <c r="T67" i="11"/>
  <c r="O67" i="11"/>
  <c r="T32" i="11"/>
  <c r="Z63" i="11"/>
  <c r="Y63" i="11"/>
  <c r="P106" i="11"/>
  <c r="Y55" i="11"/>
  <c r="U20" i="11"/>
  <c r="N32" i="9"/>
  <c r="K32" i="9"/>
  <c r="N36" i="9"/>
  <c r="J41" i="9"/>
  <c r="K41" i="9" s="1"/>
  <c r="J157" i="9"/>
  <c r="K157" i="9" s="1"/>
  <c r="J191" i="9"/>
  <c r="K191" i="9" s="1"/>
  <c r="C80" i="26"/>
  <c r="B93" i="11"/>
  <c r="T59" i="11"/>
  <c r="T17" i="11"/>
  <c r="V17" i="11"/>
  <c r="Q17" i="11"/>
  <c r="O29" i="11"/>
  <c r="Z29" i="11"/>
  <c r="X43" i="11"/>
  <c r="T43" i="11"/>
  <c r="Z43" i="11"/>
  <c r="R57" i="11"/>
  <c r="Y57" i="11"/>
  <c r="T57" i="11"/>
  <c r="S63" i="11"/>
  <c r="X33" i="11"/>
  <c r="V67" i="11"/>
  <c r="W59" i="11"/>
  <c r="X17" i="11"/>
  <c r="W17" i="11"/>
  <c r="R17" i="11"/>
  <c r="X29" i="11"/>
  <c r="V29" i="11"/>
  <c r="Q49" i="11"/>
  <c r="X49" i="11"/>
  <c r="P42" i="11"/>
  <c r="U42" i="11"/>
  <c r="P43" i="11"/>
  <c r="Y43" i="11"/>
  <c r="U45" i="11"/>
  <c r="Q51" i="11"/>
  <c r="Q53" i="11"/>
  <c r="W53" i="11"/>
  <c r="Q57" i="11"/>
  <c r="W57" i="11"/>
  <c r="T63" i="11"/>
  <c r="P63" i="11"/>
  <c r="T33" i="11"/>
  <c r="P34" i="11"/>
  <c r="V34" i="11"/>
  <c r="X31" i="11"/>
  <c r="Z31" i="11"/>
  <c r="Q67" i="11"/>
  <c r="Q31" i="11"/>
  <c r="T55" i="11"/>
  <c r="O54" i="11"/>
  <c r="Z54" i="11"/>
  <c r="Q54" i="11"/>
  <c r="P67" i="11"/>
  <c r="R55" i="11"/>
  <c r="R67" i="11"/>
  <c r="X63" i="11"/>
  <c r="U63" i="11"/>
  <c r="W54" i="11"/>
  <c r="Y67" i="11"/>
  <c r="Q55" i="11"/>
  <c r="G41" i="12"/>
  <c r="C65" i="26"/>
  <c r="M98" i="11"/>
  <c r="M18" i="12"/>
  <c r="L49" i="12"/>
  <c r="J113" i="9"/>
  <c r="K113" i="9" s="1"/>
  <c r="O59" i="11"/>
  <c r="S17" i="11"/>
  <c r="O17" i="11"/>
  <c r="T29" i="11"/>
  <c r="O63" i="11"/>
  <c r="O33" i="11"/>
  <c r="P33" i="11"/>
  <c r="T54" i="11"/>
  <c r="V54" i="11"/>
  <c r="W67" i="11"/>
  <c r="Z67" i="11"/>
  <c r="V63" i="11"/>
  <c r="X54" i="11"/>
  <c r="H194" i="9"/>
  <c r="L52" i="12"/>
  <c r="M52" i="12" s="1"/>
  <c r="O52" i="12" s="1"/>
  <c r="N49" i="9"/>
  <c r="N67" i="9"/>
  <c r="J79" i="9"/>
  <c r="H127" i="9"/>
  <c r="J127" i="9"/>
  <c r="K127" i="9" s="1"/>
  <c r="J263" i="9"/>
  <c r="K263" i="9" s="1"/>
  <c r="N69" i="9"/>
  <c r="J95" i="9"/>
  <c r="K95" i="9" s="1"/>
  <c r="N153" i="9"/>
  <c r="N169" i="9"/>
  <c r="N217" i="9"/>
  <c r="J243" i="9"/>
  <c r="K243" i="9" s="1"/>
  <c r="J63" i="9"/>
  <c r="K63" i="9" s="1"/>
  <c r="J73" i="9"/>
  <c r="K73" i="9" s="1"/>
  <c r="J93" i="9"/>
  <c r="J195" i="9"/>
  <c r="K195" i="9" s="1"/>
  <c r="H245" i="9"/>
  <c r="J245" i="9"/>
  <c r="K245" i="9" s="1"/>
  <c r="H271" i="9"/>
  <c r="O271" i="9" s="1"/>
  <c r="P271" i="9" s="1"/>
  <c r="J271" i="9"/>
  <c r="K271" i="9" s="1"/>
  <c r="N65" i="9"/>
  <c r="N129" i="9"/>
  <c r="N225" i="9"/>
  <c r="N229" i="9"/>
  <c r="J269" i="9"/>
  <c r="K269" i="9" s="1"/>
  <c r="J29" i="9"/>
  <c r="J67" i="9"/>
  <c r="K67" i="9" s="1"/>
  <c r="H139" i="9"/>
  <c r="O139" i="9" s="1"/>
  <c r="P139" i="9" s="1"/>
  <c r="J139" i="9"/>
  <c r="K139" i="9" s="1"/>
  <c r="J189" i="9"/>
  <c r="K189" i="9" s="1"/>
  <c r="J231" i="9"/>
  <c r="K231" i="9" s="1"/>
  <c r="H231" i="9"/>
  <c r="B48" i="26"/>
  <c r="L52" i="11"/>
  <c r="Q52" i="11" s="1"/>
  <c r="O21" i="12"/>
  <c r="N125" i="9"/>
  <c r="N249" i="9"/>
  <c r="N273" i="9"/>
  <c r="N289" i="9"/>
  <c r="J61" i="9"/>
  <c r="K61" i="9" s="1"/>
  <c r="J149" i="9"/>
  <c r="K149" i="9" s="1"/>
  <c r="J213" i="9"/>
  <c r="K213" i="9" s="1"/>
  <c r="J283" i="9"/>
  <c r="K283" i="9" s="1"/>
  <c r="N57" i="9"/>
  <c r="O57" i="9" s="1"/>
  <c r="P57" i="9" s="1"/>
  <c r="N145" i="9"/>
  <c r="N157" i="9"/>
  <c r="N237" i="9"/>
  <c r="N269" i="9"/>
  <c r="O269" i="9" s="1"/>
  <c r="P269" i="9" s="1"/>
  <c r="J89" i="9"/>
  <c r="K89" i="9" s="1"/>
  <c r="B10" i="26"/>
  <c r="L14" i="11"/>
  <c r="B84" i="11"/>
  <c r="C70" i="26"/>
  <c r="O66" i="11"/>
  <c r="S66" i="11"/>
  <c r="P56" i="11"/>
  <c r="X56" i="11"/>
  <c r="W61" i="11"/>
  <c r="U61" i="11"/>
  <c r="N161" i="9"/>
  <c r="N173" i="9"/>
  <c r="N221" i="9"/>
  <c r="N277" i="9"/>
  <c r="J121" i="9"/>
  <c r="K121" i="9" s="1"/>
  <c r="J207" i="9"/>
  <c r="K207" i="9" s="1"/>
  <c r="J287" i="9"/>
  <c r="X36" i="11"/>
  <c r="S36" i="11"/>
  <c r="S19" i="11"/>
  <c r="X19" i="11"/>
  <c r="Z19" i="11"/>
  <c r="B14" i="26"/>
  <c r="L18" i="11"/>
  <c r="E13" i="21"/>
  <c r="F13" i="21" s="1"/>
  <c r="E17" i="21"/>
  <c r="F17" i="21" s="1"/>
  <c r="E25" i="21"/>
  <c r="F25" i="21" s="1"/>
  <c r="E33" i="21"/>
  <c r="F33" i="21" s="1"/>
  <c r="E39" i="21"/>
  <c r="F39" i="21" s="1"/>
  <c r="E47" i="21"/>
  <c r="F47" i="21" s="1"/>
  <c r="E55" i="21"/>
  <c r="F55" i="21" s="1"/>
  <c r="E60" i="21"/>
  <c r="F60" i="21" s="1"/>
  <c r="E65" i="21"/>
  <c r="F65" i="21" s="1"/>
  <c r="E68" i="21"/>
  <c r="F68" i="21" s="1"/>
  <c r="E72" i="21"/>
  <c r="F72" i="21" s="1"/>
  <c r="E76" i="21"/>
  <c r="F76" i="21" s="1"/>
  <c r="E79" i="21"/>
  <c r="F79" i="21" s="1"/>
  <c r="E83" i="21"/>
  <c r="F83" i="21" s="1"/>
  <c r="E87" i="21"/>
  <c r="F87" i="21" s="1"/>
  <c r="E89" i="21"/>
  <c r="F89" i="21" s="1"/>
  <c r="E93" i="21"/>
  <c r="F93" i="21" s="1"/>
  <c r="E97" i="21"/>
  <c r="F97" i="21" s="1"/>
  <c r="E100" i="21"/>
  <c r="F100" i="21" s="1"/>
  <c r="E104" i="21"/>
  <c r="F104" i="21" s="1"/>
  <c r="E108" i="21"/>
  <c r="F108" i="21" s="1"/>
  <c r="E111" i="21"/>
  <c r="F111" i="21" s="1"/>
  <c r="E115" i="21"/>
  <c r="F115" i="21" s="1"/>
  <c r="E119" i="21"/>
  <c r="F119" i="21" s="1"/>
  <c r="E122" i="21"/>
  <c r="F122" i="21" s="1"/>
  <c r="E125" i="21"/>
  <c r="F125" i="21" s="1"/>
  <c r="E127" i="21"/>
  <c r="F127" i="21" s="1"/>
  <c r="E129" i="21"/>
  <c r="F129" i="21" s="1"/>
  <c r="E132" i="21"/>
  <c r="F132" i="21" s="1"/>
  <c r="E135" i="21"/>
  <c r="F135" i="21" s="1"/>
  <c r="E138" i="21"/>
  <c r="F138" i="21" s="1"/>
  <c r="E141" i="21"/>
  <c r="F141" i="21" s="1"/>
  <c r="E143" i="21"/>
  <c r="F143" i="21" s="1"/>
  <c r="E145" i="21"/>
  <c r="F145" i="21" s="1"/>
  <c r="E148" i="21"/>
  <c r="F148" i="21" s="1"/>
  <c r="E151" i="21"/>
  <c r="F151" i="21" s="1"/>
  <c r="E154" i="21"/>
  <c r="F154" i="21" s="1"/>
  <c r="E157" i="21"/>
  <c r="F157" i="21" s="1"/>
  <c r="E159" i="21"/>
  <c r="F159" i="21" s="1"/>
  <c r="E161" i="21"/>
  <c r="F161" i="21" s="1"/>
  <c r="E164" i="21"/>
  <c r="F164" i="21" s="1"/>
  <c r="E167" i="21"/>
  <c r="F167" i="21" s="1"/>
  <c r="E170" i="21"/>
  <c r="F170" i="21" s="1"/>
  <c r="E173" i="21"/>
  <c r="F173" i="21" s="1"/>
  <c r="E175" i="21"/>
  <c r="F175" i="21" s="1"/>
  <c r="E177" i="21"/>
  <c r="F177" i="21" s="1"/>
  <c r="E180" i="21"/>
  <c r="F180" i="21" s="1"/>
  <c r="E183" i="21"/>
  <c r="F183" i="21" s="1"/>
  <c r="E186" i="21"/>
  <c r="F186" i="21" s="1"/>
  <c r="E189" i="21"/>
  <c r="F189" i="21" s="1"/>
  <c r="E191" i="21"/>
  <c r="F191" i="21" s="1"/>
  <c r="E193" i="21"/>
  <c r="F193" i="21" s="1"/>
  <c r="E196" i="21"/>
  <c r="F196" i="21" s="1"/>
  <c r="E199" i="21"/>
  <c r="F199" i="21" s="1"/>
  <c r="E202" i="21"/>
  <c r="F202" i="21" s="1"/>
  <c r="E205" i="21"/>
  <c r="F205" i="21" s="1"/>
  <c r="E207" i="21"/>
  <c r="F207" i="21" s="1"/>
  <c r="E209" i="21"/>
  <c r="F209" i="21" s="1"/>
  <c r="E212" i="21"/>
  <c r="F212" i="21" s="1"/>
  <c r="E215" i="21"/>
  <c r="F215" i="21" s="1"/>
  <c r="E218" i="21"/>
  <c r="F218" i="21" s="1"/>
  <c r="E221" i="21"/>
  <c r="F221" i="21" s="1"/>
  <c r="E223" i="21"/>
  <c r="F223" i="21" s="1"/>
  <c r="E225" i="21"/>
  <c r="F225" i="21" s="1"/>
  <c r="E228" i="21"/>
  <c r="F228" i="21" s="1"/>
  <c r="E231" i="21"/>
  <c r="F231" i="21" s="1"/>
  <c r="E234" i="21"/>
  <c r="F234" i="21" s="1"/>
  <c r="E237" i="21"/>
  <c r="F237" i="21" s="1"/>
  <c r="E239" i="21"/>
  <c r="F239" i="21" s="1"/>
  <c r="E241" i="21"/>
  <c r="F241" i="21" s="1"/>
  <c r="E244" i="21"/>
  <c r="F244" i="21" s="1"/>
  <c r="E247" i="21"/>
  <c r="F247" i="21" s="1"/>
  <c r="E250" i="21"/>
  <c r="F250" i="21" s="1"/>
  <c r="E253" i="21"/>
  <c r="F253" i="21" s="1"/>
  <c r="E255" i="21"/>
  <c r="F255" i="21" s="1"/>
  <c r="E257" i="21"/>
  <c r="F257" i="21" s="1"/>
  <c r="E260" i="21"/>
  <c r="F260" i="21" s="1"/>
  <c r="E264" i="21"/>
  <c r="F264" i="21" s="1"/>
  <c r="E268" i="21"/>
  <c r="F268" i="21" s="1"/>
  <c r="E272" i="21"/>
  <c r="F272" i="21" s="1"/>
  <c r="E276" i="21"/>
  <c r="F276" i="21" s="1"/>
  <c r="E280" i="21"/>
  <c r="F280" i="21" s="1"/>
  <c r="E284" i="21"/>
  <c r="F284" i="21" s="1"/>
  <c r="E288" i="21"/>
  <c r="F288" i="21" s="1"/>
  <c r="E292" i="21"/>
  <c r="F292" i="21" s="1"/>
  <c r="E296" i="21"/>
  <c r="F296" i="21" s="1"/>
  <c r="E300" i="21"/>
  <c r="F300" i="21" s="1"/>
  <c r="E302" i="21"/>
  <c r="F302" i="21" s="1"/>
  <c r="E304" i="21"/>
  <c r="F304" i="21" s="1"/>
  <c r="E306" i="21"/>
  <c r="F306" i="21" s="1"/>
  <c r="E308" i="21"/>
  <c r="F308" i="21" s="1"/>
  <c r="E310" i="21"/>
  <c r="F310" i="21" s="1"/>
  <c r="E312" i="21"/>
  <c r="F312" i="21" s="1"/>
  <c r="E314" i="21"/>
  <c r="F314" i="21" s="1"/>
  <c r="E316" i="21"/>
  <c r="F316" i="21" s="1"/>
  <c r="E318" i="21"/>
  <c r="F318" i="21" s="1"/>
  <c r="E320" i="21"/>
  <c r="F320" i="21" s="1"/>
  <c r="E322" i="21"/>
  <c r="F322" i="21" s="1"/>
  <c r="E324" i="21"/>
  <c r="F324" i="21" s="1"/>
  <c r="E326" i="21"/>
  <c r="F326" i="21" s="1"/>
  <c r="E328" i="21"/>
  <c r="F328" i="21" s="1"/>
  <c r="E330" i="21"/>
  <c r="F330" i="21" s="1"/>
  <c r="E332" i="21"/>
  <c r="F332" i="21" s="1"/>
  <c r="E334" i="21"/>
  <c r="F334" i="21" s="1"/>
  <c r="E336" i="21"/>
  <c r="F336" i="21" s="1"/>
  <c r="E338" i="21"/>
  <c r="F338" i="21" s="1"/>
  <c r="E340" i="21"/>
  <c r="F340" i="21" s="1"/>
  <c r="E342" i="21"/>
  <c r="F342" i="21" s="1"/>
  <c r="E344" i="21"/>
  <c r="F344" i="21" s="1"/>
  <c r="E346" i="21"/>
  <c r="F346" i="21" s="1"/>
  <c r="E348" i="21"/>
  <c r="F348" i="21" s="1"/>
  <c r="E350" i="21"/>
  <c r="F350" i="21" s="1"/>
  <c r="E352" i="21"/>
  <c r="F352" i="21" s="1"/>
  <c r="E354" i="21"/>
  <c r="F354" i="21" s="1"/>
  <c r="E356" i="21"/>
  <c r="F356" i="21" s="1"/>
  <c r="E358" i="21"/>
  <c r="F358" i="21" s="1"/>
  <c r="E360" i="21"/>
  <c r="F360" i="21" s="1"/>
  <c r="E362" i="21"/>
  <c r="F362" i="21" s="1"/>
  <c r="E364" i="21"/>
  <c r="F364" i="21" s="1"/>
  <c r="E366" i="21"/>
  <c r="F366" i="21" s="1"/>
  <c r="E368" i="21"/>
  <c r="F368" i="21" s="1"/>
  <c r="E370" i="21"/>
  <c r="F370" i="21" s="1"/>
  <c r="E372" i="21"/>
  <c r="F372" i="21" s="1"/>
  <c r="E374" i="21"/>
  <c r="F374" i="21" s="1"/>
  <c r="E376" i="21"/>
  <c r="F376" i="21" s="1"/>
  <c r="E378" i="21"/>
  <c r="F378" i="21" s="1"/>
  <c r="E380" i="21"/>
  <c r="F380" i="21" s="1"/>
  <c r="E382" i="21"/>
  <c r="F382" i="21" s="1"/>
  <c r="E384" i="21"/>
  <c r="F384" i="21" s="1"/>
  <c r="E386" i="21"/>
  <c r="F386" i="21" s="1"/>
  <c r="E388" i="21"/>
  <c r="F388" i="21" s="1"/>
  <c r="E390" i="21"/>
  <c r="F390" i="21" s="1"/>
  <c r="E392" i="21"/>
  <c r="F392" i="21" s="1"/>
  <c r="E394" i="21"/>
  <c r="F394" i="21" s="1"/>
  <c r="E396" i="21"/>
  <c r="F396" i="21" s="1"/>
  <c r="E398" i="21"/>
  <c r="F398" i="21" s="1"/>
  <c r="E400" i="21"/>
  <c r="F400" i="21" s="1"/>
  <c r="E402" i="21"/>
  <c r="F402" i="21" s="1"/>
  <c r="E404" i="21"/>
  <c r="F404" i="21" s="1"/>
  <c r="E406" i="21"/>
  <c r="F406" i="21" s="1"/>
  <c r="E408" i="21"/>
  <c r="F408" i="21" s="1"/>
  <c r="L35" i="11"/>
  <c r="Z35" i="11" s="1"/>
  <c r="B31" i="26"/>
  <c r="C30" i="30"/>
  <c r="C31" i="30" s="1"/>
  <c r="C35" i="30"/>
  <c r="D34" i="30"/>
  <c r="D35" i="30"/>
  <c r="D28" i="30"/>
  <c r="D30" i="30"/>
  <c r="D31" i="30" s="1"/>
  <c r="AG91" i="11"/>
  <c r="B91" i="11" s="1"/>
  <c r="H91" i="11" s="1"/>
  <c r="D42" i="19" s="1"/>
  <c r="W60" i="11"/>
  <c r="S60" i="11"/>
  <c r="Q60" i="11"/>
  <c r="Y60" i="11"/>
  <c r="O60" i="11"/>
  <c r="U60" i="11"/>
  <c r="P60" i="11"/>
  <c r="Z60" i="11"/>
  <c r="V60" i="11"/>
  <c r="Q92" i="11"/>
  <c r="O27" i="11"/>
  <c r="U37" i="11"/>
  <c r="Z37" i="11"/>
  <c r="T37" i="11"/>
  <c r="R37" i="11"/>
  <c r="Q37" i="11"/>
  <c r="V37" i="11"/>
  <c r="P48" i="11"/>
  <c r="V48" i="11"/>
  <c r="X48" i="11"/>
  <c r="Q48" i="11"/>
  <c r="Z48" i="11"/>
  <c r="W48" i="11"/>
  <c r="S48" i="11"/>
  <c r="Y48" i="11"/>
  <c r="U48" i="11"/>
  <c r="P66" i="11"/>
  <c r="Y66" i="11"/>
  <c r="R66" i="11"/>
  <c r="W66" i="11"/>
  <c r="X66" i="11"/>
  <c r="T66" i="11"/>
  <c r="Q66" i="11"/>
  <c r="V66" i="11"/>
  <c r="U66" i="11"/>
  <c r="Z66" i="11"/>
  <c r="S98" i="11"/>
  <c r="AG98" i="11"/>
  <c r="C83" i="26" s="1"/>
  <c r="X14" i="11"/>
  <c r="Y14" i="11"/>
  <c r="U14" i="11"/>
  <c r="W14" i="11"/>
  <c r="T14" i="11"/>
  <c r="C77" i="26"/>
  <c r="P35" i="11"/>
  <c r="Y35" i="11"/>
  <c r="W35" i="11"/>
  <c r="O35" i="11"/>
  <c r="T35" i="11"/>
  <c r="V35" i="11"/>
  <c r="R35" i="11"/>
  <c r="S35" i="11"/>
  <c r="X35" i="11"/>
  <c r="O18" i="12"/>
  <c r="Z18" i="11"/>
  <c r="P18" i="11"/>
  <c r="S18" i="11"/>
  <c r="W52" i="11"/>
  <c r="Y52" i="11"/>
  <c r="S52" i="11"/>
  <c r="Z52" i="11"/>
  <c r="O52" i="11"/>
  <c r="R52" i="11"/>
  <c r="P52" i="11"/>
  <c r="X52" i="11"/>
  <c r="V52" i="11"/>
  <c r="B98" i="11"/>
  <c r="H98" i="11" s="1"/>
  <c r="O49" i="12"/>
  <c r="O161" i="9" l="1"/>
  <c r="P161" i="9" s="1"/>
  <c r="H244" i="9"/>
  <c r="O277" i="9"/>
  <c r="P277" i="9" s="1"/>
  <c r="H284" i="9"/>
  <c r="K244" i="9"/>
  <c r="O289" i="9"/>
  <c r="P289" i="9" s="1"/>
  <c r="H223" i="9"/>
  <c r="H162" i="9"/>
  <c r="H43" i="9"/>
  <c r="O43" i="9" s="1"/>
  <c r="P43" i="9" s="1"/>
  <c r="H202" i="9"/>
  <c r="H82" i="9"/>
  <c r="O199" i="9"/>
  <c r="P199" i="9" s="1"/>
  <c r="O145" i="9"/>
  <c r="P145" i="9" s="1"/>
  <c r="O295" i="9"/>
  <c r="O21" i="9"/>
  <c r="H160" i="9"/>
  <c r="K24" i="9"/>
  <c r="H92" i="9"/>
  <c r="O92" i="9" s="1"/>
  <c r="H228" i="9"/>
  <c r="H36" i="9"/>
  <c r="O36" i="9" s="1"/>
  <c r="P36" i="9" s="1"/>
  <c r="H96" i="9"/>
  <c r="O209" i="9"/>
  <c r="P209" i="9" s="1"/>
  <c r="O217" i="9"/>
  <c r="P217" i="9" s="1"/>
  <c r="H30" i="9"/>
  <c r="O30" i="9" s="1"/>
  <c r="P30" i="9" s="1"/>
  <c r="O129" i="9"/>
  <c r="P129" i="9" s="1"/>
  <c r="O169" i="9"/>
  <c r="P169" i="9" s="1"/>
  <c r="H233" i="9"/>
  <c r="O105" i="9"/>
  <c r="P105" i="9" s="1"/>
  <c r="O237" i="9"/>
  <c r="P237" i="9" s="1"/>
  <c r="H116" i="9"/>
  <c r="O109" i="9"/>
  <c r="G44" i="18"/>
  <c r="H173" i="9"/>
  <c r="O173" i="9" s="1"/>
  <c r="P173" i="9" s="1"/>
  <c r="H222" i="9"/>
  <c r="O222" i="9" s="1"/>
  <c r="P222" i="9" s="1"/>
  <c r="O32" i="9"/>
  <c r="P32" i="9" s="1"/>
  <c r="O204" i="9"/>
  <c r="P204" i="9" s="1"/>
  <c r="O77" i="9"/>
  <c r="P77" i="9" s="1"/>
  <c r="O239" i="9"/>
  <c r="P239" i="9" s="1"/>
  <c r="H54" i="9"/>
  <c r="H22" i="9"/>
  <c r="O22" i="9" s="1"/>
  <c r="P22" i="9" s="1"/>
  <c r="O155" i="9"/>
  <c r="P155" i="9" s="1"/>
  <c r="O251" i="9"/>
  <c r="P251" i="9" s="1"/>
  <c r="O157" i="9"/>
  <c r="P157" i="9" s="1"/>
  <c r="O49" i="9"/>
  <c r="P49" i="9" s="1"/>
  <c r="H174" i="9"/>
  <c r="O174" i="9" s="1"/>
  <c r="P174" i="9" s="1"/>
  <c r="O17" i="9"/>
  <c r="P17" i="9" s="1"/>
  <c r="K238" i="9"/>
  <c r="K248" i="9"/>
  <c r="K29" i="9"/>
  <c r="O103" i="9"/>
  <c r="P103" i="9" s="1"/>
  <c r="O125" i="9"/>
  <c r="P125" i="9" s="1"/>
  <c r="O153" i="9"/>
  <c r="P153" i="9" s="1"/>
  <c r="H266" i="9"/>
  <c r="H254" i="9"/>
  <c r="O254" i="9" s="1"/>
  <c r="P254" i="9" s="1"/>
  <c r="H119" i="9"/>
  <c r="O119" i="9" s="1"/>
  <c r="P119" i="9" s="1"/>
  <c r="O187" i="9"/>
  <c r="P187" i="9" s="1"/>
  <c r="O235" i="9"/>
  <c r="P235" i="9" s="1"/>
  <c r="K144" i="9"/>
  <c r="O102" i="9"/>
  <c r="P102" i="9" s="1"/>
  <c r="O225" i="9"/>
  <c r="P225" i="9" s="1"/>
  <c r="H167" i="9"/>
  <c r="O167" i="9" s="1"/>
  <c r="P167" i="9" s="1"/>
  <c r="O128" i="9"/>
  <c r="P128" i="9" s="1"/>
  <c r="H273" i="9"/>
  <c r="O273" i="9" s="1"/>
  <c r="P273" i="9" s="1"/>
  <c r="K118" i="9"/>
  <c r="O133" i="9"/>
  <c r="P133" i="9" s="1"/>
  <c r="K172" i="9"/>
  <c r="K302" i="9"/>
  <c r="H81" i="9"/>
  <c r="O81" i="9" s="1"/>
  <c r="P81" i="9" s="1"/>
  <c r="O293" i="9"/>
  <c r="P293" i="9" s="1"/>
  <c r="O285" i="9"/>
  <c r="P285" i="9" s="1"/>
  <c r="O261" i="9"/>
  <c r="P261" i="9" s="1"/>
  <c r="O253" i="9"/>
  <c r="P253" i="9" s="1"/>
  <c r="O205" i="9"/>
  <c r="P205" i="9" s="1"/>
  <c r="O197" i="9"/>
  <c r="P197" i="9" s="1"/>
  <c r="O193" i="9"/>
  <c r="O185" i="9"/>
  <c r="P185" i="9" s="1"/>
  <c r="O177" i="9"/>
  <c r="P177" i="9" s="1"/>
  <c r="O165" i="9"/>
  <c r="P165" i="9" s="1"/>
  <c r="O141" i="9"/>
  <c r="P141" i="9" s="1"/>
  <c r="O137" i="9"/>
  <c r="P137" i="9" s="1"/>
  <c r="O117" i="9"/>
  <c r="P117" i="9" s="1"/>
  <c r="O101" i="9"/>
  <c r="P101" i="9" s="1"/>
  <c r="O97" i="9"/>
  <c r="P97" i="9" s="1"/>
  <c r="O85" i="9"/>
  <c r="P85" i="9" s="1"/>
  <c r="O37" i="9"/>
  <c r="P37" i="9" s="1"/>
  <c r="O33" i="9"/>
  <c r="P33" i="9" s="1"/>
  <c r="O25" i="9"/>
  <c r="P25" i="9" s="1"/>
  <c r="O127" i="9"/>
  <c r="P127" i="9" s="1"/>
  <c r="O113" i="9"/>
  <c r="P113" i="9" s="1"/>
  <c r="AG75" i="11"/>
  <c r="C75" i="11" s="1"/>
  <c r="N72" i="9"/>
  <c r="O72" i="9" s="1"/>
  <c r="P72" i="9" s="1"/>
  <c r="O63" i="9"/>
  <c r="P63" i="9" s="1"/>
  <c r="N288" i="9"/>
  <c r="O79" i="9"/>
  <c r="P79" i="9" s="1"/>
  <c r="O151" i="9"/>
  <c r="P151" i="9" s="1"/>
  <c r="O283" i="9"/>
  <c r="P283" i="9" s="1"/>
  <c r="L99" i="11"/>
  <c r="N240" i="9"/>
  <c r="O240" i="9" s="1"/>
  <c r="P240" i="9" s="1"/>
  <c r="N301" i="9"/>
  <c r="O301" i="9" s="1"/>
  <c r="P301" i="9" s="1"/>
  <c r="AG13" i="11"/>
  <c r="B13" i="11" s="1"/>
  <c r="C7" i="19" s="1"/>
  <c r="AG17" i="11"/>
  <c r="C13" i="26" s="1"/>
  <c r="B92" i="11"/>
  <c r="H92" i="11" s="1"/>
  <c r="C78" i="26"/>
  <c r="Q39" i="11"/>
  <c r="U39" i="11"/>
  <c r="X39" i="11"/>
  <c r="R39" i="11"/>
  <c r="W39" i="11"/>
  <c r="W15" i="11"/>
  <c r="P15" i="11"/>
  <c r="Y15" i="11"/>
  <c r="X15" i="11"/>
  <c r="X3" i="11" s="1"/>
  <c r="O15" i="11"/>
  <c r="R15" i="11"/>
  <c r="V15" i="11"/>
  <c r="R62" i="11"/>
  <c r="S62" i="11"/>
  <c r="O62" i="11"/>
  <c r="X62" i="11"/>
  <c r="Y62" i="11"/>
  <c r="P62" i="11"/>
  <c r="AG62" i="11" s="1"/>
  <c r="C58" i="26" s="1"/>
  <c r="W20" i="11"/>
  <c r="T20" i="11"/>
  <c r="O20" i="11"/>
  <c r="Y20" i="11"/>
  <c r="R20" i="11"/>
  <c r="S20" i="11"/>
  <c r="Q20" i="11"/>
  <c r="S27" i="11"/>
  <c r="T27" i="11"/>
  <c r="W18" i="11"/>
  <c r="O18" i="11"/>
  <c r="Y18" i="11"/>
  <c r="U18" i="11"/>
  <c r="R18" i="11"/>
  <c r="AG18" i="11" s="1"/>
  <c r="B18" i="11" s="1"/>
  <c r="T18" i="11"/>
  <c r="O287" i="9"/>
  <c r="P287" i="9" s="1"/>
  <c r="O53" i="9"/>
  <c r="P53" i="9" s="1"/>
  <c r="O45" i="9"/>
  <c r="P45" i="9" s="1"/>
  <c r="M7" i="12"/>
  <c r="B38" i="3"/>
  <c r="M116" i="11"/>
  <c r="AG116" i="11" s="1"/>
  <c r="C96" i="26" s="1"/>
  <c r="S15" i="11"/>
  <c r="Z47" i="11"/>
  <c r="Z62" i="11"/>
  <c r="U30" i="11"/>
  <c r="Z25" i="11"/>
  <c r="P25" i="11"/>
  <c r="AG25" i="11" s="1"/>
  <c r="C21" i="26" s="1"/>
  <c r="S25" i="11"/>
  <c r="U25" i="11"/>
  <c r="X25" i="11"/>
  <c r="Q25" i="11"/>
  <c r="X47" i="11"/>
  <c r="M3" i="11"/>
  <c r="B95" i="11"/>
  <c r="H95" i="11" s="1"/>
  <c r="C82" i="26"/>
  <c r="M20" i="12"/>
  <c r="O20" i="12" s="1"/>
  <c r="K47" i="12"/>
  <c r="L47" i="12"/>
  <c r="L41" i="12" s="1"/>
  <c r="L61" i="12"/>
  <c r="K61" i="12"/>
  <c r="M61" i="12" s="1"/>
  <c r="O61" i="12" s="1"/>
  <c r="V18" i="11"/>
  <c r="O39" i="11"/>
  <c r="AG39" i="11" s="1"/>
  <c r="B39" i="11" s="1"/>
  <c r="T15" i="11"/>
  <c r="T3" i="11" s="1"/>
  <c r="P47" i="11"/>
  <c r="U62" i="11"/>
  <c r="Z20" i="11"/>
  <c r="Y33" i="11"/>
  <c r="U33" i="11"/>
  <c r="V33" i="11"/>
  <c r="S33" i="11"/>
  <c r="R33" i="11"/>
  <c r="AG33" i="11" s="1"/>
  <c r="C29" i="26" s="1"/>
  <c r="Q33" i="11"/>
  <c r="C87" i="26"/>
  <c r="B103" i="11"/>
  <c r="H103" i="11" s="1"/>
  <c r="K37" i="12"/>
  <c r="M37" i="12" s="1"/>
  <c r="O37" i="12" s="1"/>
  <c r="M43" i="12"/>
  <c r="O56" i="12"/>
  <c r="L56" i="12"/>
  <c r="K56" i="12"/>
  <c r="M56" i="12" s="1"/>
  <c r="Y27" i="11"/>
  <c r="W27" i="11"/>
  <c r="Q27" i="11"/>
  <c r="V27" i="11"/>
  <c r="Z27" i="11"/>
  <c r="U27" i="11"/>
  <c r="Q44" i="11"/>
  <c r="AG44" i="11" s="1"/>
  <c r="X44" i="11"/>
  <c r="S44" i="11"/>
  <c r="V44" i="11"/>
  <c r="Y44" i="11"/>
  <c r="U44" i="11"/>
  <c r="T44" i="11"/>
  <c r="Z44" i="11"/>
  <c r="Z30" i="11"/>
  <c r="P30" i="11"/>
  <c r="Y30" i="11"/>
  <c r="O30" i="11"/>
  <c r="T30" i="11"/>
  <c r="AG30" i="11" s="1"/>
  <c r="B30" i="11" s="1"/>
  <c r="V30" i="11"/>
  <c r="S47" i="11"/>
  <c r="R47" i="11"/>
  <c r="W47" i="11"/>
  <c r="T47" i="11"/>
  <c r="Y47" i="11"/>
  <c r="V47" i="11"/>
  <c r="U47" i="11"/>
  <c r="X51" i="11"/>
  <c r="Z51" i="11"/>
  <c r="Y51" i="11"/>
  <c r="W51" i="11"/>
  <c r="O51" i="11"/>
  <c r="T51" i="11"/>
  <c r="O47" i="11"/>
  <c r="W44" i="11"/>
  <c r="Q30" i="11"/>
  <c r="P20" i="11"/>
  <c r="AG20" i="11" s="1"/>
  <c r="X27" i="11"/>
  <c r="R14" i="11"/>
  <c r="O14" i="11"/>
  <c r="P14" i="11"/>
  <c r="Q14" i="11"/>
  <c r="V14" i="11"/>
  <c r="S14" i="11"/>
  <c r="R51" i="11"/>
  <c r="Z39" i="11"/>
  <c r="O241" i="9"/>
  <c r="P241" i="9" s="1"/>
  <c r="AG86" i="11"/>
  <c r="B86" i="11" s="1"/>
  <c r="T25" i="11"/>
  <c r="V25" i="11"/>
  <c r="X18" i="11"/>
  <c r="Q18" i="11"/>
  <c r="Z14" i="11"/>
  <c r="Z3" i="11" s="1"/>
  <c r="P27" i="11"/>
  <c r="C28" i="30"/>
  <c r="B39" i="3"/>
  <c r="Q15" i="11"/>
  <c r="P39" i="11"/>
  <c r="T39" i="11"/>
  <c r="P37" i="11"/>
  <c r="Y37" i="11"/>
  <c r="X37" i="11"/>
  <c r="S37" i="11"/>
  <c r="O37" i="11"/>
  <c r="AG37" i="11" s="1"/>
  <c r="C33" i="26" s="1"/>
  <c r="W37" i="11"/>
  <c r="M44" i="12"/>
  <c r="O44" i="12" s="1"/>
  <c r="Y25" i="11"/>
  <c r="R25" i="11"/>
  <c r="S39" i="11"/>
  <c r="U51" i="11"/>
  <c r="Z15" i="11"/>
  <c r="T62" i="11"/>
  <c r="V20" i="11"/>
  <c r="V45" i="11"/>
  <c r="S45" i="11"/>
  <c r="X45" i="11"/>
  <c r="R45" i="11"/>
  <c r="T45" i="11"/>
  <c r="O45" i="11"/>
  <c r="P45" i="11"/>
  <c r="V39" i="11"/>
  <c r="V62" i="11"/>
  <c r="R44" i="11"/>
  <c r="W30" i="11"/>
  <c r="R59" i="11"/>
  <c r="S59" i="11"/>
  <c r="Z59" i="11"/>
  <c r="P59" i="11"/>
  <c r="Y59" i="11"/>
  <c r="V59" i="11"/>
  <c r="X20" i="11"/>
  <c r="C86" i="26"/>
  <c r="M54" i="12"/>
  <c r="O54" i="12" s="1"/>
  <c r="J4" i="7"/>
  <c r="I12" i="16" s="1"/>
  <c r="H65" i="9"/>
  <c r="O65" i="9" s="1"/>
  <c r="P65" i="9" s="1"/>
  <c r="G4" i="9"/>
  <c r="AA5" i="11" s="1"/>
  <c r="J138" i="9"/>
  <c r="K138" i="9" s="1"/>
  <c r="H138" i="9"/>
  <c r="J250" i="9"/>
  <c r="K250" i="9" s="1"/>
  <c r="H250" i="9"/>
  <c r="O250" i="9" s="1"/>
  <c r="P250" i="9" s="1"/>
  <c r="J265" i="9"/>
  <c r="K265" i="9" s="1"/>
  <c r="H265" i="9"/>
  <c r="O265" i="9" s="1"/>
  <c r="P265" i="9" s="1"/>
  <c r="J278" i="9"/>
  <c r="K278" i="9" s="1"/>
  <c r="H278" i="9"/>
  <c r="O278" i="9" s="1"/>
  <c r="P278" i="9" s="1"/>
  <c r="J292" i="9"/>
  <c r="H292" i="9"/>
  <c r="AG19" i="11"/>
  <c r="C15" i="26" s="1"/>
  <c r="O181" i="9"/>
  <c r="P181" i="9" s="1"/>
  <c r="O249" i="9"/>
  <c r="P249" i="9" s="1"/>
  <c r="K93" i="9"/>
  <c r="K79" i="9"/>
  <c r="N29" i="9"/>
  <c r="O29" i="9" s="1"/>
  <c r="P29" i="9" s="1"/>
  <c r="K51" i="9"/>
  <c r="O53" i="12"/>
  <c r="L53" i="12"/>
  <c r="K53" i="12"/>
  <c r="M53" i="12" s="1"/>
  <c r="K60" i="12"/>
  <c r="L60" i="12"/>
  <c r="K242" i="9"/>
  <c r="T52" i="11"/>
  <c r="AG52" i="11" s="1"/>
  <c r="C48" i="26" s="1"/>
  <c r="U52" i="11"/>
  <c r="U35" i="11"/>
  <c r="Q35" i="11"/>
  <c r="R48" i="11"/>
  <c r="O48" i="11"/>
  <c r="X60" i="11"/>
  <c r="R60" i="11"/>
  <c r="K287" i="9"/>
  <c r="O221" i="9"/>
  <c r="P221" i="9" s="1"/>
  <c r="O229" i="9"/>
  <c r="P229" i="9" s="1"/>
  <c r="P29" i="11"/>
  <c r="AG29" i="11" s="1"/>
  <c r="Q29" i="11"/>
  <c r="U29" i="11"/>
  <c r="K85" i="9"/>
  <c r="O297" i="9"/>
  <c r="P297" i="9" s="1"/>
  <c r="K56" i="9"/>
  <c r="O148" i="9"/>
  <c r="P148" i="9" s="1"/>
  <c r="X40" i="11"/>
  <c r="T40" i="11"/>
  <c r="AG40" i="11" s="1"/>
  <c r="O42" i="11"/>
  <c r="AG42" i="11" s="1"/>
  <c r="T42" i="11"/>
  <c r="S53" i="11"/>
  <c r="U26" i="11"/>
  <c r="AG26" i="11" s="1"/>
  <c r="Y26" i="11"/>
  <c r="K48" i="12"/>
  <c r="M48" i="12" s="1"/>
  <c r="O48" i="12" s="1"/>
  <c r="S55" i="11"/>
  <c r="V55" i="11"/>
  <c r="K50" i="12"/>
  <c r="M50" i="12" s="1"/>
  <c r="O50" i="12" s="1"/>
  <c r="L50" i="12"/>
  <c r="N219" i="9"/>
  <c r="O219" i="9" s="1"/>
  <c r="P219" i="9" s="1"/>
  <c r="K219" i="9"/>
  <c r="K192" i="9"/>
  <c r="O26" i="12"/>
  <c r="K26" i="12"/>
  <c r="M26" i="12" s="1"/>
  <c r="U87" i="11"/>
  <c r="G35" i="24"/>
  <c r="Y87" i="11"/>
  <c r="M46" i="12"/>
  <c r="O46" i="12" s="1"/>
  <c r="H270" i="9"/>
  <c r="O22" i="12"/>
  <c r="O17" i="12" s="1"/>
  <c r="G87" i="11" s="1"/>
  <c r="J35" i="9"/>
  <c r="K35" i="9" s="1"/>
  <c r="H35" i="9"/>
  <c r="O35" i="9" s="1"/>
  <c r="P35" i="9" s="1"/>
  <c r="K43" i="9"/>
  <c r="E11" i="21"/>
  <c r="F11" i="21" s="1"/>
  <c r="E15" i="21"/>
  <c r="F15" i="21" s="1"/>
  <c r="E49" i="21"/>
  <c r="F49" i="21" s="1"/>
  <c r="E71" i="21"/>
  <c r="F71" i="21" s="1"/>
  <c r="E88" i="21"/>
  <c r="F88" i="21" s="1"/>
  <c r="E103" i="21"/>
  <c r="F103" i="21" s="1"/>
  <c r="E116" i="21"/>
  <c r="F116" i="21" s="1"/>
  <c r="E128" i="21"/>
  <c r="F128" i="21" s="1"/>
  <c r="E139" i="21"/>
  <c r="F139" i="21" s="1"/>
  <c r="E149" i="21"/>
  <c r="F149" i="21" s="1"/>
  <c r="E160" i="21"/>
  <c r="F160" i="21" s="1"/>
  <c r="E171" i="21"/>
  <c r="F171" i="21" s="1"/>
  <c r="E181" i="21"/>
  <c r="F181" i="21" s="1"/>
  <c r="E192" i="21"/>
  <c r="F192" i="21" s="1"/>
  <c r="E203" i="21"/>
  <c r="F203" i="21" s="1"/>
  <c r="E213" i="21"/>
  <c r="F213" i="21" s="1"/>
  <c r="E224" i="21"/>
  <c r="F224" i="21" s="1"/>
  <c r="E235" i="21"/>
  <c r="F235" i="21" s="1"/>
  <c r="E245" i="21"/>
  <c r="F245" i="21" s="1"/>
  <c r="E256" i="21"/>
  <c r="F256" i="21" s="1"/>
  <c r="E270" i="21"/>
  <c r="F270" i="21" s="1"/>
  <c r="E286" i="21"/>
  <c r="F286" i="21" s="1"/>
  <c r="E301" i="21"/>
  <c r="F301" i="21" s="1"/>
  <c r="E309" i="21"/>
  <c r="F309" i="21" s="1"/>
  <c r="E317" i="21"/>
  <c r="F317" i="21" s="1"/>
  <c r="E325" i="21"/>
  <c r="F325" i="21" s="1"/>
  <c r="E333" i="21"/>
  <c r="F333" i="21" s="1"/>
  <c r="E341" i="21"/>
  <c r="F341" i="21" s="1"/>
  <c r="E349" i="21"/>
  <c r="F349" i="21" s="1"/>
  <c r="E357" i="21"/>
  <c r="F357" i="21" s="1"/>
  <c r="E365" i="21"/>
  <c r="F365" i="21" s="1"/>
  <c r="E373" i="21"/>
  <c r="F373" i="21" s="1"/>
  <c r="E381" i="21"/>
  <c r="F381" i="21" s="1"/>
  <c r="E389" i="21"/>
  <c r="F389" i="21" s="1"/>
  <c r="E397" i="21"/>
  <c r="F397" i="21" s="1"/>
  <c r="E405" i="21"/>
  <c r="F405" i="21" s="1"/>
  <c r="E411" i="21"/>
  <c r="F411" i="21" s="1"/>
  <c r="E415" i="21"/>
  <c r="F415" i="21" s="1"/>
  <c r="E419" i="21"/>
  <c r="F419" i="21" s="1"/>
  <c r="E423" i="21"/>
  <c r="F423" i="21" s="1"/>
  <c r="E427" i="21"/>
  <c r="F427" i="21" s="1"/>
  <c r="E431" i="21"/>
  <c r="F431" i="21" s="1"/>
  <c r="E435" i="21"/>
  <c r="F435" i="21" s="1"/>
  <c r="E439" i="21"/>
  <c r="F439" i="21" s="1"/>
  <c r="E443" i="21"/>
  <c r="F443" i="21" s="1"/>
  <c r="E447" i="21"/>
  <c r="F447" i="21" s="1"/>
  <c r="E451" i="21"/>
  <c r="F451" i="21" s="1"/>
  <c r="E455" i="21"/>
  <c r="F455" i="21" s="1"/>
  <c r="E459" i="21"/>
  <c r="F459" i="21" s="1"/>
  <c r="E463" i="21"/>
  <c r="F463" i="21" s="1"/>
  <c r="E467" i="21"/>
  <c r="F467" i="21" s="1"/>
  <c r="E471" i="21"/>
  <c r="F471" i="21" s="1"/>
  <c r="E475" i="21"/>
  <c r="F475" i="21" s="1"/>
  <c r="E479" i="21"/>
  <c r="F479" i="21" s="1"/>
  <c r="E483" i="21"/>
  <c r="F483" i="21" s="1"/>
  <c r="E487" i="21"/>
  <c r="F487" i="21" s="1"/>
  <c r="E491" i="21"/>
  <c r="F491" i="21" s="1"/>
  <c r="E495" i="21"/>
  <c r="F495" i="21" s="1"/>
  <c r="E499" i="21"/>
  <c r="F499" i="21" s="1"/>
  <c r="E503" i="21"/>
  <c r="F503" i="21" s="1"/>
  <c r="E507" i="21"/>
  <c r="F507" i="21" s="1"/>
  <c r="E511" i="21"/>
  <c r="F511" i="21" s="1"/>
  <c r="E515" i="21"/>
  <c r="F515" i="21" s="1"/>
  <c r="E519" i="21"/>
  <c r="F519" i="21" s="1"/>
  <c r="E523" i="21"/>
  <c r="F523" i="21" s="1"/>
  <c r="E527" i="21"/>
  <c r="F527" i="21" s="1"/>
  <c r="E531" i="21"/>
  <c r="F531" i="21" s="1"/>
  <c r="E535" i="21"/>
  <c r="F535" i="21" s="1"/>
  <c r="E539" i="21"/>
  <c r="F539" i="21" s="1"/>
  <c r="E543" i="21"/>
  <c r="F543" i="21" s="1"/>
  <c r="E547" i="21"/>
  <c r="F547" i="21" s="1"/>
  <c r="E551" i="21"/>
  <c r="F551" i="21" s="1"/>
  <c r="E555" i="21"/>
  <c r="F555" i="21" s="1"/>
  <c r="E559" i="21"/>
  <c r="F559" i="21" s="1"/>
  <c r="E563" i="21"/>
  <c r="F563" i="21" s="1"/>
  <c r="E567" i="21"/>
  <c r="F567" i="21" s="1"/>
  <c r="E571" i="21"/>
  <c r="F571" i="21" s="1"/>
  <c r="E575" i="21"/>
  <c r="F575" i="21" s="1"/>
  <c r="E579" i="21"/>
  <c r="F579" i="21" s="1"/>
  <c r="E583" i="21"/>
  <c r="F583" i="21" s="1"/>
  <c r="E587" i="21"/>
  <c r="F587" i="21" s="1"/>
  <c r="E591" i="21"/>
  <c r="F591" i="21" s="1"/>
  <c r="E595" i="21"/>
  <c r="F595" i="21" s="1"/>
  <c r="E599" i="21"/>
  <c r="F599" i="21" s="1"/>
  <c r="E603" i="21"/>
  <c r="F603" i="21" s="1"/>
  <c r="E607" i="21"/>
  <c r="F607" i="21" s="1"/>
  <c r="E611" i="21"/>
  <c r="F611" i="21" s="1"/>
  <c r="E615" i="21"/>
  <c r="F615" i="21" s="1"/>
  <c r="E619" i="21"/>
  <c r="F619" i="21" s="1"/>
  <c r="E623" i="21"/>
  <c r="F623" i="21" s="1"/>
  <c r="E627" i="21"/>
  <c r="F627" i="21" s="1"/>
  <c r="E631" i="21"/>
  <c r="F631" i="21" s="1"/>
  <c r="E635" i="21"/>
  <c r="F635" i="21" s="1"/>
  <c r="E639" i="21"/>
  <c r="F639" i="21" s="1"/>
  <c r="E643" i="21"/>
  <c r="F643" i="21" s="1"/>
  <c r="E647" i="21"/>
  <c r="F647" i="21" s="1"/>
  <c r="E651" i="21"/>
  <c r="F651" i="21" s="1"/>
  <c r="E655" i="21"/>
  <c r="F655" i="21" s="1"/>
  <c r="E659" i="21"/>
  <c r="F659" i="21" s="1"/>
  <c r="E663" i="21"/>
  <c r="F663" i="21" s="1"/>
  <c r="E667" i="21"/>
  <c r="F667" i="21" s="1"/>
  <c r="E671" i="21"/>
  <c r="F671" i="21" s="1"/>
  <c r="E675" i="21"/>
  <c r="F675" i="21" s="1"/>
  <c r="E57" i="21"/>
  <c r="F57" i="21" s="1"/>
  <c r="E81" i="21"/>
  <c r="F81" i="21" s="1"/>
  <c r="E99" i="21"/>
  <c r="F99" i="21" s="1"/>
  <c r="E120" i="21"/>
  <c r="F120" i="21" s="1"/>
  <c r="E133" i="21"/>
  <c r="F133" i="21" s="1"/>
  <c r="E146" i="21"/>
  <c r="F146" i="21" s="1"/>
  <c r="E162" i="21"/>
  <c r="F162" i="21" s="1"/>
  <c r="E176" i="21"/>
  <c r="F176" i="21" s="1"/>
  <c r="E190" i="21"/>
  <c r="F190" i="21" s="1"/>
  <c r="E206" i="21"/>
  <c r="F206" i="21" s="1"/>
  <c r="E219" i="21"/>
  <c r="F219" i="21" s="1"/>
  <c r="E232" i="21"/>
  <c r="F232" i="21" s="1"/>
  <c r="E248" i="21"/>
  <c r="F248" i="21" s="1"/>
  <c r="E262" i="21"/>
  <c r="F262" i="21" s="1"/>
  <c r="E282" i="21"/>
  <c r="F282" i="21" s="1"/>
  <c r="E303" i="21"/>
  <c r="F303" i="21" s="1"/>
  <c r="E313" i="21"/>
  <c r="F313" i="21" s="1"/>
  <c r="E323" i="21"/>
  <c r="F323" i="21" s="1"/>
  <c r="E335" i="21"/>
  <c r="F335" i="21" s="1"/>
  <c r="E345" i="21"/>
  <c r="F345" i="21" s="1"/>
  <c r="E355" i="21"/>
  <c r="F355" i="21" s="1"/>
  <c r="E367" i="21"/>
  <c r="F367" i="21" s="1"/>
  <c r="E377" i="21"/>
  <c r="F377" i="21" s="1"/>
  <c r="E387" i="21"/>
  <c r="F387" i="21" s="1"/>
  <c r="E399" i="21"/>
  <c r="F399" i="21" s="1"/>
  <c r="E409" i="21"/>
  <c r="F409" i="21" s="1"/>
  <c r="E414" i="21"/>
  <c r="F414" i="21" s="1"/>
  <c r="E420" i="21"/>
  <c r="F420" i="21" s="1"/>
  <c r="E425" i="21"/>
  <c r="F425" i="21" s="1"/>
  <c r="E430" i="21"/>
  <c r="F430" i="21" s="1"/>
  <c r="E436" i="21"/>
  <c r="F436" i="21" s="1"/>
  <c r="E441" i="21"/>
  <c r="F441" i="21" s="1"/>
  <c r="E446" i="21"/>
  <c r="F446" i="21" s="1"/>
  <c r="E452" i="21"/>
  <c r="F452" i="21" s="1"/>
  <c r="E457" i="21"/>
  <c r="F457" i="21" s="1"/>
  <c r="E462" i="21"/>
  <c r="F462" i="21" s="1"/>
  <c r="E468" i="21"/>
  <c r="F468" i="21" s="1"/>
  <c r="E473" i="21"/>
  <c r="F473" i="21" s="1"/>
  <c r="E478" i="21"/>
  <c r="F478" i="21" s="1"/>
  <c r="E484" i="21"/>
  <c r="F484" i="21" s="1"/>
  <c r="E489" i="21"/>
  <c r="F489" i="21" s="1"/>
  <c r="E494" i="21"/>
  <c r="F494" i="21" s="1"/>
  <c r="E500" i="21"/>
  <c r="F500" i="21" s="1"/>
  <c r="E505" i="21"/>
  <c r="F505" i="21" s="1"/>
  <c r="E510" i="21"/>
  <c r="F510" i="21" s="1"/>
  <c r="E516" i="21"/>
  <c r="F516" i="21" s="1"/>
  <c r="E521" i="21"/>
  <c r="F521" i="21" s="1"/>
  <c r="E526" i="21"/>
  <c r="F526" i="21" s="1"/>
  <c r="E532" i="21"/>
  <c r="F532" i="21" s="1"/>
  <c r="E537" i="21"/>
  <c r="F537" i="21" s="1"/>
  <c r="E542" i="21"/>
  <c r="F542" i="21" s="1"/>
  <c r="E548" i="21"/>
  <c r="F548" i="21" s="1"/>
  <c r="E553" i="21"/>
  <c r="F553" i="21" s="1"/>
  <c r="E558" i="21"/>
  <c r="F558" i="21" s="1"/>
  <c r="E564" i="21"/>
  <c r="F564" i="21" s="1"/>
  <c r="E569" i="21"/>
  <c r="F569" i="21" s="1"/>
  <c r="E574" i="21"/>
  <c r="F574" i="21" s="1"/>
  <c r="E580" i="21"/>
  <c r="F580" i="21" s="1"/>
  <c r="E585" i="21"/>
  <c r="F585" i="21" s="1"/>
  <c r="E590" i="21"/>
  <c r="F590" i="21" s="1"/>
  <c r="E596" i="21"/>
  <c r="F596" i="21" s="1"/>
  <c r="E601" i="21"/>
  <c r="F601" i="21" s="1"/>
  <c r="E606" i="21"/>
  <c r="F606" i="21" s="1"/>
  <c r="E612" i="21"/>
  <c r="F612" i="21" s="1"/>
  <c r="E617" i="21"/>
  <c r="F617" i="21" s="1"/>
  <c r="E622" i="21"/>
  <c r="F622" i="21" s="1"/>
  <c r="E628" i="21"/>
  <c r="F628" i="21" s="1"/>
  <c r="E633" i="21"/>
  <c r="F633" i="21" s="1"/>
  <c r="E638" i="21"/>
  <c r="F638" i="21" s="1"/>
  <c r="E644" i="21"/>
  <c r="F644" i="21" s="1"/>
  <c r="E649" i="21"/>
  <c r="F649" i="21" s="1"/>
  <c r="E654" i="21"/>
  <c r="F654" i="21" s="1"/>
  <c r="E660" i="21"/>
  <c r="F660" i="21" s="1"/>
  <c r="E665" i="21"/>
  <c r="F665" i="21" s="1"/>
  <c r="E670" i="21"/>
  <c r="F670" i="21" s="1"/>
  <c r="E676" i="21"/>
  <c r="F676" i="21" s="1"/>
  <c r="E680" i="21"/>
  <c r="F680" i="21" s="1"/>
  <c r="E684" i="21"/>
  <c r="F684" i="21" s="1"/>
  <c r="E688" i="21"/>
  <c r="F688" i="21" s="1"/>
  <c r="E692" i="21"/>
  <c r="F692" i="21" s="1"/>
  <c r="E696" i="21"/>
  <c r="F696" i="21" s="1"/>
  <c r="E700" i="21"/>
  <c r="F700" i="21" s="1"/>
  <c r="E704" i="21"/>
  <c r="F704" i="21" s="1"/>
  <c r="E708" i="21"/>
  <c r="F708" i="21" s="1"/>
  <c r="E712" i="21"/>
  <c r="F712" i="21" s="1"/>
  <c r="E716" i="21"/>
  <c r="F716" i="21" s="1"/>
  <c r="E720" i="21"/>
  <c r="F720" i="21" s="1"/>
  <c r="E724" i="21"/>
  <c r="F724" i="21" s="1"/>
  <c r="E728" i="21"/>
  <c r="F728" i="21" s="1"/>
  <c r="E732" i="21"/>
  <c r="F732" i="21" s="1"/>
  <c r="E736" i="21"/>
  <c r="F736" i="21" s="1"/>
  <c r="E740" i="21"/>
  <c r="F740" i="21" s="1"/>
  <c r="E744" i="21"/>
  <c r="F744" i="21" s="1"/>
  <c r="E748" i="21"/>
  <c r="F748" i="21" s="1"/>
  <c r="E752" i="21"/>
  <c r="F752" i="21" s="1"/>
  <c r="E756" i="21"/>
  <c r="F756" i="21" s="1"/>
  <c r="E760" i="21"/>
  <c r="F760" i="21" s="1"/>
  <c r="E764" i="21"/>
  <c r="F764" i="21" s="1"/>
  <c r="E768" i="21"/>
  <c r="F768" i="21" s="1"/>
  <c r="E772" i="21"/>
  <c r="F772" i="21" s="1"/>
  <c r="E776" i="21"/>
  <c r="F776" i="21" s="1"/>
  <c r="E780" i="21"/>
  <c r="F780" i="21" s="1"/>
  <c r="E784" i="21"/>
  <c r="F784" i="21" s="1"/>
  <c r="E788" i="21"/>
  <c r="F788" i="21" s="1"/>
  <c r="E792" i="21"/>
  <c r="F792" i="21" s="1"/>
  <c r="E796" i="21"/>
  <c r="F796" i="21" s="1"/>
  <c r="E800" i="21"/>
  <c r="F800" i="21" s="1"/>
  <c r="E804" i="21"/>
  <c r="F804" i="21" s="1"/>
  <c r="E808" i="21"/>
  <c r="F808" i="21" s="1"/>
  <c r="E812" i="21"/>
  <c r="F812" i="21" s="1"/>
  <c r="E816" i="21"/>
  <c r="F816" i="21" s="1"/>
  <c r="E820" i="21"/>
  <c r="F820" i="21" s="1"/>
  <c r="E824" i="21"/>
  <c r="F824" i="21" s="1"/>
  <c r="E828" i="21"/>
  <c r="F828" i="21" s="1"/>
  <c r="E832" i="21"/>
  <c r="F832" i="21" s="1"/>
  <c r="E836" i="21"/>
  <c r="F836" i="21" s="1"/>
  <c r="E840" i="21"/>
  <c r="F840" i="21" s="1"/>
  <c r="E844" i="21"/>
  <c r="F844" i="21" s="1"/>
  <c r="E848" i="21"/>
  <c r="F848" i="21" s="1"/>
  <c r="E852" i="21"/>
  <c r="F852" i="21" s="1"/>
  <c r="E856" i="21"/>
  <c r="F856" i="21" s="1"/>
  <c r="E860" i="21"/>
  <c r="F860" i="21" s="1"/>
  <c r="E864" i="21"/>
  <c r="F864" i="21" s="1"/>
  <c r="E868" i="21"/>
  <c r="F868" i="21" s="1"/>
  <c r="E872" i="21"/>
  <c r="F872" i="21" s="1"/>
  <c r="E876" i="21"/>
  <c r="F876" i="21" s="1"/>
  <c r="E880" i="21"/>
  <c r="F880" i="21" s="1"/>
  <c r="E884" i="21"/>
  <c r="F884" i="21" s="1"/>
  <c r="E888" i="21"/>
  <c r="F888" i="21" s="1"/>
  <c r="E892" i="21"/>
  <c r="F892" i="21" s="1"/>
  <c r="E896" i="21"/>
  <c r="F896" i="21" s="1"/>
  <c r="E900" i="21"/>
  <c r="F900" i="21" s="1"/>
  <c r="E904" i="21"/>
  <c r="F904" i="21" s="1"/>
  <c r="E908" i="21"/>
  <c r="F908" i="21" s="1"/>
  <c r="E912" i="21"/>
  <c r="F912" i="21" s="1"/>
  <c r="E916" i="21"/>
  <c r="F916" i="21" s="1"/>
  <c r="E920" i="21"/>
  <c r="F920" i="21" s="1"/>
  <c r="E924" i="21"/>
  <c r="F924" i="21" s="1"/>
  <c r="E928" i="21"/>
  <c r="F928" i="21" s="1"/>
  <c r="E932" i="21"/>
  <c r="F932" i="21" s="1"/>
  <c r="E936" i="21"/>
  <c r="F936" i="21" s="1"/>
  <c r="E940" i="21"/>
  <c r="F940" i="21" s="1"/>
  <c r="E944" i="21"/>
  <c r="F944" i="21" s="1"/>
  <c r="E948" i="21"/>
  <c r="F948" i="21" s="1"/>
  <c r="E952" i="21"/>
  <c r="F952" i="21" s="1"/>
  <c r="E956" i="21"/>
  <c r="F956" i="21" s="1"/>
  <c r="E960" i="21"/>
  <c r="F960" i="21" s="1"/>
  <c r="E964" i="21"/>
  <c r="F964" i="21" s="1"/>
  <c r="E968" i="21"/>
  <c r="F968" i="21" s="1"/>
  <c r="E972" i="21"/>
  <c r="F972" i="21" s="1"/>
  <c r="E976" i="21"/>
  <c r="F976" i="21" s="1"/>
  <c r="E980" i="21"/>
  <c r="F980" i="21" s="1"/>
  <c r="E984" i="21"/>
  <c r="F984" i="21" s="1"/>
  <c r="E988" i="21"/>
  <c r="F988" i="21" s="1"/>
  <c r="E992" i="21"/>
  <c r="F992" i="21" s="1"/>
  <c r="E996" i="21"/>
  <c r="F996" i="21" s="1"/>
  <c r="E1000" i="21"/>
  <c r="F1000" i="21" s="1"/>
  <c r="E1004" i="21"/>
  <c r="F1004" i="21" s="1"/>
  <c r="E1008" i="21"/>
  <c r="F1008" i="21" s="1"/>
  <c r="E1012" i="21"/>
  <c r="F1012" i="21" s="1"/>
  <c r="E1016" i="21"/>
  <c r="F1016" i="21" s="1"/>
  <c r="E1020" i="21"/>
  <c r="F1020" i="21" s="1"/>
  <c r="E1024" i="21"/>
  <c r="F1024" i="21" s="1"/>
  <c r="E1028" i="21"/>
  <c r="F1028" i="21" s="1"/>
  <c r="E1032" i="21"/>
  <c r="F1032" i="21" s="1"/>
  <c r="E1036" i="21"/>
  <c r="F1036" i="21" s="1"/>
  <c r="E1040" i="21"/>
  <c r="F1040" i="21" s="1"/>
  <c r="E1044" i="21"/>
  <c r="F1044" i="21" s="1"/>
  <c r="E1048" i="21"/>
  <c r="F1048" i="21" s="1"/>
  <c r="E1052" i="21"/>
  <c r="F1052" i="21" s="1"/>
  <c r="E1056" i="21"/>
  <c r="F1056" i="21" s="1"/>
  <c r="E1060" i="21"/>
  <c r="F1060" i="21" s="1"/>
  <c r="E1064" i="21"/>
  <c r="F1064" i="21" s="1"/>
  <c r="E1068" i="21"/>
  <c r="F1068" i="21" s="1"/>
  <c r="E1072" i="21"/>
  <c r="F1072" i="21" s="1"/>
  <c r="E1076" i="21"/>
  <c r="F1076" i="21" s="1"/>
  <c r="E1080" i="21"/>
  <c r="F1080" i="21" s="1"/>
  <c r="E1084" i="21"/>
  <c r="F1084" i="21" s="1"/>
  <c r="E1088" i="21"/>
  <c r="F1088" i="21" s="1"/>
  <c r="E1092" i="21"/>
  <c r="F1092" i="21" s="1"/>
  <c r="E1096" i="21"/>
  <c r="F1096" i="21" s="1"/>
  <c r="E1100" i="21"/>
  <c r="F1100" i="21" s="1"/>
  <c r="E1104" i="21"/>
  <c r="F1104" i="21" s="1"/>
  <c r="E1108" i="21"/>
  <c r="F1108" i="21" s="1"/>
  <c r="E1112" i="21"/>
  <c r="F1112" i="21" s="1"/>
  <c r="E1116" i="21"/>
  <c r="F1116" i="21" s="1"/>
  <c r="E1120" i="21"/>
  <c r="F1120" i="21" s="1"/>
  <c r="E1124" i="21"/>
  <c r="F1124" i="21" s="1"/>
  <c r="E1128" i="21"/>
  <c r="F1128" i="21" s="1"/>
  <c r="E1132" i="21"/>
  <c r="F1132" i="21" s="1"/>
  <c r="E1136" i="21"/>
  <c r="F1136" i="21" s="1"/>
  <c r="E1140" i="21"/>
  <c r="F1140" i="21" s="1"/>
  <c r="E1144" i="21"/>
  <c r="F1144" i="21" s="1"/>
  <c r="E1148" i="21"/>
  <c r="F1148" i="21" s="1"/>
  <c r="E1152" i="21"/>
  <c r="F1152" i="21" s="1"/>
  <c r="E1156" i="21"/>
  <c r="F1156" i="21" s="1"/>
  <c r="E1160" i="21"/>
  <c r="F1160" i="21" s="1"/>
  <c r="E1164" i="21"/>
  <c r="F1164" i="21" s="1"/>
  <c r="E1168" i="21"/>
  <c r="F1168" i="21" s="1"/>
  <c r="E1172" i="21"/>
  <c r="F1172" i="21" s="1"/>
  <c r="E1176" i="21"/>
  <c r="F1176" i="21" s="1"/>
  <c r="E1180" i="21"/>
  <c r="F1180" i="21" s="1"/>
  <c r="E1184" i="21"/>
  <c r="F1184" i="21" s="1"/>
  <c r="E1188" i="21"/>
  <c r="F1188" i="21" s="1"/>
  <c r="E1192" i="21"/>
  <c r="F1192" i="21" s="1"/>
  <c r="E1196" i="21"/>
  <c r="F1196" i="21" s="1"/>
  <c r="E1200" i="21"/>
  <c r="F1200" i="21" s="1"/>
  <c r="E1204" i="21"/>
  <c r="F1204" i="21" s="1"/>
  <c r="E1208" i="21"/>
  <c r="F1208" i="21" s="1"/>
  <c r="E1212" i="21"/>
  <c r="F1212" i="21" s="1"/>
  <c r="E1216" i="21"/>
  <c r="F1216" i="21" s="1"/>
  <c r="E1220" i="21"/>
  <c r="F1220" i="21" s="1"/>
  <c r="E1224" i="21"/>
  <c r="F1224" i="21" s="1"/>
  <c r="E1228" i="21"/>
  <c r="F1228" i="21" s="1"/>
  <c r="E1232" i="21"/>
  <c r="F1232" i="21" s="1"/>
  <c r="E1236" i="21"/>
  <c r="F1236" i="21" s="1"/>
  <c r="E1240" i="21"/>
  <c r="F1240" i="21" s="1"/>
  <c r="E1244" i="21"/>
  <c r="F1244" i="21" s="1"/>
  <c r="E1248" i="21"/>
  <c r="F1248" i="21" s="1"/>
  <c r="E1252" i="21"/>
  <c r="F1252" i="21" s="1"/>
  <c r="E1256" i="21"/>
  <c r="F1256" i="21" s="1"/>
  <c r="E1260" i="21"/>
  <c r="F1260" i="21" s="1"/>
  <c r="E1264" i="21"/>
  <c r="F1264" i="21" s="1"/>
  <c r="E1268" i="21"/>
  <c r="F1268" i="21" s="1"/>
  <c r="E1272" i="21"/>
  <c r="F1272" i="21" s="1"/>
  <c r="E1276" i="21"/>
  <c r="F1276" i="21" s="1"/>
  <c r="E1280" i="21"/>
  <c r="F1280" i="21" s="1"/>
  <c r="E1284" i="21"/>
  <c r="F1284" i="21" s="1"/>
  <c r="E1288" i="21"/>
  <c r="F1288" i="21" s="1"/>
  <c r="E1292" i="21"/>
  <c r="F1292" i="21" s="1"/>
  <c r="E1296" i="21"/>
  <c r="F1296" i="21" s="1"/>
  <c r="E1300" i="21"/>
  <c r="F1300" i="21" s="1"/>
  <c r="E1304" i="21"/>
  <c r="F1304" i="21" s="1"/>
  <c r="E1308" i="21"/>
  <c r="F1308" i="21" s="1"/>
  <c r="E1312" i="21"/>
  <c r="F1312" i="21" s="1"/>
  <c r="E1316" i="21"/>
  <c r="F1316" i="21" s="1"/>
  <c r="E1320" i="21"/>
  <c r="F1320" i="21" s="1"/>
  <c r="E1324" i="21"/>
  <c r="F1324" i="21" s="1"/>
  <c r="E1328" i="21"/>
  <c r="F1328" i="21" s="1"/>
  <c r="E1332" i="21"/>
  <c r="F1332" i="21" s="1"/>
  <c r="E1336" i="21"/>
  <c r="F1336" i="21" s="1"/>
  <c r="E1340" i="21"/>
  <c r="F1340" i="21" s="1"/>
  <c r="E1344" i="21"/>
  <c r="F1344" i="21" s="1"/>
  <c r="E1348" i="21"/>
  <c r="F1348" i="21" s="1"/>
  <c r="E1352" i="21"/>
  <c r="F1352" i="21" s="1"/>
  <c r="E1356" i="21"/>
  <c r="F1356" i="21" s="1"/>
  <c r="E1360" i="21"/>
  <c r="F1360" i="21" s="1"/>
  <c r="E1364" i="21"/>
  <c r="F1364" i="21" s="1"/>
  <c r="E1368" i="21"/>
  <c r="F1368" i="21" s="1"/>
  <c r="E1372" i="21"/>
  <c r="F1372" i="21" s="1"/>
  <c r="E1376" i="21"/>
  <c r="F1376" i="21" s="1"/>
  <c r="E1380" i="21"/>
  <c r="F1380" i="21" s="1"/>
  <c r="E1384" i="21"/>
  <c r="F1384" i="21" s="1"/>
  <c r="E1388" i="21"/>
  <c r="F1388" i="21" s="1"/>
  <c r="E1392" i="21"/>
  <c r="F1392" i="21" s="1"/>
  <c r="E1396" i="21"/>
  <c r="F1396" i="21" s="1"/>
  <c r="E1400" i="21"/>
  <c r="F1400" i="21" s="1"/>
  <c r="E1404" i="21"/>
  <c r="F1404" i="21" s="1"/>
  <c r="E1408" i="21"/>
  <c r="F1408" i="21" s="1"/>
  <c r="E1412" i="21"/>
  <c r="F1412" i="21" s="1"/>
  <c r="E1416" i="21"/>
  <c r="F1416" i="21" s="1"/>
  <c r="E1420" i="21"/>
  <c r="F1420" i="21" s="1"/>
  <c r="E1424" i="21"/>
  <c r="F1424" i="21" s="1"/>
  <c r="E1428" i="21"/>
  <c r="F1428" i="21" s="1"/>
  <c r="E1432" i="21"/>
  <c r="F1432" i="21" s="1"/>
  <c r="E1436" i="21"/>
  <c r="F1436" i="21" s="1"/>
  <c r="E1440" i="21"/>
  <c r="F1440" i="21" s="1"/>
  <c r="E1444" i="21"/>
  <c r="F1444" i="21" s="1"/>
  <c r="E1448" i="21"/>
  <c r="F1448" i="21" s="1"/>
  <c r="E1452" i="21"/>
  <c r="F1452" i="21" s="1"/>
  <c r="E1456" i="21"/>
  <c r="F1456" i="21" s="1"/>
  <c r="E1460" i="21"/>
  <c r="F1460" i="21" s="1"/>
  <c r="E1464" i="21"/>
  <c r="F1464" i="21" s="1"/>
  <c r="E1468" i="21"/>
  <c r="F1468" i="21" s="1"/>
  <c r="E1472" i="21"/>
  <c r="F1472" i="21" s="1"/>
  <c r="E1476" i="21"/>
  <c r="F1476" i="21" s="1"/>
  <c r="E1480" i="21"/>
  <c r="F1480" i="21" s="1"/>
  <c r="E1484" i="21"/>
  <c r="F1484" i="21" s="1"/>
  <c r="E1488" i="21"/>
  <c r="F1488" i="21" s="1"/>
  <c r="E1492" i="21"/>
  <c r="F1492" i="21" s="1"/>
  <c r="E1496" i="21"/>
  <c r="F1496" i="21" s="1"/>
  <c r="E1500" i="21"/>
  <c r="F1500" i="21" s="1"/>
  <c r="E1504" i="21"/>
  <c r="F1504" i="21" s="1"/>
  <c r="E1508" i="21"/>
  <c r="F1508" i="21" s="1"/>
  <c r="E1512" i="21"/>
  <c r="F1512" i="21" s="1"/>
  <c r="E1516" i="21"/>
  <c r="F1516" i="21" s="1"/>
  <c r="E1520" i="21"/>
  <c r="F1520" i="21" s="1"/>
  <c r="E1524" i="21"/>
  <c r="F1524" i="21" s="1"/>
  <c r="E1528" i="21"/>
  <c r="F1528" i="21" s="1"/>
  <c r="E1532" i="21"/>
  <c r="F1532" i="21" s="1"/>
  <c r="E1536" i="21"/>
  <c r="F1536" i="21" s="1"/>
  <c r="E1540" i="21"/>
  <c r="F1540" i="21" s="1"/>
  <c r="E1544" i="21"/>
  <c r="F1544" i="21" s="1"/>
  <c r="E1548" i="21"/>
  <c r="F1548" i="21" s="1"/>
  <c r="E1552" i="21"/>
  <c r="F1552" i="21" s="1"/>
  <c r="E1556" i="21"/>
  <c r="F1556" i="21" s="1"/>
  <c r="E1560" i="21"/>
  <c r="F1560" i="21" s="1"/>
  <c r="E1564" i="21"/>
  <c r="F1564" i="21" s="1"/>
  <c r="E1568" i="21"/>
  <c r="F1568" i="21" s="1"/>
  <c r="E1572" i="21"/>
  <c r="F1572" i="21" s="1"/>
  <c r="E1576" i="21"/>
  <c r="F1576" i="21" s="1"/>
  <c r="E1580" i="21"/>
  <c r="F1580" i="21" s="1"/>
  <c r="E1584" i="21"/>
  <c r="F1584" i="21" s="1"/>
  <c r="E1588" i="21"/>
  <c r="F1588" i="21" s="1"/>
  <c r="E1592" i="21"/>
  <c r="F1592" i="21" s="1"/>
  <c r="E1596" i="21"/>
  <c r="F1596" i="21" s="1"/>
  <c r="E1600" i="21"/>
  <c r="F1600" i="21" s="1"/>
  <c r="E1604" i="21"/>
  <c r="F1604" i="21" s="1"/>
  <c r="E1608" i="21"/>
  <c r="F1608" i="21" s="1"/>
  <c r="E1612" i="21"/>
  <c r="F1612" i="21" s="1"/>
  <c r="E1616" i="21"/>
  <c r="F1616" i="21" s="1"/>
  <c r="E1620" i="21"/>
  <c r="F1620" i="21" s="1"/>
  <c r="E1624" i="21"/>
  <c r="F1624" i="21" s="1"/>
  <c r="E1628" i="21"/>
  <c r="F1628" i="21" s="1"/>
  <c r="E1632" i="21"/>
  <c r="F1632" i="21" s="1"/>
  <c r="E1636" i="21"/>
  <c r="F1636" i="21" s="1"/>
  <c r="E1640" i="21"/>
  <c r="F1640" i="21" s="1"/>
  <c r="E1644" i="21"/>
  <c r="F1644" i="21" s="1"/>
  <c r="E1648" i="21"/>
  <c r="F1648" i="21" s="1"/>
  <c r="E1652" i="21"/>
  <c r="F1652" i="21" s="1"/>
  <c r="E1656" i="21"/>
  <c r="F1656" i="21" s="1"/>
  <c r="E1660" i="21"/>
  <c r="F1660" i="21" s="1"/>
  <c r="E1664" i="21"/>
  <c r="F1664" i="21" s="1"/>
  <c r="E1668" i="21"/>
  <c r="F1668" i="21" s="1"/>
  <c r="E1672" i="21"/>
  <c r="F1672" i="21" s="1"/>
  <c r="E1676" i="21"/>
  <c r="F1676" i="21" s="1"/>
  <c r="E1680" i="21"/>
  <c r="F1680" i="21" s="1"/>
  <c r="E1684" i="21"/>
  <c r="F1684" i="21" s="1"/>
  <c r="E1688" i="21"/>
  <c r="F1688" i="21" s="1"/>
  <c r="E1692" i="21"/>
  <c r="F1692" i="21" s="1"/>
  <c r="E1696" i="21"/>
  <c r="F1696" i="21" s="1"/>
  <c r="E1700" i="21"/>
  <c r="F1700" i="21" s="1"/>
  <c r="E37" i="21"/>
  <c r="F37" i="21" s="1"/>
  <c r="E77" i="21"/>
  <c r="F77" i="21" s="1"/>
  <c r="E105" i="21"/>
  <c r="F105" i="21" s="1"/>
  <c r="E126" i="21"/>
  <c r="F126" i="21" s="1"/>
  <c r="E144" i="21"/>
  <c r="F144" i="21" s="1"/>
  <c r="E165" i="21"/>
  <c r="F165" i="21" s="1"/>
  <c r="E184" i="21"/>
  <c r="F184" i="21" s="1"/>
  <c r="E200" i="21"/>
  <c r="F200" i="21" s="1"/>
  <c r="E222" i="21"/>
  <c r="F222" i="21" s="1"/>
  <c r="E240" i="21"/>
  <c r="F240" i="21" s="1"/>
  <c r="E258" i="21"/>
  <c r="F258" i="21" s="1"/>
  <c r="E290" i="21"/>
  <c r="F290" i="21" s="1"/>
  <c r="E307" i="21"/>
  <c r="F307" i="21" s="1"/>
  <c r="E321" i="21"/>
  <c r="F321" i="21" s="1"/>
  <c r="E337" i="21"/>
  <c r="F337" i="21" s="1"/>
  <c r="E351" i="21"/>
  <c r="F351" i="21" s="1"/>
  <c r="E363" i="21"/>
  <c r="F363" i="21" s="1"/>
  <c r="E379" i="21"/>
  <c r="F379" i="21" s="1"/>
  <c r="E393" i="21"/>
  <c r="F393" i="21" s="1"/>
  <c r="E407" i="21"/>
  <c r="F407" i="21" s="1"/>
  <c r="E416" i="21"/>
  <c r="F416" i="21" s="1"/>
  <c r="E422" i="21"/>
  <c r="F422" i="21" s="1"/>
  <c r="E429" i="21"/>
  <c r="F429" i="21" s="1"/>
  <c r="E437" i="21"/>
  <c r="F437" i="21" s="1"/>
  <c r="E444" i="21"/>
  <c r="F444" i="21" s="1"/>
  <c r="E450" i="21"/>
  <c r="F450" i="21" s="1"/>
  <c r="E458" i="21"/>
  <c r="F458" i="21" s="1"/>
  <c r="E465" i="21"/>
  <c r="F465" i="21" s="1"/>
  <c r="E472" i="21"/>
  <c r="F472" i="21" s="1"/>
  <c r="E480" i="21"/>
  <c r="F480" i="21" s="1"/>
  <c r="E486" i="21"/>
  <c r="F486" i="21" s="1"/>
  <c r="E493" i="21"/>
  <c r="F493" i="21" s="1"/>
  <c r="E501" i="21"/>
  <c r="F501" i="21" s="1"/>
  <c r="E508" i="21"/>
  <c r="F508" i="21" s="1"/>
  <c r="E514" i="21"/>
  <c r="F514" i="21" s="1"/>
  <c r="E522" i="21"/>
  <c r="F522" i="21" s="1"/>
  <c r="E529" i="21"/>
  <c r="F529" i="21" s="1"/>
  <c r="E536" i="21"/>
  <c r="F536" i="21" s="1"/>
  <c r="E544" i="21"/>
  <c r="F544" i="21" s="1"/>
  <c r="E550" i="21"/>
  <c r="F550" i="21" s="1"/>
  <c r="E557" i="21"/>
  <c r="F557" i="21" s="1"/>
  <c r="E565" i="21"/>
  <c r="F565" i="21" s="1"/>
  <c r="E572" i="21"/>
  <c r="F572" i="21" s="1"/>
  <c r="E578" i="21"/>
  <c r="F578" i="21" s="1"/>
  <c r="E586" i="21"/>
  <c r="F586" i="21" s="1"/>
  <c r="E593" i="21"/>
  <c r="F593" i="21" s="1"/>
  <c r="E600" i="21"/>
  <c r="F600" i="21" s="1"/>
  <c r="E608" i="21"/>
  <c r="F608" i="21" s="1"/>
  <c r="E614" i="21"/>
  <c r="F614" i="21" s="1"/>
  <c r="E621" i="21"/>
  <c r="F621" i="21" s="1"/>
  <c r="E629" i="21"/>
  <c r="F629" i="21" s="1"/>
  <c r="E636" i="21"/>
  <c r="F636" i="21" s="1"/>
  <c r="E642" i="21"/>
  <c r="F642" i="21" s="1"/>
  <c r="E650" i="21"/>
  <c r="F650" i="21" s="1"/>
  <c r="E657" i="21"/>
  <c r="F657" i="21" s="1"/>
  <c r="E664" i="21"/>
  <c r="F664" i="21" s="1"/>
  <c r="E672" i="21"/>
  <c r="F672" i="21" s="1"/>
  <c r="E678" i="21"/>
  <c r="F678" i="21" s="1"/>
  <c r="E683" i="21"/>
  <c r="F683" i="21" s="1"/>
  <c r="E689" i="21"/>
  <c r="F689" i="21" s="1"/>
  <c r="E694" i="21"/>
  <c r="F694" i="21" s="1"/>
  <c r="E699" i="21"/>
  <c r="F699" i="21" s="1"/>
  <c r="E705" i="21"/>
  <c r="F705" i="21" s="1"/>
  <c r="E710" i="21"/>
  <c r="F710" i="21" s="1"/>
  <c r="E715" i="21"/>
  <c r="F715" i="21" s="1"/>
  <c r="E721" i="21"/>
  <c r="F721" i="21" s="1"/>
  <c r="E726" i="21"/>
  <c r="F726" i="21" s="1"/>
  <c r="E731" i="21"/>
  <c r="F731" i="21" s="1"/>
  <c r="E737" i="21"/>
  <c r="F737" i="21" s="1"/>
  <c r="E742" i="21"/>
  <c r="F742" i="21" s="1"/>
  <c r="E747" i="21"/>
  <c r="F747" i="21" s="1"/>
  <c r="E753" i="21"/>
  <c r="F753" i="21" s="1"/>
  <c r="E758" i="21"/>
  <c r="F758" i="21" s="1"/>
  <c r="E763" i="21"/>
  <c r="F763" i="21" s="1"/>
  <c r="E769" i="21"/>
  <c r="F769" i="21" s="1"/>
  <c r="E774" i="21"/>
  <c r="F774" i="21" s="1"/>
  <c r="E779" i="21"/>
  <c r="F779" i="21" s="1"/>
  <c r="E785" i="21"/>
  <c r="F785" i="21" s="1"/>
  <c r="E790" i="21"/>
  <c r="F790" i="21" s="1"/>
  <c r="E795" i="21"/>
  <c r="F795" i="21" s="1"/>
  <c r="E801" i="21"/>
  <c r="F801" i="21" s="1"/>
  <c r="E806" i="21"/>
  <c r="F806" i="21" s="1"/>
  <c r="E811" i="21"/>
  <c r="F811" i="21" s="1"/>
  <c r="E817" i="21"/>
  <c r="F817" i="21" s="1"/>
  <c r="E822" i="21"/>
  <c r="F822" i="21" s="1"/>
  <c r="E827" i="21"/>
  <c r="F827" i="21" s="1"/>
  <c r="E833" i="21"/>
  <c r="F833" i="21" s="1"/>
  <c r="E838" i="21"/>
  <c r="F838" i="21" s="1"/>
  <c r="E843" i="21"/>
  <c r="F843" i="21" s="1"/>
  <c r="E849" i="21"/>
  <c r="F849" i="21" s="1"/>
  <c r="E854" i="21"/>
  <c r="F854" i="21" s="1"/>
  <c r="E859" i="21"/>
  <c r="F859" i="21" s="1"/>
  <c r="E865" i="21"/>
  <c r="F865" i="21" s="1"/>
  <c r="E870" i="21"/>
  <c r="F870" i="21" s="1"/>
  <c r="E875" i="21"/>
  <c r="F875" i="21" s="1"/>
  <c r="E881" i="21"/>
  <c r="F881" i="21" s="1"/>
  <c r="E886" i="21"/>
  <c r="F886" i="21" s="1"/>
  <c r="E891" i="21"/>
  <c r="F891" i="21" s="1"/>
  <c r="E897" i="21"/>
  <c r="F897" i="21" s="1"/>
  <c r="E902" i="21"/>
  <c r="F902" i="21" s="1"/>
  <c r="E907" i="21"/>
  <c r="F907" i="21" s="1"/>
  <c r="E913" i="21"/>
  <c r="F913" i="21" s="1"/>
  <c r="E918" i="21"/>
  <c r="F918" i="21" s="1"/>
  <c r="E923" i="21"/>
  <c r="F923" i="21" s="1"/>
  <c r="E929" i="21"/>
  <c r="F929" i="21" s="1"/>
  <c r="E934" i="21"/>
  <c r="F934" i="21" s="1"/>
  <c r="E939" i="21"/>
  <c r="F939" i="21" s="1"/>
  <c r="E945" i="21"/>
  <c r="F945" i="21" s="1"/>
  <c r="E950" i="21"/>
  <c r="F950" i="21" s="1"/>
  <c r="E955" i="21"/>
  <c r="F955" i="21" s="1"/>
  <c r="E961" i="21"/>
  <c r="F961" i="21" s="1"/>
  <c r="E966" i="21"/>
  <c r="F966" i="21" s="1"/>
  <c r="E971" i="21"/>
  <c r="F971" i="21" s="1"/>
  <c r="E977" i="21"/>
  <c r="F977" i="21" s="1"/>
  <c r="E982" i="21"/>
  <c r="F982" i="21" s="1"/>
  <c r="E987" i="21"/>
  <c r="F987" i="21" s="1"/>
  <c r="E993" i="21"/>
  <c r="F993" i="21" s="1"/>
  <c r="E998" i="21"/>
  <c r="F998" i="21" s="1"/>
  <c r="E1003" i="21"/>
  <c r="F1003" i="21" s="1"/>
  <c r="E1009" i="21"/>
  <c r="F1009" i="21" s="1"/>
  <c r="E1014" i="21"/>
  <c r="F1014" i="21" s="1"/>
  <c r="E1019" i="21"/>
  <c r="F1019" i="21" s="1"/>
  <c r="E1025" i="21"/>
  <c r="F1025" i="21" s="1"/>
  <c r="E1030" i="21"/>
  <c r="F1030" i="21" s="1"/>
  <c r="E1035" i="21"/>
  <c r="F1035" i="21" s="1"/>
  <c r="E1041" i="21"/>
  <c r="F1041" i="21" s="1"/>
  <c r="E1046" i="21"/>
  <c r="F1046" i="21" s="1"/>
  <c r="E1051" i="21"/>
  <c r="F1051" i="21" s="1"/>
  <c r="E1057" i="21"/>
  <c r="F1057" i="21" s="1"/>
  <c r="E1062" i="21"/>
  <c r="F1062" i="21" s="1"/>
  <c r="E1067" i="21"/>
  <c r="F1067" i="21" s="1"/>
  <c r="E1073" i="21"/>
  <c r="F1073" i="21" s="1"/>
  <c r="E1078" i="21"/>
  <c r="F1078" i="21" s="1"/>
  <c r="E1083" i="21"/>
  <c r="F1083" i="21" s="1"/>
  <c r="E1089" i="21"/>
  <c r="F1089" i="21" s="1"/>
  <c r="E1094" i="21"/>
  <c r="F1094" i="21" s="1"/>
  <c r="E1099" i="21"/>
  <c r="F1099" i="21" s="1"/>
  <c r="E1105" i="21"/>
  <c r="F1105" i="21" s="1"/>
  <c r="E1110" i="21"/>
  <c r="F1110" i="21" s="1"/>
  <c r="E1115" i="21"/>
  <c r="F1115" i="21" s="1"/>
  <c r="E1121" i="21"/>
  <c r="F1121" i="21" s="1"/>
  <c r="E1126" i="21"/>
  <c r="F1126" i="21" s="1"/>
  <c r="E1131" i="21"/>
  <c r="F1131" i="21" s="1"/>
  <c r="E1137" i="21"/>
  <c r="F1137" i="21" s="1"/>
  <c r="E1142" i="21"/>
  <c r="F1142" i="21" s="1"/>
  <c r="E1147" i="21"/>
  <c r="F1147" i="21" s="1"/>
  <c r="E1153" i="21"/>
  <c r="F1153" i="21" s="1"/>
  <c r="E1158" i="21"/>
  <c r="F1158" i="21" s="1"/>
  <c r="E1163" i="21"/>
  <c r="F1163" i="21" s="1"/>
  <c r="E1169" i="21"/>
  <c r="F1169" i="21" s="1"/>
  <c r="E1174" i="21"/>
  <c r="F1174" i="21" s="1"/>
  <c r="E1179" i="21"/>
  <c r="F1179" i="21" s="1"/>
  <c r="E1185" i="21"/>
  <c r="F1185" i="21" s="1"/>
  <c r="E1190" i="21"/>
  <c r="F1190" i="21" s="1"/>
  <c r="E1195" i="21"/>
  <c r="F1195" i="21" s="1"/>
  <c r="E1201" i="21"/>
  <c r="F1201" i="21" s="1"/>
  <c r="E1206" i="21"/>
  <c r="F1206" i="21" s="1"/>
  <c r="E1211" i="21"/>
  <c r="F1211" i="21" s="1"/>
  <c r="E1217" i="21"/>
  <c r="F1217" i="21" s="1"/>
  <c r="E1222" i="21"/>
  <c r="F1222" i="21" s="1"/>
  <c r="E1227" i="21"/>
  <c r="F1227" i="21" s="1"/>
  <c r="E1233" i="21"/>
  <c r="F1233" i="21" s="1"/>
  <c r="E1238" i="21"/>
  <c r="F1238" i="21" s="1"/>
  <c r="E1243" i="21"/>
  <c r="F1243" i="21" s="1"/>
  <c r="E1249" i="21"/>
  <c r="F1249" i="21" s="1"/>
  <c r="E1254" i="21"/>
  <c r="F1254" i="21" s="1"/>
  <c r="E1259" i="21"/>
  <c r="F1259" i="21" s="1"/>
  <c r="E1265" i="21"/>
  <c r="F1265" i="21" s="1"/>
  <c r="E1270" i="21"/>
  <c r="F1270" i="21" s="1"/>
  <c r="E1275" i="21"/>
  <c r="F1275" i="21" s="1"/>
  <c r="E1281" i="21"/>
  <c r="F1281" i="21" s="1"/>
  <c r="E1286" i="21"/>
  <c r="F1286" i="21" s="1"/>
  <c r="E1291" i="21"/>
  <c r="F1291" i="21" s="1"/>
  <c r="E1297" i="21"/>
  <c r="F1297" i="21" s="1"/>
  <c r="E1302" i="21"/>
  <c r="F1302" i="21" s="1"/>
  <c r="E1307" i="21"/>
  <c r="F1307" i="21" s="1"/>
  <c r="E1313" i="21"/>
  <c r="F1313" i="21" s="1"/>
  <c r="E1318" i="21"/>
  <c r="F1318" i="21" s="1"/>
  <c r="E1323" i="21"/>
  <c r="F1323" i="21" s="1"/>
  <c r="E1329" i="21"/>
  <c r="F1329" i="21" s="1"/>
  <c r="E1334" i="21"/>
  <c r="F1334" i="21" s="1"/>
  <c r="E1339" i="21"/>
  <c r="F1339" i="21" s="1"/>
  <c r="E1345" i="21"/>
  <c r="F1345" i="21" s="1"/>
  <c r="E1350" i="21"/>
  <c r="F1350" i="21" s="1"/>
  <c r="E1355" i="21"/>
  <c r="F1355" i="21" s="1"/>
  <c r="E1361" i="21"/>
  <c r="F1361" i="21" s="1"/>
  <c r="E1366" i="21"/>
  <c r="F1366" i="21" s="1"/>
  <c r="E1371" i="21"/>
  <c r="F1371" i="21" s="1"/>
  <c r="E1377" i="21"/>
  <c r="F1377" i="21" s="1"/>
  <c r="E1382" i="21"/>
  <c r="F1382" i="21" s="1"/>
  <c r="E1387" i="21"/>
  <c r="F1387" i="21" s="1"/>
  <c r="E1393" i="21"/>
  <c r="F1393" i="21" s="1"/>
  <c r="E1398" i="21"/>
  <c r="F1398" i="21" s="1"/>
  <c r="E1403" i="21"/>
  <c r="F1403" i="21" s="1"/>
  <c r="E1409" i="21"/>
  <c r="F1409" i="21" s="1"/>
  <c r="E1414" i="21"/>
  <c r="F1414" i="21" s="1"/>
  <c r="E1419" i="21"/>
  <c r="F1419" i="21" s="1"/>
  <c r="E1425" i="21"/>
  <c r="F1425" i="21" s="1"/>
  <c r="E1430" i="21"/>
  <c r="F1430" i="21" s="1"/>
  <c r="E1435" i="21"/>
  <c r="F1435" i="21" s="1"/>
  <c r="E1441" i="21"/>
  <c r="F1441" i="21" s="1"/>
  <c r="E1446" i="21"/>
  <c r="F1446" i="21" s="1"/>
  <c r="E1451" i="21"/>
  <c r="F1451" i="21" s="1"/>
  <c r="E1457" i="21"/>
  <c r="F1457" i="21" s="1"/>
  <c r="E1462" i="21"/>
  <c r="F1462" i="21" s="1"/>
  <c r="E1467" i="21"/>
  <c r="F1467" i="21" s="1"/>
  <c r="E1473" i="21"/>
  <c r="F1473" i="21" s="1"/>
  <c r="E1478" i="21"/>
  <c r="F1478" i="21" s="1"/>
  <c r="E1483" i="21"/>
  <c r="F1483" i="21" s="1"/>
  <c r="E1489" i="21"/>
  <c r="F1489" i="21" s="1"/>
  <c r="E1494" i="21"/>
  <c r="F1494" i="21" s="1"/>
  <c r="E1499" i="21"/>
  <c r="F1499" i="21" s="1"/>
  <c r="E1505" i="21"/>
  <c r="F1505" i="21" s="1"/>
  <c r="E1510" i="21"/>
  <c r="F1510" i="21" s="1"/>
  <c r="E1515" i="21"/>
  <c r="F1515" i="21" s="1"/>
  <c r="E1521" i="21"/>
  <c r="F1521" i="21" s="1"/>
  <c r="E1526" i="21"/>
  <c r="F1526" i="21" s="1"/>
  <c r="E1531" i="21"/>
  <c r="F1531" i="21" s="1"/>
  <c r="E1537" i="21"/>
  <c r="F1537" i="21" s="1"/>
  <c r="E1542" i="21"/>
  <c r="F1542" i="21" s="1"/>
  <c r="E1547" i="21"/>
  <c r="F1547" i="21" s="1"/>
  <c r="E1553" i="21"/>
  <c r="F1553" i="21" s="1"/>
  <c r="E1558" i="21"/>
  <c r="F1558" i="21" s="1"/>
  <c r="E1563" i="21"/>
  <c r="F1563" i="21" s="1"/>
  <c r="E1569" i="21"/>
  <c r="F1569" i="21" s="1"/>
  <c r="E1574" i="21"/>
  <c r="F1574" i="21" s="1"/>
  <c r="E1579" i="21"/>
  <c r="F1579" i="21" s="1"/>
  <c r="E1585" i="21"/>
  <c r="F1585" i="21" s="1"/>
  <c r="E1590" i="21"/>
  <c r="F1590" i="21" s="1"/>
  <c r="E1595" i="21"/>
  <c r="F1595" i="21" s="1"/>
  <c r="E1601" i="21"/>
  <c r="F1601" i="21" s="1"/>
  <c r="E1606" i="21"/>
  <c r="F1606" i="21" s="1"/>
  <c r="E1611" i="21"/>
  <c r="F1611" i="21" s="1"/>
  <c r="E1617" i="21"/>
  <c r="F1617" i="21" s="1"/>
  <c r="E1622" i="21"/>
  <c r="F1622" i="21" s="1"/>
  <c r="E1627" i="21"/>
  <c r="F1627" i="21" s="1"/>
  <c r="E1633" i="21"/>
  <c r="F1633" i="21" s="1"/>
  <c r="E1638" i="21"/>
  <c r="F1638" i="21" s="1"/>
  <c r="E1643" i="21"/>
  <c r="F1643" i="21" s="1"/>
  <c r="E1649" i="21"/>
  <c r="F1649" i="21" s="1"/>
  <c r="E1654" i="21"/>
  <c r="F1654" i="21" s="1"/>
  <c r="E1659" i="21"/>
  <c r="F1659" i="21" s="1"/>
  <c r="E1665" i="21"/>
  <c r="F1665" i="21" s="1"/>
  <c r="E1670" i="21"/>
  <c r="F1670" i="21" s="1"/>
  <c r="E1675" i="21"/>
  <c r="F1675" i="21" s="1"/>
  <c r="E1681" i="21"/>
  <c r="F1681" i="21" s="1"/>
  <c r="E1686" i="21"/>
  <c r="F1686" i="21" s="1"/>
  <c r="E1691" i="21"/>
  <c r="F1691" i="21" s="1"/>
  <c r="E1697" i="21"/>
  <c r="F1697" i="21" s="1"/>
  <c r="E1702" i="21"/>
  <c r="F1702" i="21" s="1"/>
  <c r="E1706" i="21"/>
  <c r="F1706" i="21" s="1"/>
  <c r="E1710" i="21"/>
  <c r="F1710" i="21" s="1"/>
  <c r="E1714" i="21"/>
  <c r="F1714" i="21" s="1"/>
  <c r="E1718" i="21"/>
  <c r="F1718" i="21" s="1"/>
  <c r="E1722" i="21"/>
  <c r="F1722" i="21" s="1"/>
  <c r="E1726" i="21"/>
  <c r="F1726" i="21" s="1"/>
  <c r="E1730" i="21"/>
  <c r="F1730" i="21" s="1"/>
  <c r="E1734" i="21"/>
  <c r="F1734" i="21" s="1"/>
  <c r="E1738" i="21"/>
  <c r="F1738" i="21" s="1"/>
  <c r="E1742" i="21"/>
  <c r="F1742" i="21" s="1"/>
  <c r="E1746" i="21"/>
  <c r="F1746" i="21" s="1"/>
  <c r="E1750" i="21"/>
  <c r="F1750" i="21" s="1"/>
  <c r="E1754" i="21"/>
  <c r="F1754" i="21" s="1"/>
  <c r="E1758" i="21"/>
  <c r="F1758" i="21" s="1"/>
  <c r="E1762" i="21"/>
  <c r="F1762" i="21" s="1"/>
  <c r="E1766" i="21"/>
  <c r="F1766" i="21" s="1"/>
  <c r="E1770" i="21"/>
  <c r="F1770" i="21" s="1"/>
  <c r="E1774" i="21"/>
  <c r="F1774" i="21" s="1"/>
  <c r="E1778" i="21"/>
  <c r="F1778" i="21" s="1"/>
  <c r="E1782" i="21"/>
  <c r="F1782" i="21" s="1"/>
  <c r="E1786" i="21"/>
  <c r="F1786" i="21" s="1"/>
  <c r="E1790" i="21"/>
  <c r="F1790" i="21" s="1"/>
  <c r="E1794" i="21"/>
  <c r="F1794" i="21" s="1"/>
  <c r="E1798" i="21"/>
  <c r="F1798" i="21" s="1"/>
  <c r="E1802" i="21"/>
  <c r="F1802" i="21" s="1"/>
  <c r="E1806" i="21"/>
  <c r="F1806" i="21" s="1"/>
  <c r="E1810" i="21"/>
  <c r="F1810" i="21" s="1"/>
  <c r="E1814" i="21"/>
  <c r="F1814" i="21" s="1"/>
  <c r="E1818" i="21"/>
  <c r="F1818" i="21" s="1"/>
  <c r="E1822" i="21"/>
  <c r="F1822" i="21" s="1"/>
  <c r="E1826" i="21"/>
  <c r="F1826" i="21" s="1"/>
  <c r="E1830" i="21"/>
  <c r="F1830" i="21" s="1"/>
  <c r="E1834" i="21"/>
  <c r="F1834" i="21" s="1"/>
  <c r="E29" i="21"/>
  <c r="F29" i="21" s="1"/>
  <c r="E84" i="21"/>
  <c r="F84" i="21" s="1"/>
  <c r="E113" i="21"/>
  <c r="F113" i="21" s="1"/>
  <c r="E142" i="21"/>
  <c r="F142" i="21" s="1"/>
  <c r="E168" i="21"/>
  <c r="F168" i="21" s="1"/>
  <c r="E194" i="21"/>
  <c r="F194" i="21" s="1"/>
  <c r="E216" i="21"/>
  <c r="F216" i="21" s="1"/>
  <c r="E242" i="21"/>
  <c r="F242" i="21" s="1"/>
  <c r="E274" i="21"/>
  <c r="F274" i="21" s="1"/>
  <c r="E305" i="21"/>
  <c r="F305" i="21" s="1"/>
  <c r="E327" i="21"/>
  <c r="F327" i="21" s="1"/>
  <c r="E343" i="21"/>
  <c r="F343" i="21" s="1"/>
  <c r="E361" i="21"/>
  <c r="F361" i="21" s="1"/>
  <c r="E383" i="21"/>
  <c r="F383" i="21" s="1"/>
  <c r="E401" i="21"/>
  <c r="F401" i="21" s="1"/>
  <c r="E413" i="21"/>
  <c r="F413" i="21" s="1"/>
  <c r="E424" i="21"/>
  <c r="F424" i="21" s="1"/>
  <c r="E433" i="21"/>
  <c r="F433" i="21" s="1"/>
  <c r="E442" i="21"/>
  <c r="F442" i="21" s="1"/>
  <c r="E453" i="21"/>
  <c r="F453" i="21" s="1"/>
  <c r="E461" i="21"/>
  <c r="F461" i="21" s="1"/>
  <c r="E470" i="21"/>
  <c r="F470" i="21" s="1"/>
  <c r="E481" i="21"/>
  <c r="F481" i="21" s="1"/>
  <c r="E490" i="21"/>
  <c r="F490" i="21" s="1"/>
  <c r="E498" i="21"/>
  <c r="F498" i="21" s="1"/>
  <c r="E509" i="21"/>
  <c r="F509" i="21" s="1"/>
  <c r="E518" i="21"/>
  <c r="F518" i="21" s="1"/>
  <c r="E528" i="21"/>
  <c r="F528" i="21" s="1"/>
  <c r="E538" i="21"/>
  <c r="F538" i="21" s="1"/>
  <c r="E546" i="21"/>
  <c r="F546" i="21" s="1"/>
  <c r="E556" i="21"/>
  <c r="F556" i="21" s="1"/>
  <c r="E566" i="21"/>
  <c r="F566" i="21" s="1"/>
  <c r="E576" i="21"/>
  <c r="F576" i="21" s="1"/>
  <c r="E584" i="21"/>
  <c r="F584" i="21" s="1"/>
  <c r="E594" i="21"/>
  <c r="F594" i="21" s="1"/>
  <c r="E604" i="21"/>
  <c r="F604" i="21" s="1"/>
  <c r="E613" i="21"/>
  <c r="F613" i="21" s="1"/>
  <c r="E624" i="21"/>
  <c r="F624" i="21" s="1"/>
  <c r="E632" i="21"/>
  <c r="F632" i="21" s="1"/>
  <c r="E641" i="21"/>
  <c r="F641" i="21" s="1"/>
  <c r="E652" i="21"/>
  <c r="F652" i="21" s="1"/>
  <c r="E661" i="21"/>
  <c r="F661" i="21" s="1"/>
  <c r="E669" i="21"/>
  <c r="F669" i="21" s="1"/>
  <c r="E679" i="21"/>
  <c r="F679" i="21" s="1"/>
  <c r="E686" i="21"/>
  <c r="F686" i="21" s="1"/>
  <c r="E693" i="21"/>
  <c r="F693" i="21" s="1"/>
  <c r="E701" i="21"/>
  <c r="F701" i="21" s="1"/>
  <c r="E707" i="21"/>
  <c r="F707" i="21" s="1"/>
  <c r="E714" i="21"/>
  <c r="F714" i="21" s="1"/>
  <c r="E722" i="21"/>
  <c r="F722" i="21" s="1"/>
  <c r="E729" i="21"/>
  <c r="F729" i="21" s="1"/>
  <c r="E735" i="21"/>
  <c r="F735" i="21" s="1"/>
  <c r="E743" i="21"/>
  <c r="F743" i="21" s="1"/>
  <c r="E750" i="21"/>
  <c r="F750" i="21" s="1"/>
  <c r="E757" i="21"/>
  <c r="F757" i="21" s="1"/>
  <c r="E765" i="21"/>
  <c r="F765" i="21" s="1"/>
  <c r="E771" i="21"/>
  <c r="F771" i="21" s="1"/>
  <c r="E778" i="21"/>
  <c r="F778" i="21" s="1"/>
  <c r="E786" i="21"/>
  <c r="F786" i="21" s="1"/>
  <c r="E793" i="21"/>
  <c r="F793" i="21" s="1"/>
  <c r="E799" i="21"/>
  <c r="F799" i="21" s="1"/>
  <c r="E807" i="21"/>
  <c r="F807" i="21" s="1"/>
  <c r="E814" i="21"/>
  <c r="F814" i="21" s="1"/>
  <c r="E821" i="21"/>
  <c r="F821" i="21" s="1"/>
  <c r="E829" i="21"/>
  <c r="F829" i="21" s="1"/>
  <c r="E835" i="21"/>
  <c r="F835" i="21" s="1"/>
  <c r="E842" i="21"/>
  <c r="F842" i="21" s="1"/>
  <c r="E850" i="21"/>
  <c r="F850" i="21" s="1"/>
  <c r="E857" i="21"/>
  <c r="F857" i="21" s="1"/>
  <c r="E863" i="21"/>
  <c r="F863" i="21" s="1"/>
  <c r="E871" i="21"/>
  <c r="F871" i="21" s="1"/>
  <c r="E878" i="21"/>
  <c r="F878" i="21" s="1"/>
  <c r="E885" i="21"/>
  <c r="F885" i="21" s="1"/>
  <c r="E893" i="21"/>
  <c r="F893" i="21" s="1"/>
  <c r="E899" i="21"/>
  <c r="F899" i="21" s="1"/>
  <c r="E906" i="21"/>
  <c r="F906" i="21" s="1"/>
  <c r="E914" i="21"/>
  <c r="F914" i="21" s="1"/>
  <c r="E921" i="21"/>
  <c r="F921" i="21" s="1"/>
  <c r="E927" i="21"/>
  <c r="F927" i="21" s="1"/>
  <c r="E935" i="21"/>
  <c r="F935" i="21" s="1"/>
  <c r="E942" i="21"/>
  <c r="F942" i="21" s="1"/>
  <c r="E949" i="21"/>
  <c r="F949" i="21" s="1"/>
  <c r="E957" i="21"/>
  <c r="F957" i="21" s="1"/>
  <c r="E963" i="21"/>
  <c r="F963" i="21" s="1"/>
  <c r="E970" i="21"/>
  <c r="F970" i="21" s="1"/>
  <c r="E978" i="21"/>
  <c r="F978" i="21" s="1"/>
  <c r="E985" i="21"/>
  <c r="F985" i="21" s="1"/>
  <c r="E991" i="21"/>
  <c r="F991" i="21" s="1"/>
  <c r="E999" i="21"/>
  <c r="F999" i="21" s="1"/>
  <c r="E1006" i="21"/>
  <c r="F1006" i="21" s="1"/>
  <c r="E1013" i="21"/>
  <c r="F1013" i="21" s="1"/>
  <c r="E1021" i="21"/>
  <c r="F1021" i="21" s="1"/>
  <c r="E1027" i="21"/>
  <c r="F1027" i="21" s="1"/>
  <c r="E1034" i="21"/>
  <c r="F1034" i="21" s="1"/>
  <c r="E1042" i="21"/>
  <c r="F1042" i="21" s="1"/>
  <c r="E1049" i="21"/>
  <c r="F1049" i="21" s="1"/>
  <c r="E1055" i="21"/>
  <c r="F1055" i="21" s="1"/>
  <c r="E1063" i="21"/>
  <c r="F1063" i="21" s="1"/>
  <c r="E1070" i="21"/>
  <c r="F1070" i="21" s="1"/>
  <c r="E1077" i="21"/>
  <c r="F1077" i="21" s="1"/>
  <c r="E1085" i="21"/>
  <c r="F1085" i="21" s="1"/>
  <c r="E1091" i="21"/>
  <c r="F1091" i="21" s="1"/>
  <c r="E1098" i="21"/>
  <c r="F1098" i="21" s="1"/>
  <c r="E1106" i="21"/>
  <c r="F1106" i="21" s="1"/>
  <c r="E1113" i="21"/>
  <c r="F1113" i="21" s="1"/>
  <c r="E1119" i="21"/>
  <c r="F1119" i="21" s="1"/>
  <c r="E1127" i="21"/>
  <c r="F1127" i="21" s="1"/>
  <c r="E1134" i="21"/>
  <c r="F1134" i="21" s="1"/>
  <c r="E1141" i="21"/>
  <c r="F1141" i="21" s="1"/>
  <c r="E1149" i="21"/>
  <c r="F1149" i="21" s="1"/>
  <c r="E1155" i="21"/>
  <c r="F1155" i="21" s="1"/>
  <c r="E1162" i="21"/>
  <c r="F1162" i="21" s="1"/>
  <c r="E1170" i="21"/>
  <c r="F1170" i="21" s="1"/>
  <c r="E1177" i="21"/>
  <c r="F1177" i="21" s="1"/>
  <c r="E1183" i="21"/>
  <c r="F1183" i="21" s="1"/>
  <c r="E1191" i="21"/>
  <c r="F1191" i="21" s="1"/>
  <c r="E1198" i="21"/>
  <c r="F1198" i="21" s="1"/>
  <c r="E1205" i="21"/>
  <c r="F1205" i="21" s="1"/>
  <c r="E1213" i="21"/>
  <c r="F1213" i="21" s="1"/>
  <c r="E1219" i="21"/>
  <c r="F1219" i="21" s="1"/>
  <c r="E1226" i="21"/>
  <c r="F1226" i="21" s="1"/>
  <c r="E1234" i="21"/>
  <c r="F1234" i="21" s="1"/>
  <c r="E1241" i="21"/>
  <c r="F1241" i="21" s="1"/>
  <c r="E1247" i="21"/>
  <c r="F1247" i="21" s="1"/>
  <c r="E1255" i="21"/>
  <c r="F1255" i="21" s="1"/>
  <c r="E1262" i="21"/>
  <c r="F1262" i="21" s="1"/>
  <c r="E1269" i="21"/>
  <c r="F1269" i="21" s="1"/>
  <c r="E1277" i="21"/>
  <c r="F1277" i="21" s="1"/>
  <c r="E1283" i="21"/>
  <c r="F1283" i="21" s="1"/>
  <c r="E1290" i="21"/>
  <c r="F1290" i="21" s="1"/>
  <c r="E1298" i="21"/>
  <c r="F1298" i="21" s="1"/>
  <c r="E1305" i="21"/>
  <c r="F1305" i="21" s="1"/>
  <c r="E1311" i="21"/>
  <c r="F1311" i="21" s="1"/>
  <c r="E1319" i="21"/>
  <c r="F1319" i="21" s="1"/>
  <c r="E1326" i="21"/>
  <c r="F1326" i="21" s="1"/>
  <c r="E1333" i="21"/>
  <c r="F1333" i="21" s="1"/>
  <c r="E1341" i="21"/>
  <c r="F1341" i="21" s="1"/>
  <c r="E1347" i="21"/>
  <c r="F1347" i="21" s="1"/>
  <c r="E1354" i="21"/>
  <c r="F1354" i="21" s="1"/>
  <c r="E1362" i="21"/>
  <c r="F1362" i="21" s="1"/>
  <c r="E1369" i="21"/>
  <c r="F1369" i="21" s="1"/>
  <c r="E1375" i="21"/>
  <c r="F1375" i="21" s="1"/>
  <c r="E1383" i="21"/>
  <c r="F1383" i="21" s="1"/>
  <c r="E1390" i="21"/>
  <c r="F1390" i="21" s="1"/>
  <c r="E1397" i="21"/>
  <c r="F1397" i="21" s="1"/>
  <c r="E1405" i="21"/>
  <c r="F1405" i="21" s="1"/>
  <c r="E1411" i="21"/>
  <c r="F1411" i="21" s="1"/>
  <c r="E1418" i="21"/>
  <c r="F1418" i="21" s="1"/>
  <c r="E1426" i="21"/>
  <c r="F1426" i="21" s="1"/>
  <c r="E1433" i="21"/>
  <c r="F1433" i="21" s="1"/>
  <c r="E1439" i="21"/>
  <c r="F1439" i="21" s="1"/>
  <c r="E1447" i="21"/>
  <c r="F1447" i="21" s="1"/>
  <c r="E1454" i="21"/>
  <c r="F1454" i="21" s="1"/>
  <c r="E1461" i="21"/>
  <c r="F1461" i="21" s="1"/>
  <c r="E1469" i="21"/>
  <c r="F1469" i="21" s="1"/>
  <c r="E1475" i="21"/>
  <c r="F1475" i="21" s="1"/>
  <c r="E1482" i="21"/>
  <c r="F1482" i="21" s="1"/>
  <c r="E1490" i="21"/>
  <c r="F1490" i="21" s="1"/>
  <c r="E1497" i="21"/>
  <c r="F1497" i="21" s="1"/>
  <c r="E1503" i="21"/>
  <c r="F1503" i="21" s="1"/>
  <c r="E1511" i="21"/>
  <c r="F1511" i="21" s="1"/>
  <c r="E1518" i="21"/>
  <c r="F1518" i="21" s="1"/>
  <c r="E1525" i="21"/>
  <c r="F1525" i="21" s="1"/>
  <c r="E1533" i="21"/>
  <c r="F1533" i="21" s="1"/>
  <c r="E1539" i="21"/>
  <c r="F1539" i="21" s="1"/>
  <c r="E1546" i="21"/>
  <c r="F1546" i="21" s="1"/>
  <c r="E1554" i="21"/>
  <c r="F1554" i="21" s="1"/>
  <c r="E1561" i="21"/>
  <c r="F1561" i="21" s="1"/>
  <c r="E1567" i="21"/>
  <c r="F1567" i="21" s="1"/>
  <c r="E1575" i="21"/>
  <c r="F1575" i="21" s="1"/>
  <c r="E1582" i="21"/>
  <c r="F1582" i="21" s="1"/>
  <c r="E1589" i="21"/>
  <c r="F1589" i="21" s="1"/>
  <c r="E1597" i="21"/>
  <c r="F1597" i="21" s="1"/>
  <c r="E1603" i="21"/>
  <c r="F1603" i="21" s="1"/>
  <c r="E1610" i="21"/>
  <c r="F1610" i="21" s="1"/>
  <c r="E1618" i="21"/>
  <c r="F1618" i="21" s="1"/>
  <c r="E1625" i="21"/>
  <c r="F1625" i="21" s="1"/>
  <c r="E1631" i="21"/>
  <c r="F1631" i="21" s="1"/>
  <c r="E1639" i="21"/>
  <c r="F1639" i="21" s="1"/>
  <c r="E1646" i="21"/>
  <c r="F1646" i="21" s="1"/>
  <c r="E1653" i="21"/>
  <c r="F1653" i="21" s="1"/>
  <c r="E1661" i="21"/>
  <c r="F1661" i="21" s="1"/>
  <c r="E1667" i="21"/>
  <c r="F1667" i="21" s="1"/>
  <c r="E1674" i="21"/>
  <c r="F1674" i="21" s="1"/>
  <c r="E1682" i="21"/>
  <c r="F1682" i="21" s="1"/>
  <c r="E1689" i="21"/>
  <c r="F1689" i="21" s="1"/>
  <c r="E1695" i="21"/>
  <c r="F1695" i="21" s="1"/>
  <c r="E1703" i="21"/>
  <c r="F1703" i="21" s="1"/>
  <c r="E1708" i="21"/>
  <c r="F1708" i="21" s="1"/>
  <c r="E1713" i="21"/>
  <c r="F1713" i="21" s="1"/>
  <c r="E1719" i="21"/>
  <c r="F1719" i="21" s="1"/>
  <c r="E1724" i="21"/>
  <c r="F1724" i="21" s="1"/>
  <c r="E1729" i="21"/>
  <c r="F1729" i="21" s="1"/>
  <c r="E1735" i="21"/>
  <c r="F1735" i="21" s="1"/>
  <c r="E1740" i="21"/>
  <c r="F1740" i="21" s="1"/>
  <c r="E1745" i="21"/>
  <c r="F1745" i="21" s="1"/>
  <c r="E1751" i="21"/>
  <c r="F1751" i="21" s="1"/>
  <c r="E1756" i="21"/>
  <c r="F1756" i="21" s="1"/>
  <c r="E1761" i="21"/>
  <c r="F1761" i="21" s="1"/>
  <c r="E1767" i="21"/>
  <c r="F1767" i="21" s="1"/>
  <c r="E1772" i="21"/>
  <c r="F1772" i="21" s="1"/>
  <c r="E1777" i="21"/>
  <c r="F1777" i="21" s="1"/>
  <c r="E1783" i="21"/>
  <c r="F1783" i="21" s="1"/>
  <c r="E1788" i="21"/>
  <c r="F1788" i="21" s="1"/>
  <c r="E1793" i="21"/>
  <c r="F1793" i="21" s="1"/>
  <c r="E1799" i="21"/>
  <c r="F1799" i="21" s="1"/>
  <c r="E1804" i="21"/>
  <c r="F1804" i="21" s="1"/>
  <c r="E1809" i="21"/>
  <c r="F1809" i="21" s="1"/>
  <c r="E1815" i="21"/>
  <c r="F1815" i="21" s="1"/>
  <c r="E1820" i="21"/>
  <c r="F1820" i="21" s="1"/>
  <c r="E1825" i="21"/>
  <c r="F1825" i="21" s="1"/>
  <c r="E1831" i="21"/>
  <c r="F1831" i="21" s="1"/>
  <c r="E1836" i="21"/>
  <c r="F1836" i="21" s="1"/>
  <c r="E63" i="21"/>
  <c r="F63" i="21" s="1"/>
  <c r="E95" i="21"/>
  <c r="F95" i="21" s="1"/>
  <c r="E130" i="21"/>
  <c r="F130" i="21" s="1"/>
  <c r="E155" i="21"/>
  <c r="F155" i="21" s="1"/>
  <c r="E178" i="21"/>
  <c r="F178" i="21" s="1"/>
  <c r="E208" i="21"/>
  <c r="F208" i="21" s="1"/>
  <c r="E229" i="21"/>
  <c r="F229" i="21" s="1"/>
  <c r="E254" i="21"/>
  <c r="F254" i="21" s="1"/>
  <c r="E294" i="21"/>
  <c r="F294" i="21" s="1"/>
  <c r="E315" i="21"/>
  <c r="F315" i="21" s="1"/>
  <c r="E331" i="21"/>
  <c r="F331" i="21" s="1"/>
  <c r="E353" i="21"/>
  <c r="F353" i="21" s="1"/>
  <c r="E371" i="21"/>
  <c r="F371" i="21" s="1"/>
  <c r="E391" i="21"/>
  <c r="F391" i="21" s="1"/>
  <c r="E410" i="21"/>
  <c r="F410" i="21" s="1"/>
  <c r="E418" i="21"/>
  <c r="F418" i="21" s="1"/>
  <c r="E428" i="21"/>
  <c r="F428" i="21" s="1"/>
  <c r="E438" i="21"/>
  <c r="F438" i="21" s="1"/>
  <c r="E448" i="21"/>
  <c r="F448" i="21" s="1"/>
  <c r="E456" i="21"/>
  <c r="F456" i="21" s="1"/>
  <c r="E466" i="21"/>
  <c r="F466" i="21" s="1"/>
  <c r="E476" i="21"/>
  <c r="F476" i="21" s="1"/>
  <c r="E485" i="21"/>
  <c r="F485" i="21" s="1"/>
  <c r="E496" i="21"/>
  <c r="F496" i="21" s="1"/>
  <c r="E504" i="21"/>
  <c r="F504" i="21" s="1"/>
  <c r="E513" i="21"/>
  <c r="F513" i="21" s="1"/>
  <c r="E524" i="21"/>
  <c r="F524" i="21" s="1"/>
  <c r="E533" i="21"/>
  <c r="F533" i="21" s="1"/>
  <c r="E541" i="21"/>
  <c r="F541" i="21" s="1"/>
  <c r="E552" i="21"/>
  <c r="F552" i="21" s="1"/>
  <c r="E561" i="21"/>
  <c r="F561" i="21" s="1"/>
  <c r="E570" i="21"/>
  <c r="F570" i="21" s="1"/>
  <c r="E581" i="21"/>
  <c r="F581" i="21" s="1"/>
  <c r="E589" i="21"/>
  <c r="F589" i="21" s="1"/>
  <c r="E598" i="21"/>
  <c r="F598" i="21" s="1"/>
  <c r="E609" i="21"/>
  <c r="F609" i="21" s="1"/>
  <c r="E618" i="21"/>
  <c r="F618" i="21" s="1"/>
  <c r="E626" i="21"/>
  <c r="F626" i="21" s="1"/>
  <c r="E637" i="21"/>
  <c r="F637" i="21" s="1"/>
  <c r="E646" i="21"/>
  <c r="F646" i="21" s="1"/>
  <c r="E656" i="21"/>
  <c r="F656" i="21" s="1"/>
  <c r="E666" i="21"/>
  <c r="F666" i="21" s="1"/>
  <c r="E674" i="21"/>
  <c r="F674" i="21" s="1"/>
  <c r="E682" i="21"/>
  <c r="F682" i="21" s="1"/>
  <c r="E690" i="21"/>
  <c r="F690" i="21" s="1"/>
  <c r="E697" i="21"/>
  <c r="F697" i="21" s="1"/>
  <c r="E703" i="21"/>
  <c r="F703" i="21" s="1"/>
  <c r="E711" i="21"/>
  <c r="F711" i="21" s="1"/>
  <c r="E718" i="21"/>
  <c r="F718" i="21" s="1"/>
  <c r="E725" i="21"/>
  <c r="F725" i="21" s="1"/>
  <c r="E733" i="21"/>
  <c r="F733" i="21" s="1"/>
  <c r="E739" i="21"/>
  <c r="F739" i="21" s="1"/>
  <c r="E746" i="21"/>
  <c r="F746" i="21" s="1"/>
  <c r="E754" i="21"/>
  <c r="F754" i="21" s="1"/>
  <c r="E761" i="21"/>
  <c r="F761" i="21" s="1"/>
  <c r="E767" i="21"/>
  <c r="F767" i="21" s="1"/>
  <c r="E775" i="21"/>
  <c r="F775" i="21" s="1"/>
  <c r="E782" i="21"/>
  <c r="F782" i="21" s="1"/>
  <c r="E789" i="21"/>
  <c r="F789" i="21" s="1"/>
  <c r="E797" i="21"/>
  <c r="F797" i="21" s="1"/>
  <c r="E803" i="21"/>
  <c r="F803" i="21" s="1"/>
  <c r="E810" i="21"/>
  <c r="F810" i="21" s="1"/>
  <c r="E818" i="21"/>
  <c r="F818" i="21" s="1"/>
  <c r="E825" i="21"/>
  <c r="F825" i="21" s="1"/>
  <c r="E831" i="21"/>
  <c r="F831" i="21" s="1"/>
  <c r="E839" i="21"/>
  <c r="F839" i="21" s="1"/>
  <c r="E846" i="21"/>
  <c r="F846" i="21" s="1"/>
  <c r="E853" i="21"/>
  <c r="F853" i="21" s="1"/>
  <c r="E861" i="21"/>
  <c r="F861" i="21" s="1"/>
  <c r="E867" i="21"/>
  <c r="F867" i="21" s="1"/>
  <c r="E874" i="21"/>
  <c r="F874" i="21" s="1"/>
  <c r="E882" i="21"/>
  <c r="F882" i="21" s="1"/>
  <c r="E889" i="21"/>
  <c r="F889" i="21" s="1"/>
  <c r="E895" i="21"/>
  <c r="F895" i="21" s="1"/>
  <c r="E903" i="21"/>
  <c r="F903" i="21" s="1"/>
  <c r="E910" i="21"/>
  <c r="F910" i="21" s="1"/>
  <c r="E917" i="21"/>
  <c r="F917" i="21" s="1"/>
  <c r="E925" i="21"/>
  <c r="F925" i="21" s="1"/>
  <c r="E931" i="21"/>
  <c r="F931" i="21" s="1"/>
  <c r="E938" i="21"/>
  <c r="F938" i="21" s="1"/>
  <c r="E946" i="21"/>
  <c r="F946" i="21" s="1"/>
  <c r="E953" i="21"/>
  <c r="F953" i="21" s="1"/>
  <c r="E959" i="21"/>
  <c r="F959" i="21" s="1"/>
  <c r="E967" i="21"/>
  <c r="F967" i="21" s="1"/>
  <c r="E974" i="21"/>
  <c r="F974" i="21" s="1"/>
  <c r="E981" i="21"/>
  <c r="F981" i="21" s="1"/>
  <c r="E989" i="21"/>
  <c r="F989" i="21" s="1"/>
  <c r="E995" i="21"/>
  <c r="F995" i="21" s="1"/>
  <c r="E1002" i="21"/>
  <c r="F1002" i="21" s="1"/>
  <c r="E1010" i="21"/>
  <c r="F1010" i="21" s="1"/>
  <c r="E1017" i="21"/>
  <c r="F1017" i="21" s="1"/>
  <c r="E1023" i="21"/>
  <c r="F1023" i="21" s="1"/>
  <c r="E1031" i="21"/>
  <c r="F1031" i="21" s="1"/>
  <c r="E1038" i="21"/>
  <c r="F1038" i="21" s="1"/>
  <c r="E1045" i="21"/>
  <c r="F1045" i="21" s="1"/>
  <c r="E1053" i="21"/>
  <c r="F1053" i="21" s="1"/>
  <c r="E1059" i="21"/>
  <c r="F1059" i="21" s="1"/>
  <c r="E1066" i="21"/>
  <c r="F1066" i="21" s="1"/>
  <c r="E1074" i="21"/>
  <c r="F1074" i="21" s="1"/>
  <c r="E1081" i="21"/>
  <c r="F1081" i="21" s="1"/>
  <c r="E1087" i="21"/>
  <c r="F1087" i="21" s="1"/>
  <c r="E1095" i="21"/>
  <c r="F1095" i="21" s="1"/>
  <c r="E1102" i="21"/>
  <c r="F1102" i="21" s="1"/>
  <c r="E1109" i="21"/>
  <c r="F1109" i="21" s="1"/>
  <c r="E1117" i="21"/>
  <c r="F1117" i="21" s="1"/>
  <c r="E1123" i="21"/>
  <c r="F1123" i="21" s="1"/>
  <c r="E1130" i="21"/>
  <c r="F1130" i="21" s="1"/>
  <c r="E1138" i="21"/>
  <c r="F1138" i="21" s="1"/>
  <c r="E1145" i="21"/>
  <c r="F1145" i="21" s="1"/>
  <c r="E1151" i="21"/>
  <c r="F1151" i="21" s="1"/>
  <c r="E1159" i="21"/>
  <c r="F1159" i="21" s="1"/>
  <c r="E1166" i="21"/>
  <c r="F1166" i="21" s="1"/>
  <c r="E1173" i="21"/>
  <c r="F1173" i="21" s="1"/>
  <c r="E1181" i="21"/>
  <c r="F1181" i="21" s="1"/>
  <c r="E1187" i="21"/>
  <c r="F1187" i="21" s="1"/>
  <c r="E1194" i="21"/>
  <c r="F1194" i="21" s="1"/>
  <c r="E1202" i="21"/>
  <c r="F1202" i="21" s="1"/>
  <c r="E1209" i="21"/>
  <c r="F1209" i="21" s="1"/>
  <c r="E1215" i="21"/>
  <c r="F1215" i="21" s="1"/>
  <c r="E1223" i="21"/>
  <c r="F1223" i="21" s="1"/>
  <c r="E1230" i="21"/>
  <c r="F1230" i="21" s="1"/>
  <c r="E1237" i="21"/>
  <c r="F1237" i="21" s="1"/>
  <c r="E1245" i="21"/>
  <c r="F1245" i="21" s="1"/>
  <c r="E1251" i="21"/>
  <c r="F1251" i="21" s="1"/>
  <c r="E1258" i="21"/>
  <c r="F1258" i="21" s="1"/>
  <c r="E1266" i="21"/>
  <c r="F1266" i="21" s="1"/>
  <c r="E1273" i="21"/>
  <c r="F1273" i="21" s="1"/>
  <c r="E1279" i="21"/>
  <c r="F1279" i="21" s="1"/>
  <c r="E1287" i="21"/>
  <c r="F1287" i="21" s="1"/>
  <c r="E1294" i="21"/>
  <c r="F1294" i="21" s="1"/>
  <c r="E1301" i="21"/>
  <c r="F1301" i="21" s="1"/>
  <c r="E1309" i="21"/>
  <c r="F1309" i="21" s="1"/>
  <c r="E1315" i="21"/>
  <c r="F1315" i="21" s="1"/>
  <c r="E1322" i="21"/>
  <c r="F1322" i="21" s="1"/>
  <c r="E1330" i="21"/>
  <c r="F1330" i="21" s="1"/>
  <c r="E1337" i="21"/>
  <c r="F1337" i="21" s="1"/>
  <c r="E1343" i="21"/>
  <c r="F1343" i="21" s="1"/>
  <c r="E1351" i="21"/>
  <c r="F1351" i="21" s="1"/>
  <c r="E1358" i="21"/>
  <c r="F1358" i="21" s="1"/>
  <c r="E1365" i="21"/>
  <c r="F1365" i="21" s="1"/>
  <c r="E1373" i="21"/>
  <c r="F1373" i="21" s="1"/>
  <c r="E1379" i="21"/>
  <c r="F1379" i="21" s="1"/>
  <c r="E1386" i="21"/>
  <c r="F1386" i="21" s="1"/>
  <c r="E1394" i="21"/>
  <c r="F1394" i="21" s="1"/>
  <c r="E1401" i="21"/>
  <c r="F1401" i="21" s="1"/>
  <c r="E1407" i="21"/>
  <c r="F1407" i="21" s="1"/>
  <c r="E1415" i="21"/>
  <c r="F1415" i="21" s="1"/>
  <c r="E1422" i="21"/>
  <c r="F1422" i="21" s="1"/>
  <c r="E1429" i="21"/>
  <c r="F1429" i="21" s="1"/>
  <c r="E1437" i="21"/>
  <c r="F1437" i="21" s="1"/>
  <c r="E1443" i="21"/>
  <c r="F1443" i="21" s="1"/>
  <c r="E1450" i="21"/>
  <c r="F1450" i="21" s="1"/>
  <c r="E1458" i="21"/>
  <c r="F1458" i="21" s="1"/>
  <c r="E1465" i="21"/>
  <c r="F1465" i="21" s="1"/>
  <c r="E1471" i="21"/>
  <c r="F1471" i="21" s="1"/>
  <c r="E1479" i="21"/>
  <c r="F1479" i="21" s="1"/>
  <c r="E1486" i="21"/>
  <c r="F1486" i="21" s="1"/>
  <c r="E1493" i="21"/>
  <c r="F1493" i="21" s="1"/>
  <c r="E1501" i="21"/>
  <c r="F1501" i="21" s="1"/>
  <c r="E1507" i="21"/>
  <c r="F1507" i="21" s="1"/>
  <c r="E1514" i="21"/>
  <c r="F1514" i="21" s="1"/>
  <c r="E1522" i="21"/>
  <c r="F1522" i="21" s="1"/>
  <c r="E1529" i="21"/>
  <c r="F1529" i="21" s="1"/>
  <c r="E1535" i="21"/>
  <c r="F1535" i="21" s="1"/>
  <c r="E1543" i="21"/>
  <c r="F1543" i="21" s="1"/>
  <c r="E1550" i="21"/>
  <c r="F1550" i="21" s="1"/>
  <c r="E1557" i="21"/>
  <c r="F1557" i="21" s="1"/>
  <c r="E1565" i="21"/>
  <c r="F1565" i="21" s="1"/>
  <c r="E1571" i="21"/>
  <c r="F1571" i="21" s="1"/>
  <c r="E1578" i="21"/>
  <c r="F1578" i="21" s="1"/>
  <c r="E1586" i="21"/>
  <c r="F1586" i="21" s="1"/>
  <c r="E1593" i="21"/>
  <c r="F1593" i="21" s="1"/>
  <c r="E1599" i="21"/>
  <c r="F1599" i="21" s="1"/>
  <c r="E1607" i="21"/>
  <c r="F1607" i="21" s="1"/>
  <c r="E1614" i="21"/>
  <c r="F1614" i="21" s="1"/>
  <c r="E1621" i="21"/>
  <c r="F1621" i="21" s="1"/>
  <c r="E1629" i="21"/>
  <c r="F1629" i="21" s="1"/>
  <c r="E1635" i="21"/>
  <c r="F1635" i="21" s="1"/>
  <c r="E1642" i="21"/>
  <c r="F1642" i="21" s="1"/>
  <c r="E1650" i="21"/>
  <c r="F1650" i="21" s="1"/>
  <c r="E1657" i="21"/>
  <c r="F1657" i="21" s="1"/>
  <c r="E1663" i="21"/>
  <c r="F1663" i="21" s="1"/>
  <c r="E1671" i="21"/>
  <c r="F1671" i="21" s="1"/>
  <c r="E1678" i="21"/>
  <c r="F1678" i="21" s="1"/>
  <c r="E1685" i="21"/>
  <c r="F1685" i="21" s="1"/>
  <c r="E1693" i="21"/>
  <c r="F1693" i="21" s="1"/>
  <c r="E1699" i="21"/>
  <c r="F1699" i="21" s="1"/>
  <c r="E1705" i="21"/>
  <c r="F1705" i="21" s="1"/>
  <c r="E1711" i="21"/>
  <c r="F1711" i="21" s="1"/>
  <c r="E1716" i="21"/>
  <c r="F1716" i="21" s="1"/>
  <c r="E1721" i="21"/>
  <c r="F1721" i="21" s="1"/>
  <c r="E1727" i="21"/>
  <c r="F1727" i="21" s="1"/>
  <c r="E1732" i="21"/>
  <c r="F1732" i="21" s="1"/>
  <c r="E1737" i="21"/>
  <c r="F1737" i="21" s="1"/>
  <c r="E1743" i="21"/>
  <c r="F1743" i="21" s="1"/>
  <c r="E1748" i="21"/>
  <c r="F1748" i="21" s="1"/>
  <c r="E1753" i="21"/>
  <c r="F1753" i="21" s="1"/>
  <c r="E1759" i="21"/>
  <c r="F1759" i="21" s="1"/>
  <c r="E1764" i="21"/>
  <c r="F1764" i="21" s="1"/>
  <c r="E1769" i="21"/>
  <c r="F1769" i="21" s="1"/>
  <c r="E1775" i="21"/>
  <c r="F1775" i="21" s="1"/>
  <c r="E1780" i="21"/>
  <c r="F1780" i="21" s="1"/>
  <c r="E1785" i="21"/>
  <c r="F1785" i="21" s="1"/>
  <c r="E1791" i="21"/>
  <c r="F1791" i="21" s="1"/>
  <c r="E1796" i="21"/>
  <c r="F1796" i="21" s="1"/>
  <c r="E1801" i="21"/>
  <c r="F1801" i="21" s="1"/>
  <c r="E1807" i="21"/>
  <c r="F1807" i="21" s="1"/>
  <c r="E1812" i="21"/>
  <c r="F1812" i="21" s="1"/>
  <c r="E1817" i="21"/>
  <c r="F1817" i="21" s="1"/>
  <c r="E1823" i="21"/>
  <c r="F1823" i="21" s="1"/>
  <c r="E1828" i="21"/>
  <c r="F1828" i="21" s="1"/>
  <c r="E1833" i="21"/>
  <c r="F1833" i="21" s="1"/>
  <c r="O11" i="12"/>
  <c r="K11" i="12"/>
  <c r="M11" i="12" s="1"/>
  <c r="T87" i="11"/>
  <c r="V87" i="11"/>
  <c r="N302" i="9"/>
  <c r="O302" i="9" s="1"/>
  <c r="B54" i="26"/>
  <c r="S87" i="11"/>
  <c r="O35" i="12"/>
  <c r="K292" i="9"/>
  <c r="K179" i="9"/>
  <c r="O107" i="9"/>
  <c r="P107" i="9" s="1"/>
  <c r="O71" i="9"/>
  <c r="P71" i="9" s="1"/>
  <c r="K83" i="9"/>
  <c r="O123" i="9"/>
  <c r="P123" i="9" s="1"/>
  <c r="O143" i="9"/>
  <c r="P143" i="9" s="1"/>
  <c r="K146" i="9"/>
  <c r="K168" i="9"/>
  <c r="K208" i="9"/>
  <c r="K215" i="9"/>
  <c r="K58" i="9"/>
  <c r="K60" i="9"/>
  <c r="K70" i="9"/>
  <c r="K91" i="9"/>
  <c r="K174" i="9"/>
  <c r="K249" i="9"/>
  <c r="K268" i="9"/>
  <c r="K281" i="9"/>
  <c r="K140" i="9"/>
  <c r="K176" i="9"/>
  <c r="K182" i="9"/>
  <c r="K54" i="9"/>
  <c r="K84" i="9"/>
  <c r="K92" i="9"/>
  <c r="K114" i="9"/>
  <c r="K122" i="9"/>
  <c r="K19" i="9"/>
  <c r="K21" i="9"/>
  <c r="K25" i="9"/>
  <c r="K86" i="9"/>
  <c r="K159" i="9"/>
  <c r="K205" i="9"/>
  <c r="K240" i="9"/>
  <c r="K246" i="9"/>
  <c r="K262" i="9"/>
  <c r="K264" i="9"/>
  <c r="K20" i="9"/>
  <c r="K30" i="9"/>
  <c r="K104" i="9"/>
  <c r="K162" i="9"/>
  <c r="K173" i="9"/>
  <c r="K202" i="9"/>
  <c r="K206" i="9"/>
  <c r="K209" i="9"/>
  <c r="K216" i="9"/>
  <c r="K230" i="9"/>
  <c r="K254" i="9"/>
  <c r="K266" i="9"/>
  <c r="K296" i="9"/>
  <c r="N300" i="9"/>
  <c r="N296" i="9"/>
  <c r="N292" i="9"/>
  <c r="N284" i="9"/>
  <c r="O284" i="9" s="1"/>
  <c r="P284" i="9" s="1"/>
  <c r="N280" i="9"/>
  <c r="O280" i="9" s="1"/>
  <c r="P280" i="9" s="1"/>
  <c r="N276" i="9"/>
  <c r="N272" i="9"/>
  <c r="N264" i="9"/>
  <c r="N260" i="9"/>
  <c r="N256" i="9"/>
  <c r="O10" i="12"/>
  <c r="O7" i="12" s="1"/>
  <c r="G86" i="11" s="1"/>
  <c r="O30" i="12"/>
  <c r="N252" i="9"/>
  <c r="N248" i="9"/>
  <c r="N244" i="9"/>
  <c r="O244" i="9" s="1"/>
  <c r="P244" i="9" s="1"/>
  <c r="N236" i="9"/>
  <c r="N232" i="9"/>
  <c r="N228" i="9"/>
  <c r="N224" i="9"/>
  <c r="O224" i="9" s="1"/>
  <c r="P224" i="9" s="1"/>
  <c r="N216" i="9"/>
  <c r="N200" i="9"/>
  <c r="N196" i="9"/>
  <c r="O196" i="9" s="1"/>
  <c r="P196" i="9" s="1"/>
  <c r="N188" i="9"/>
  <c r="N184" i="9"/>
  <c r="N180" i="9"/>
  <c r="N176" i="9"/>
  <c r="N172" i="9"/>
  <c r="O172" i="9" s="1"/>
  <c r="P172" i="9" s="1"/>
  <c r="N168" i="9"/>
  <c r="N164" i="9"/>
  <c r="N160" i="9"/>
  <c r="N156" i="9"/>
  <c r="O156" i="9" s="1"/>
  <c r="P156" i="9" s="1"/>
  <c r="N152" i="9"/>
  <c r="O152" i="9" s="1"/>
  <c r="N144" i="9"/>
  <c r="O144" i="9" s="1"/>
  <c r="P144" i="9" s="1"/>
  <c r="N140" i="9"/>
  <c r="N136" i="9"/>
  <c r="O136" i="9" s="1"/>
  <c r="P136" i="9" s="1"/>
  <c r="N132" i="9"/>
  <c r="O132" i="9" s="1"/>
  <c r="P132" i="9" s="1"/>
  <c r="N124" i="9"/>
  <c r="N120" i="9"/>
  <c r="N116" i="9"/>
  <c r="N112" i="9"/>
  <c r="N108" i="9"/>
  <c r="N104" i="9"/>
  <c r="N100" i="9"/>
  <c r="O100" i="9" s="1"/>
  <c r="P100" i="9" s="1"/>
  <c r="N96" i="9"/>
  <c r="N92" i="9"/>
  <c r="N88" i="9"/>
  <c r="N84" i="9"/>
  <c r="N80" i="9"/>
  <c r="O80" i="9" s="1"/>
  <c r="P80" i="9" s="1"/>
  <c r="N76" i="9"/>
  <c r="N68" i="9"/>
  <c r="N64" i="9"/>
  <c r="O64" i="9" s="1"/>
  <c r="P64" i="9" s="1"/>
  <c r="N60" i="9"/>
  <c r="N56" i="9"/>
  <c r="N52" i="9"/>
  <c r="N48" i="9"/>
  <c r="O48" i="9" s="1"/>
  <c r="N44" i="9"/>
  <c r="O44" i="9" s="1"/>
  <c r="P44" i="9" s="1"/>
  <c r="N40" i="9"/>
  <c r="O40" i="9" s="1"/>
  <c r="P40" i="9" s="1"/>
  <c r="N28" i="9"/>
  <c r="O28" i="9" s="1"/>
  <c r="P28" i="9" s="1"/>
  <c r="N24" i="9"/>
  <c r="O24" i="9" s="1"/>
  <c r="P24" i="9" s="1"/>
  <c r="N20" i="9"/>
  <c r="N16" i="9"/>
  <c r="O16" i="9" s="1"/>
  <c r="P16" i="9" s="1"/>
  <c r="N294" i="9"/>
  <c r="N290" i="9"/>
  <c r="O290" i="9" s="1"/>
  <c r="P290" i="9" s="1"/>
  <c r="N286" i="9"/>
  <c r="N282" i="9"/>
  <c r="O282" i="9" s="1"/>
  <c r="P282" i="9" s="1"/>
  <c r="N274" i="9"/>
  <c r="N270" i="9"/>
  <c r="O270" i="9" s="1"/>
  <c r="P270" i="9" s="1"/>
  <c r="N266" i="9"/>
  <c r="N262" i="9"/>
  <c r="O262" i="9" s="1"/>
  <c r="P262" i="9" s="1"/>
  <c r="N246" i="9"/>
  <c r="N242" i="9"/>
  <c r="N238" i="9"/>
  <c r="O238" i="9" s="1"/>
  <c r="P238" i="9" s="1"/>
  <c r="N234" i="9"/>
  <c r="O234" i="9" s="1"/>
  <c r="N222" i="9"/>
  <c r="N218" i="9"/>
  <c r="O218" i="9" s="1"/>
  <c r="P218" i="9" s="1"/>
  <c r="N214" i="9"/>
  <c r="O214" i="9" s="1"/>
  <c r="P214" i="9" s="1"/>
  <c r="N210" i="9"/>
  <c r="N206" i="9"/>
  <c r="N202" i="9"/>
  <c r="O202" i="9" s="1"/>
  <c r="P202" i="9" s="1"/>
  <c r="N198" i="9"/>
  <c r="O198" i="9" s="1"/>
  <c r="P198" i="9" s="1"/>
  <c r="N194" i="9"/>
  <c r="O194" i="9" s="1"/>
  <c r="P194" i="9" s="1"/>
  <c r="N190" i="9"/>
  <c r="N186" i="9"/>
  <c r="O186" i="9" s="1"/>
  <c r="P186" i="9" s="1"/>
  <c r="N182" i="9"/>
  <c r="O182" i="9" s="1"/>
  <c r="P182" i="9" s="1"/>
  <c r="N178" i="9"/>
  <c r="N174" i="9"/>
  <c r="N170" i="9"/>
  <c r="O170" i="9" s="1"/>
  <c r="P170" i="9" s="1"/>
  <c r="N166" i="9"/>
  <c r="N162" i="9"/>
  <c r="N158" i="9"/>
  <c r="N154" i="9"/>
  <c r="O154" i="9" s="1"/>
  <c r="P154" i="9" s="1"/>
  <c r="N150" i="9"/>
  <c r="N146" i="9"/>
  <c r="O146" i="9" s="1"/>
  <c r="P146" i="9" s="1"/>
  <c r="N142" i="9"/>
  <c r="N138" i="9"/>
  <c r="N134" i="9"/>
  <c r="O134" i="9" s="1"/>
  <c r="P134" i="9" s="1"/>
  <c r="N130" i="9"/>
  <c r="N126" i="9"/>
  <c r="N122" i="9"/>
  <c r="O122" i="9" s="1"/>
  <c r="N118" i="9"/>
  <c r="O118" i="9" s="1"/>
  <c r="N114" i="9"/>
  <c r="O114" i="9" s="1"/>
  <c r="P114" i="9" s="1"/>
  <c r="N110" i="9"/>
  <c r="N106" i="9"/>
  <c r="O106" i="9" s="1"/>
  <c r="P106" i="9" s="1"/>
  <c r="N98" i="9"/>
  <c r="O98" i="9" s="1"/>
  <c r="P98" i="9" s="1"/>
  <c r="N94" i="9"/>
  <c r="N86" i="9"/>
  <c r="O86" i="9" s="1"/>
  <c r="P86" i="9" s="1"/>
  <c r="N82" i="9"/>
  <c r="O82" i="9" s="1"/>
  <c r="P82" i="9" s="1"/>
  <c r="N78" i="9"/>
  <c r="O78" i="9" s="1"/>
  <c r="P78" i="9" s="1"/>
  <c r="N74" i="9"/>
  <c r="O74" i="9" s="1"/>
  <c r="P74" i="9" s="1"/>
  <c r="N70" i="9"/>
  <c r="N66" i="9"/>
  <c r="O66" i="9" s="1"/>
  <c r="P66" i="9" s="1"/>
  <c r="N62" i="9"/>
  <c r="N58" i="9"/>
  <c r="O58" i="9" s="1"/>
  <c r="P58" i="9" s="1"/>
  <c r="N50" i="9"/>
  <c r="N46" i="9"/>
  <c r="N42" i="9"/>
  <c r="N34" i="9"/>
  <c r="N30" i="9"/>
  <c r="N26" i="9"/>
  <c r="O26" i="9" s="1"/>
  <c r="P26" i="9" s="1"/>
  <c r="N18" i="9"/>
  <c r="O18" i="9" s="1"/>
  <c r="P18" i="9" s="1"/>
  <c r="AG85" i="11"/>
  <c r="B85" i="11" s="1"/>
  <c r="H85" i="11" s="1"/>
  <c r="J4" i="5"/>
  <c r="I10" i="16" s="1"/>
  <c r="O115" i="9"/>
  <c r="P115" i="9" s="1"/>
  <c r="O171" i="9"/>
  <c r="P171" i="9" s="1"/>
  <c r="O41" i="9"/>
  <c r="P41" i="9" s="1"/>
  <c r="O149" i="9"/>
  <c r="P149" i="9" s="1"/>
  <c r="J47" i="18"/>
  <c r="O227" i="9"/>
  <c r="P227" i="9" s="1"/>
  <c r="O93" i="9"/>
  <c r="P93" i="9" s="1"/>
  <c r="O175" i="9"/>
  <c r="P175" i="9" s="1"/>
  <c r="O245" i="9"/>
  <c r="P245" i="9" s="1"/>
  <c r="O189" i="9"/>
  <c r="P189" i="9" s="1"/>
  <c r="O69" i="9"/>
  <c r="P69" i="9" s="1"/>
  <c r="O67" i="9"/>
  <c r="P67" i="9" s="1"/>
  <c r="O213" i="9"/>
  <c r="P213" i="9" s="1"/>
  <c r="O61" i="9"/>
  <c r="P61" i="9" s="1"/>
  <c r="O73" i="9"/>
  <c r="P73" i="9" s="1"/>
  <c r="O89" i="9"/>
  <c r="P89" i="9" s="1"/>
  <c r="O233" i="9"/>
  <c r="P233" i="9" s="1"/>
  <c r="O275" i="9"/>
  <c r="P275" i="9" s="1"/>
  <c r="O288" i="9"/>
  <c r="P288" i="9" s="1"/>
  <c r="H281" i="9"/>
  <c r="O281" i="9" s="1"/>
  <c r="P281" i="9" s="1"/>
  <c r="H257" i="9"/>
  <c r="O257" i="9" s="1"/>
  <c r="P257" i="9" s="1"/>
  <c r="H166" i="9"/>
  <c r="H164" i="9"/>
  <c r="H150" i="9"/>
  <c r="H130" i="9"/>
  <c r="O130" i="9" s="1"/>
  <c r="P130" i="9" s="1"/>
  <c r="H120" i="9"/>
  <c r="O120" i="9" s="1"/>
  <c r="P120" i="9" s="1"/>
  <c r="H112" i="9"/>
  <c r="H27" i="9"/>
  <c r="H298" i="9"/>
  <c r="O298" i="9" s="1"/>
  <c r="P298" i="9" s="1"/>
  <c r="H286" i="9"/>
  <c r="H272" i="9"/>
  <c r="H268" i="9"/>
  <c r="O268" i="9" s="1"/>
  <c r="P268" i="9" s="1"/>
  <c r="H258" i="9"/>
  <c r="O258" i="9" s="1"/>
  <c r="P258" i="9" s="1"/>
  <c r="H252" i="9"/>
  <c r="O252" i="9" s="1"/>
  <c r="P252" i="9" s="1"/>
  <c r="H91" i="9"/>
  <c r="O91" i="9" s="1"/>
  <c r="P91" i="9" s="1"/>
  <c r="H59" i="9"/>
  <c r="O59" i="9" s="1"/>
  <c r="P59" i="9" s="1"/>
  <c r="H242" i="9"/>
  <c r="H230" i="9"/>
  <c r="O230" i="9" s="1"/>
  <c r="P230" i="9" s="1"/>
  <c r="H104" i="9"/>
  <c r="O104" i="9" s="1"/>
  <c r="P104" i="9" s="1"/>
  <c r="H46" i="9"/>
  <c r="H42" i="9"/>
  <c r="H220" i="9"/>
  <c r="O220" i="9" s="1"/>
  <c r="P220" i="9" s="1"/>
  <c r="H216" i="9"/>
  <c r="H210" i="9"/>
  <c r="O210" i="9" s="1"/>
  <c r="P210" i="9" s="1"/>
  <c r="H192" i="9"/>
  <c r="O192" i="9" s="1"/>
  <c r="P192" i="9" s="1"/>
  <c r="H188" i="9"/>
  <c r="H180" i="9"/>
  <c r="O180" i="9" s="1"/>
  <c r="P180" i="9" s="1"/>
  <c r="H60" i="9"/>
  <c r="H52" i="9"/>
  <c r="O52" i="9" s="1"/>
  <c r="P52" i="9" s="1"/>
  <c r="H38" i="9"/>
  <c r="O38" i="9" s="1"/>
  <c r="P38" i="9" s="1"/>
  <c r="H20" i="9"/>
  <c r="O14" i="9"/>
  <c r="P14" i="9" s="1"/>
  <c r="H94" i="9"/>
  <c r="O94" i="9" s="1"/>
  <c r="P94" i="9" s="1"/>
  <c r="H84" i="9"/>
  <c r="O13" i="9"/>
  <c r="P13" i="9" s="1"/>
  <c r="O15" i="9"/>
  <c r="P15" i="9" s="1"/>
  <c r="O19" i="9"/>
  <c r="P19" i="9" s="1"/>
  <c r="J37" i="9"/>
  <c r="K37" i="9" s="1"/>
  <c r="O39" i="9"/>
  <c r="P39" i="9" s="1"/>
  <c r="O47" i="9"/>
  <c r="P47" i="9" s="1"/>
  <c r="O51" i="9"/>
  <c r="P51" i="9" s="1"/>
  <c r="J55" i="9"/>
  <c r="K55" i="9" s="1"/>
  <c r="O83" i="9"/>
  <c r="P83" i="9" s="1"/>
  <c r="O90" i="9"/>
  <c r="P90" i="9" s="1"/>
  <c r="O95" i="9"/>
  <c r="P95" i="9" s="1"/>
  <c r="O99" i="9"/>
  <c r="P99" i="9" s="1"/>
  <c r="J105" i="9"/>
  <c r="K105" i="9" s="1"/>
  <c r="O111" i="9"/>
  <c r="P111" i="9" s="1"/>
  <c r="J115" i="9"/>
  <c r="K115" i="9" s="1"/>
  <c r="J117" i="9"/>
  <c r="K117" i="9" s="1"/>
  <c r="O121" i="9"/>
  <c r="P121" i="9" s="1"/>
  <c r="J131" i="9"/>
  <c r="K131" i="9" s="1"/>
  <c r="J141" i="9"/>
  <c r="K141" i="9" s="1"/>
  <c r="O159" i="9"/>
  <c r="P159" i="9" s="1"/>
  <c r="J161" i="9"/>
  <c r="K161" i="9" s="1"/>
  <c r="O163" i="9"/>
  <c r="P163" i="9" s="1"/>
  <c r="O183" i="9"/>
  <c r="P183" i="9" s="1"/>
  <c r="J193" i="9"/>
  <c r="K193" i="9" s="1"/>
  <c r="J197" i="9"/>
  <c r="K197" i="9" s="1"/>
  <c r="O203" i="9"/>
  <c r="P203" i="9" s="1"/>
  <c r="O207" i="9"/>
  <c r="P207" i="9" s="1"/>
  <c r="J211" i="9"/>
  <c r="K211" i="9" s="1"/>
  <c r="O215" i="9"/>
  <c r="P215" i="9" s="1"/>
  <c r="O223" i="9"/>
  <c r="P223" i="9" s="1"/>
  <c r="O231" i="9"/>
  <c r="P231" i="9" s="1"/>
  <c r="O247" i="9"/>
  <c r="P247" i="9" s="1"/>
  <c r="J251" i="9"/>
  <c r="K251" i="9" s="1"/>
  <c r="O259" i="9"/>
  <c r="P259" i="9" s="1"/>
  <c r="J279" i="9"/>
  <c r="K279" i="9" s="1"/>
  <c r="O291" i="9"/>
  <c r="P291" i="9" s="1"/>
  <c r="O299" i="9"/>
  <c r="P299" i="9" s="1"/>
  <c r="J301" i="9"/>
  <c r="K301" i="9" s="1"/>
  <c r="O55" i="9"/>
  <c r="P55" i="9" s="1"/>
  <c r="O147" i="9"/>
  <c r="P147" i="9" s="1"/>
  <c r="O23" i="9"/>
  <c r="P23" i="9" s="1"/>
  <c r="O27" i="9"/>
  <c r="P27" i="9" s="1"/>
  <c r="O135" i="9"/>
  <c r="P135" i="9" s="1"/>
  <c r="O267" i="9"/>
  <c r="P267" i="9" s="1"/>
  <c r="O300" i="9"/>
  <c r="P300" i="9" s="1"/>
  <c r="O294" i="9"/>
  <c r="P294" i="9" s="1"/>
  <c r="O276" i="9"/>
  <c r="P276" i="9" s="1"/>
  <c r="O264" i="9"/>
  <c r="P264" i="9" s="1"/>
  <c r="O260" i="9"/>
  <c r="P260" i="9" s="1"/>
  <c r="O248" i="9"/>
  <c r="P248" i="9" s="1"/>
  <c r="O236" i="9"/>
  <c r="O232" i="9"/>
  <c r="P232" i="9" s="1"/>
  <c r="O206" i="9"/>
  <c r="P206" i="9" s="1"/>
  <c r="O190" i="9"/>
  <c r="P190" i="9" s="1"/>
  <c r="O176" i="9"/>
  <c r="P176" i="9" s="1"/>
  <c r="O160" i="9"/>
  <c r="P160" i="9" s="1"/>
  <c r="O158" i="9"/>
  <c r="P158" i="9" s="1"/>
  <c r="O142" i="9"/>
  <c r="P142" i="9" s="1"/>
  <c r="O140" i="9"/>
  <c r="P140" i="9" s="1"/>
  <c r="O126" i="9"/>
  <c r="P126" i="9" s="1"/>
  <c r="O124" i="9"/>
  <c r="P124" i="9" s="1"/>
  <c r="O110" i="9"/>
  <c r="P110" i="9" s="1"/>
  <c r="O108" i="9"/>
  <c r="O88" i="9"/>
  <c r="P88" i="9" s="1"/>
  <c r="O70" i="9"/>
  <c r="P70" i="9" s="1"/>
  <c r="O68" i="9"/>
  <c r="P68" i="9" s="1"/>
  <c r="O62" i="9"/>
  <c r="P62" i="9" s="1"/>
  <c r="O56" i="9"/>
  <c r="O50" i="9"/>
  <c r="P50" i="9" s="1"/>
  <c r="O34" i="9"/>
  <c r="P34" i="9" s="1"/>
  <c r="AG55" i="11"/>
  <c r="C51" i="26" s="1"/>
  <c r="AG5" i="11"/>
  <c r="I4" i="9"/>
  <c r="O10" i="9"/>
  <c r="P10" i="9" s="1"/>
  <c r="O8" i="9"/>
  <c r="P8" i="9" s="1"/>
  <c r="O11" i="9"/>
  <c r="P11" i="9" s="1"/>
  <c r="AG118" i="11"/>
  <c r="C118" i="11" s="1"/>
  <c r="C84" i="26"/>
  <c r="B99" i="11"/>
  <c r="H99" i="11" s="1"/>
  <c r="P21" i="9"/>
  <c r="AG34" i="11"/>
  <c r="B34" i="11" s="1"/>
  <c r="AG63" i="11"/>
  <c r="C59" i="26" s="1"/>
  <c r="J4" i="8"/>
  <c r="I13" i="16" s="1"/>
  <c r="AG9" i="11"/>
  <c r="B9" i="11" s="1"/>
  <c r="AG36" i="11"/>
  <c r="B36" i="11" s="1"/>
  <c r="C19" i="19" s="1"/>
  <c r="P295" i="9"/>
  <c r="AG61" i="11"/>
  <c r="C57" i="26" s="1"/>
  <c r="Z106" i="11"/>
  <c r="F13" i="16"/>
  <c r="F18" i="16" s="1"/>
  <c r="F20" i="16" s="1"/>
  <c r="O12" i="16" s="1"/>
  <c r="C9" i="26"/>
  <c r="B17" i="11"/>
  <c r="C20" i="19" s="1"/>
  <c r="AG27" i="11"/>
  <c r="C23" i="26" s="1"/>
  <c r="AG35" i="11"/>
  <c r="B35" i="11" s="1"/>
  <c r="C30" i="26"/>
  <c r="AG104" i="11"/>
  <c r="C88" i="26" s="1"/>
  <c r="AG66" i="11"/>
  <c r="B66" i="11" s="1"/>
  <c r="AG54" i="11"/>
  <c r="C50" i="26" s="1"/>
  <c r="AG21" i="11"/>
  <c r="C17" i="26" s="1"/>
  <c r="AG41" i="11"/>
  <c r="B41" i="11" s="1"/>
  <c r="AG50" i="11"/>
  <c r="AG24" i="11"/>
  <c r="C20" i="26" s="1"/>
  <c r="AG64" i="11"/>
  <c r="C60" i="26" s="1"/>
  <c r="AG46" i="11"/>
  <c r="B46" i="11" s="1"/>
  <c r="AG105" i="11"/>
  <c r="B105" i="11" s="1"/>
  <c r="H105" i="11" s="1"/>
  <c r="AG107" i="11"/>
  <c r="B107" i="11" s="1"/>
  <c r="H107" i="11" s="1"/>
  <c r="O274" i="9"/>
  <c r="P274" i="9" s="1"/>
  <c r="O228" i="9"/>
  <c r="P228" i="9" s="1"/>
  <c r="O184" i="9"/>
  <c r="P184" i="9" s="1"/>
  <c r="O178" i="9"/>
  <c r="P178" i="9" s="1"/>
  <c r="O226" i="9"/>
  <c r="P226" i="9" s="1"/>
  <c r="O208" i="9"/>
  <c r="P208" i="9" s="1"/>
  <c r="AG22" i="11"/>
  <c r="O54" i="9"/>
  <c r="P54" i="9" s="1"/>
  <c r="O76" i="9"/>
  <c r="P76" i="9" s="1"/>
  <c r="P109" i="9"/>
  <c r="C71" i="26"/>
  <c r="O255" i="9"/>
  <c r="P255" i="9" s="1"/>
  <c r="AG38" i="11"/>
  <c r="B38" i="11" s="1"/>
  <c r="O150" i="9"/>
  <c r="P150" i="9" s="1"/>
  <c r="AG8" i="11"/>
  <c r="B8" i="11" s="1"/>
  <c r="O179" i="9"/>
  <c r="P179" i="9" s="1"/>
  <c r="O243" i="9"/>
  <c r="P243" i="9" s="1"/>
  <c r="O279" i="9"/>
  <c r="P279" i="9" s="1"/>
  <c r="O9" i="9"/>
  <c r="P9" i="9" s="1"/>
  <c r="L4" i="9"/>
  <c r="AG49" i="11"/>
  <c r="B49" i="11" s="1"/>
  <c r="AG53" i="11"/>
  <c r="C49" i="26" s="1"/>
  <c r="AG94" i="11"/>
  <c r="AG60" i="11"/>
  <c r="C56" i="26" s="1"/>
  <c r="AG23" i="11"/>
  <c r="AG15" i="11"/>
  <c r="B15" i="11" s="1"/>
  <c r="AG31" i="11"/>
  <c r="B31" i="11" s="1"/>
  <c r="AG28" i="11"/>
  <c r="C24" i="26" s="1"/>
  <c r="C94" i="26"/>
  <c r="AG43" i="11"/>
  <c r="C39" i="26" s="1"/>
  <c r="AG57" i="11"/>
  <c r="B57" i="11" s="1"/>
  <c r="AG67" i="11"/>
  <c r="AG32" i="11"/>
  <c r="AG65" i="11"/>
  <c r="AG16" i="11"/>
  <c r="AG58" i="11"/>
  <c r="AG6" i="11"/>
  <c r="B6" i="11" s="1"/>
  <c r="AG56" i="11"/>
  <c r="AG10" i="11"/>
  <c r="A20" i="3"/>
  <c r="C11" i="26"/>
  <c r="O256" i="9"/>
  <c r="P256" i="9" s="1"/>
  <c r="O131" i="9"/>
  <c r="P131" i="9" s="1"/>
  <c r="C72" i="26"/>
  <c r="P193" i="9"/>
  <c r="O201" i="9"/>
  <c r="P201" i="9" s="1"/>
  <c r="P7" i="9"/>
  <c r="O246" i="9"/>
  <c r="P246" i="9" s="1"/>
  <c r="O212" i="9"/>
  <c r="P212" i="9" s="1"/>
  <c r="O296" i="9"/>
  <c r="P296" i="9" s="1"/>
  <c r="O200" i="9"/>
  <c r="P200" i="9" s="1"/>
  <c r="O75" i="9"/>
  <c r="P75" i="9" s="1"/>
  <c r="O87" i="9"/>
  <c r="P87" i="9" s="1"/>
  <c r="AG117" i="11"/>
  <c r="C117" i="11" s="1"/>
  <c r="L93" i="11"/>
  <c r="L100" i="11"/>
  <c r="A22" i="3"/>
  <c r="A122" i="11"/>
  <c r="L122" i="11" s="1"/>
  <c r="C6" i="5"/>
  <c r="A126" i="11"/>
  <c r="L126" i="11" s="1"/>
  <c r="C6" i="27"/>
  <c r="Y125" i="11"/>
  <c r="O125" i="11"/>
  <c r="U125" i="11"/>
  <c r="S125" i="11"/>
  <c r="W125" i="11"/>
  <c r="Q125" i="11"/>
  <c r="C6" i="7"/>
  <c r="S77" i="11" s="1"/>
  <c r="A124" i="11"/>
  <c r="L124" i="11" s="1"/>
  <c r="A14" i="3"/>
  <c r="A70" i="2"/>
  <c r="A13" i="3"/>
  <c r="C6" i="8"/>
  <c r="Y77" i="11" s="1"/>
  <c r="A66" i="2"/>
  <c r="L91" i="11"/>
  <c r="L98" i="11"/>
  <c r="O162" i="9" l="1"/>
  <c r="P162" i="9" s="1"/>
  <c r="O96" i="9"/>
  <c r="P96" i="9" s="1"/>
  <c r="C68" i="26"/>
  <c r="O112" i="9"/>
  <c r="P112" i="9" s="1"/>
  <c r="O216" i="9"/>
  <c r="P216" i="9" s="1"/>
  <c r="O84" i="9"/>
  <c r="P84" i="9" s="1"/>
  <c r="O292" i="9"/>
  <c r="P292" i="9" s="1"/>
  <c r="O46" i="9"/>
  <c r="P46" i="9" s="1"/>
  <c r="P108" i="9"/>
  <c r="O42" i="9"/>
  <c r="P42" i="9" s="1"/>
  <c r="O166" i="9"/>
  <c r="P166" i="9" s="1"/>
  <c r="O266" i="9"/>
  <c r="P266" i="9" s="1"/>
  <c r="O286" i="9"/>
  <c r="P286" i="9" s="1"/>
  <c r="O60" i="9"/>
  <c r="P60" i="9" s="1"/>
  <c r="P236" i="9"/>
  <c r="P118" i="9"/>
  <c r="AG45" i="11"/>
  <c r="B45" i="11" s="1"/>
  <c r="B63" i="11"/>
  <c r="O168" i="9"/>
  <c r="P168" i="9" s="1"/>
  <c r="O164" i="9"/>
  <c r="P164" i="9" s="1"/>
  <c r="P152" i="9"/>
  <c r="N4" i="9"/>
  <c r="B55" i="11"/>
  <c r="O188" i="9"/>
  <c r="P188" i="9" s="1"/>
  <c r="AG59" i="11"/>
  <c r="B59" i="11" s="1"/>
  <c r="P3" i="11"/>
  <c r="P56" i="9"/>
  <c r="P92" i="9"/>
  <c r="AG51" i="11"/>
  <c r="B51" i="11" s="1"/>
  <c r="AG47" i="11"/>
  <c r="C43" i="26" s="1"/>
  <c r="P48" i="9"/>
  <c r="O242" i="9"/>
  <c r="P242" i="9" s="1"/>
  <c r="O20" i="9"/>
  <c r="P20" i="9" s="1"/>
  <c r="O272" i="9"/>
  <c r="P272" i="9" s="1"/>
  <c r="O138" i="9"/>
  <c r="P138" i="9" s="1"/>
  <c r="B29" i="11"/>
  <c r="C25" i="26"/>
  <c r="B27" i="11"/>
  <c r="C62" i="26"/>
  <c r="C32" i="26"/>
  <c r="AG48" i="11"/>
  <c r="C44" i="26" s="1"/>
  <c r="B20" i="11"/>
  <c r="C16" i="26"/>
  <c r="C38" i="26"/>
  <c r="B42" i="11"/>
  <c r="C22" i="26"/>
  <c r="B26" i="11"/>
  <c r="C22" i="19" s="1"/>
  <c r="K17" i="12"/>
  <c r="AC70" i="11" s="1"/>
  <c r="C42" i="26"/>
  <c r="C35" i="26"/>
  <c r="B54" i="11"/>
  <c r="P122" i="9"/>
  <c r="P302" i="9"/>
  <c r="C7" i="26"/>
  <c r="AG14" i="11"/>
  <c r="C10" i="26" s="1"/>
  <c r="I18" i="16"/>
  <c r="I20" i="16" s="1"/>
  <c r="O15" i="16" s="1"/>
  <c r="J4" i="9"/>
  <c r="H14" i="16" s="1"/>
  <c r="H18" i="16" s="1"/>
  <c r="H20" i="16" s="1"/>
  <c r="O14" i="16" s="1"/>
  <c r="G33" i="24"/>
  <c r="G37" i="24"/>
  <c r="G38" i="24" s="1"/>
  <c r="K41" i="12"/>
  <c r="AC71" i="11" s="1"/>
  <c r="H86" i="11"/>
  <c r="M17" i="12"/>
  <c r="B37" i="11"/>
  <c r="O116" i="9"/>
  <c r="P116" i="9" s="1"/>
  <c r="V3" i="11"/>
  <c r="R3" i="11"/>
  <c r="O43" i="12"/>
  <c r="P234" i="9"/>
  <c r="B19" i="11"/>
  <c r="K7" i="12"/>
  <c r="M60" i="12"/>
  <c r="O60" i="12" s="1"/>
  <c r="M47" i="12"/>
  <c r="O47" i="12" s="1"/>
  <c r="K4" i="9"/>
  <c r="C14" i="16" s="1"/>
  <c r="C18" i="16" s="1"/>
  <c r="O12" i="9"/>
  <c r="P12" i="9" s="1"/>
  <c r="H4" i="9"/>
  <c r="C3" i="26"/>
  <c r="B5" i="11"/>
  <c r="C91" i="26"/>
  <c r="C31" i="26"/>
  <c r="B61" i="11"/>
  <c r="B33" i="11"/>
  <c r="B21" i="11"/>
  <c r="B43" i="11"/>
  <c r="C27" i="26"/>
  <c r="C26" i="26"/>
  <c r="C34" i="26"/>
  <c r="B53" i="11"/>
  <c r="C53" i="26"/>
  <c r="B28" i="11"/>
  <c r="C55" i="26"/>
  <c r="B25" i="11"/>
  <c r="B52" i="11"/>
  <c r="B24" i="11"/>
  <c r="C4" i="26"/>
  <c r="C14" i="26"/>
  <c r="B60" i="11"/>
  <c r="B104" i="11"/>
  <c r="C37" i="26"/>
  <c r="B64" i="11"/>
  <c r="C6" i="26"/>
  <c r="C45" i="26"/>
  <c r="C89" i="26"/>
  <c r="C41" i="26"/>
  <c r="B50" i="11"/>
  <c r="C46" i="26"/>
  <c r="C40" i="26"/>
  <c r="B44" i="11"/>
  <c r="B94" i="11"/>
  <c r="C81" i="26"/>
  <c r="C18" i="26"/>
  <c r="B22" i="11"/>
  <c r="C19" i="26"/>
  <c r="B23" i="11"/>
  <c r="B62" i="11"/>
  <c r="B10" i="11"/>
  <c r="D27" i="19" s="1"/>
  <c r="C8" i="26"/>
  <c r="D6" i="19"/>
  <c r="C12" i="26"/>
  <c r="B16" i="11"/>
  <c r="C16" i="19" s="1"/>
  <c r="C28" i="26"/>
  <c r="B32" i="11"/>
  <c r="B67" i="11"/>
  <c r="C63" i="26"/>
  <c r="B56" i="11"/>
  <c r="C52" i="26"/>
  <c r="B58" i="11"/>
  <c r="C54" i="26"/>
  <c r="C61" i="26"/>
  <c r="B65" i="11"/>
  <c r="B40" i="11"/>
  <c r="C14" i="19" s="1"/>
  <c r="C36" i="26"/>
  <c r="Q124" i="11"/>
  <c r="U124" i="11"/>
  <c r="S124" i="11"/>
  <c r="W124" i="11"/>
  <c r="Y124" i="11"/>
  <c r="O124" i="11"/>
  <c r="AG77" i="11"/>
  <c r="Y126" i="11"/>
  <c r="S126" i="11"/>
  <c r="U126" i="11"/>
  <c r="Q126" i="11"/>
  <c r="W126" i="11"/>
  <c r="O126" i="11"/>
  <c r="A127" i="11"/>
  <c r="L127" i="11" s="1"/>
  <c r="C6" i="28"/>
  <c r="AG125" i="11"/>
  <c r="C125" i="11" s="1"/>
  <c r="C6" i="6"/>
  <c r="A123" i="11"/>
  <c r="L123" i="11" s="1"/>
  <c r="Y122" i="11"/>
  <c r="U122" i="11"/>
  <c r="Q122" i="11"/>
  <c r="S122" i="11"/>
  <c r="W122" i="11"/>
  <c r="O122" i="11"/>
  <c r="AA7" i="11" l="1"/>
  <c r="AG7" i="11" s="1"/>
  <c r="B47" i="11"/>
  <c r="C11" i="19"/>
  <c r="B48" i="11"/>
  <c r="P4" i="9"/>
  <c r="O4" i="9"/>
  <c r="C12" i="19"/>
  <c r="C47" i="26"/>
  <c r="B14" i="11"/>
  <c r="C15" i="19" s="1"/>
  <c r="M41" i="12"/>
  <c r="AG71" i="11"/>
  <c r="AC88" i="11"/>
  <c r="AG88" i="11" s="1"/>
  <c r="O41" i="12"/>
  <c r="G88" i="11" s="1"/>
  <c r="AC87" i="11"/>
  <c r="AG87" i="11" s="1"/>
  <c r="AG70" i="11"/>
  <c r="AA106" i="11"/>
  <c r="AG106" i="11" s="1"/>
  <c r="B106" i="11" s="1"/>
  <c r="G24" i="16" s="1"/>
  <c r="C20" i="16"/>
  <c r="E18" i="16"/>
  <c r="C23" i="19"/>
  <c r="C10" i="19"/>
  <c r="H104" i="11"/>
  <c r="C17" i="19"/>
  <c r="H94" i="11"/>
  <c r="C13" i="19"/>
  <c r="Y127" i="11"/>
  <c r="W127" i="11"/>
  <c r="U127" i="11"/>
  <c r="Q127" i="11"/>
  <c r="O127" i="11"/>
  <c r="S127" i="11"/>
  <c r="C95" i="26"/>
  <c r="C77" i="11"/>
  <c r="AG122" i="11"/>
  <c r="C122" i="11" s="1"/>
  <c r="AG126" i="11"/>
  <c r="C126" i="11" s="1"/>
  <c r="AG124" i="11"/>
  <c r="C124" i="11" s="1"/>
  <c r="O123" i="11"/>
  <c r="U123" i="11"/>
  <c r="Q123" i="11"/>
  <c r="Y123" i="11"/>
  <c r="W123" i="11"/>
  <c r="S123" i="11"/>
  <c r="W3" i="11" l="1"/>
  <c r="Y3" i="11"/>
  <c r="B70" i="11"/>
  <c r="C66" i="26"/>
  <c r="B88" i="11"/>
  <c r="H88" i="11" s="1"/>
  <c r="C74" i="26"/>
  <c r="C73" i="26"/>
  <c r="B87" i="11"/>
  <c r="C67" i="26"/>
  <c r="B71" i="11"/>
  <c r="AC3" i="11"/>
  <c r="C90" i="26"/>
  <c r="AA3" i="11"/>
  <c r="G18" i="16"/>
  <c r="G20" i="16" s="1"/>
  <c r="O13" i="16" s="1"/>
  <c r="E20" i="16"/>
  <c r="O9" i="16"/>
  <c r="E21" i="16"/>
  <c r="C110" i="11"/>
  <c r="B7" i="11"/>
  <c r="C5" i="26"/>
  <c r="Q3" i="11"/>
  <c r="S3" i="11"/>
  <c r="O3" i="11"/>
  <c r="D126" i="11"/>
  <c r="U3" i="11"/>
  <c r="AG127" i="11"/>
  <c r="C127" i="11" s="1"/>
  <c r="D127" i="11"/>
  <c r="D123" i="11"/>
  <c r="AG123" i="11"/>
  <c r="C123" i="11" s="1"/>
  <c r="D122" i="11"/>
  <c r="D125" i="11"/>
  <c r="D3" i="8" s="1"/>
  <c r="D124" i="11"/>
  <c r="C2" i="26" l="1"/>
  <c r="H87" i="11"/>
  <c r="C96" i="11"/>
  <c r="C112" i="11" s="1"/>
  <c r="C21" i="19"/>
  <c r="D24" i="19" s="1"/>
  <c r="C72" i="11"/>
  <c r="G21" i="16"/>
  <c r="G23" i="16" s="1"/>
  <c r="O11" i="16"/>
  <c r="C11" i="11"/>
  <c r="C74" i="11" s="1"/>
  <c r="D5" i="19"/>
  <c r="AG3" i="11"/>
  <c r="C128" i="11"/>
  <c r="D25" i="19" l="1"/>
  <c r="D28" i="19" s="1"/>
  <c r="D31" i="19" s="1"/>
  <c r="G25" i="16"/>
  <c r="D41" i="19" s="1"/>
  <c r="G106" i="11"/>
  <c r="H106" i="11" s="1"/>
  <c r="F6" i="32"/>
  <c r="F19" i="32" s="1"/>
  <c r="C76" i="11"/>
  <c r="C78" i="11" s="1"/>
  <c r="C116" i="11" s="1"/>
  <c r="C119" i="11" s="1"/>
  <c r="E1" i="11" s="1"/>
</calcChain>
</file>

<file path=xl/sharedStrings.xml><?xml version="1.0" encoding="utf-8"?>
<sst xmlns="http://schemas.openxmlformats.org/spreadsheetml/2006/main" count="1110" uniqueCount="624">
  <si>
    <t>Transaction types available</t>
  </si>
  <si>
    <t>Income From Customers</t>
  </si>
  <si>
    <t>Accommodation</t>
  </si>
  <si>
    <t>Accountancy</t>
  </si>
  <si>
    <t>Advertising</t>
  </si>
  <si>
    <t>Bank Charges</t>
  </si>
  <si>
    <t>Business Rates</t>
  </si>
  <si>
    <t>Cleaning</t>
  </si>
  <si>
    <t>Companies House Fees</t>
  </si>
  <si>
    <t>Company Formation</t>
  </si>
  <si>
    <t>Computer Consumables</t>
  </si>
  <si>
    <t>Corporation Tax</t>
  </si>
  <si>
    <t>Cost Of Goods Sold</t>
  </si>
  <si>
    <t>Courier</t>
  </si>
  <si>
    <t>Directors Net Salary</t>
  </si>
  <si>
    <t>Directors PAYE &amp; NI</t>
  </si>
  <si>
    <t>Dividends Paid</t>
  </si>
  <si>
    <t>Donations</t>
  </si>
  <si>
    <t>Electricity</t>
  </si>
  <si>
    <t>Employees Net Salary</t>
  </si>
  <si>
    <t>Employees PAYE &amp; NI</t>
  </si>
  <si>
    <t>Gas</t>
  </si>
  <si>
    <t>Hire Equipment and Vehicle</t>
  </si>
  <si>
    <t>Insurance</t>
  </si>
  <si>
    <t>Interest Payable</t>
  </si>
  <si>
    <t>Interest Received</t>
  </si>
  <si>
    <t>Internet</t>
  </si>
  <si>
    <t>Legal and Professional Fees</t>
  </si>
  <si>
    <t>Loan From Bank</t>
  </si>
  <si>
    <t>Meeting costs</t>
  </si>
  <si>
    <t>Mileage Claim Payments</t>
  </si>
  <si>
    <t>Motor Expenses</t>
  </si>
  <si>
    <t>Office Facilities</t>
  </si>
  <si>
    <t>Other Income</t>
  </si>
  <si>
    <t>Payment Of Hp</t>
  </si>
  <si>
    <t xml:space="preserve">Pension </t>
  </si>
  <si>
    <t>Postage</t>
  </si>
  <si>
    <t>Premises Insurance</t>
  </si>
  <si>
    <t>Printing</t>
  </si>
  <si>
    <t>Professional Associations</t>
  </si>
  <si>
    <t>Professional Books, Magazines And Journals</t>
  </si>
  <si>
    <t>Rent</t>
  </si>
  <si>
    <t>Rental Income</t>
  </si>
  <si>
    <t>Repairs To Equipment</t>
  </si>
  <si>
    <t>Repairs To Premises</t>
  </si>
  <si>
    <t>Share capital</t>
  </si>
  <si>
    <t>Staff Welfare</t>
  </si>
  <si>
    <t>Stationery</t>
  </si>
  <si>
    <t>Subcontractors</t>
  </si>
  <si>
    <t>Subsistence</t>
  </si>
  <si>
    <t>Sundry Expenses</t>
  </si>
  <si>
    <t>Telephone</t>
  </si>
  <si>
    <t>Trade Subscriptions</t>
  </si>
  <si>
    <t>Training</t>
  </si>
  <si>
    <t>Travel (Train, Bus, Taxi)</t>
  </si>
  <si>
    <t>Use Of  Home As Office</t>
  </si>
  <si>
    <t>Vat Paid</t>
  </si>
  <si>
    <t>Water Rates</t>
  </si>
  <si>
    <t>Goodwill</t>
  </si>
  <si>
    <t>Vans</t>
  </si>
  <si>
    <t>Stock</t>
  </si>
  <si>
    <t>&lt;auto fills from "Bank1"</t>
  </si>
  <si>
    <t>&lt;auto fills from "Bank2"</t>
  </si>
  <si>
    <t>Trade Debtors (amounts owed from customers)</t>
  </si>
  <si>
    <t>Other Assets</t>
  </si>
  <si>
    <t>Total Assets</t>
  </si>
  <si>
    <t>&lt;auto fills from "Credit Card"</t>
  </si>
  <si>
    <t>&lt;auto fills from "DLA"</t>
  </si>
  <si>
    <t>Trade Creditors (amounts owed to suppliers)</t>
  </si>
  <si>
    <t>Bank Loan</t>
  </si>
  <si>
    <t>HP account</t>
  </si>
  <si>
    <t>VAT Account</t>
  </si>
  <si>
    <t>Due Date</t>
  </si>
  <si>
    <t>Other liabilities</t>
  </si>
  <si>
    <t>Total liabilities</t>
  </si>
  <si>
    <t>Total net assets</t>
  </si>
  <si>
    <t>Profit and loss reserves</t>
  </si>
  <si>
    <t>Total reserves</t>
  </si>
  <si>
    <t>Check total (should be zero)</t>
  </si>
  <si>
    <t>Complete all yellow cells:</t>
  </si>
  <si>
    <t>Record start date (dd/mm/yy)</t>
  </si>
  <si>
    <t>Period end date (dd/mm/yy)</t>
  </si>
  <si>
    <t>VAT registered?</t>
  </si>
  <si>
    <t>VAT method</t>
  </si>
  <si>
    <t>Flat rate scheme?</t>
  </si>
  <si>
    <t>Flat rate scheme %</t>
  </si>
  <si>
    <t>Enter income / deposits into the bank as positive</t>
  </si>
  <si>
    <t>Bank 1</t>
  </si>
  <si>
    <t>Year ending</t>
  </si>
  <si>
    <t>Enter expenses / payments from the bank as negative</t>
  </si>
  <si>
    <t>VAT on receipts:</t>
  </si>
  <si>
    <t>Inputs</t>
  </si>
  <si>
    <t>Bank transactions per the bank statements</t>
  </si>
  <si>
    <t>VAT on expenses:</t>
  </si>
  <si>
    <t>Opening balance per statement</t>
  </si>
  <si>
    <t>Date</t>
  </si>
  <si>
    <t>Heading / Analysis</t>
  </si>
  <si>
    <t>Net</t>
  </si>
  <si>
    <t>VAT</t>
  </si>
  <si>
    <t>VAT rate</t>
  </si>
  <si>
    <t>Bank 2</t>
  </si>
  <si>
    <t>Credit card transactions</t>
  </si>
  <si>
    <t>Opening balance</t>
  </si>
  <si>
    <t>Description / reference</t>
  </si>
  <si>
    <t>Amount 
Deposits = positive Payments = negative</t>
  </si>
  <si>
    <t>DLA</t>
  </si>
  <si>
    <t>Actual Invoices</t>
  </si>
  <si>
    <t>Accounts (adj for FRS if app)</t>
  </si>
  <si>
    <t>Receipt information</t>
  </si>
  <si>
    <t>Sales invoice list</t>
  </si>
  <si>
    <t>Totals for year</t>
  </si>
  <si>
    <t>Invoice number</t>
  </si>
  <si>
    <t>Customer Name</t>
  </si>
  <si>
    <t>Description</t>
  </si>
  <si>
    <t>Gross sale amount</t>
  </si>
  <si>
    <t>Net 
Sales</t>
  </si>
  <si>
    <t xml:space="preserve">Amount received from customer </t>
  </si>
  <si>
    <t>Date of receipt from customer</t>
  </si>
  <si>
    <t>Still owed from customer</t>
  </si>
  <si>
    <t>Dividend Record</t>
  </si>
  <si>
    <t>Tax code</t>
  </si>
  <si>
    <t>Starting rate</t>
  </si>
  <si>
    <t>Basic rate</t>
  </si>
  <si>
    <t>Primary threshold</t>
  </si>
  <si>
    <t>Check</t>
  </si>
  <si>
    <t>check:</t>
  </si>
  <si>
    <t>Summary of figures entered into this spreadsheet</t>
  </si>
  <si>
    <t>Digita Code</t>
  </si>
  <si>
    <t>Reverse PYs</t>
  </si>
  <si>
    <t>Bank1 VAT</t>
  </si>
  <si>
    <t>Bank2 VAT</t>
  </si>
  <si>
    <t>CreditCard</t>
  </si>
  <si>
    <t>CreditCard VAT</t>
  </si>
  <si>
    <t>DLA VAT</t>
  </si>
  <si>
    <t>Sales Invoices</t>
  </si>
  <si>
    <t>Salaries</t>
  </si>
  <si>
    <t>Depreciation</t>
  </si>
  <si>
    <t>IR35</t>
  </si>
  <si>
    <t>Dividends</t>
  </si>
  <si>
    <t>Summary</t>
  </si>
  <si>
    <t>Sales</t>
  </si>
  <si>
    <t>Flat rate scheme adjustment</t>
  </si>
  <si>
    <t>Other income</t>
  </si>
  <si>
    <t>Rental income</t>
  </si>
  <si>
    <t>Interest received</t>
  </si>
  <si>
    <t>Total income</t>
  </si>
  <si>
    <t>Cost of goods sold</t>
  </si>
  <si>
    <t>Motor expenses</t>
  </si>
  <si>
    <t>Amortisation of Goodwill</t>
  </si>
  <si>
    <t>Vehicles depreciation</t>
  </si>
  <si>
    <t>Total expenses</t>
  </si>
  <si>
    <t>Profit before tax</t>
  </si>
  <si>
    <t>Corporation tax charge</t>
  </si>
  <si>
    <t>Due date</t>
  </si>
  <si>
    <t>Profit after tax</t>
  </si>
  <si>
    <t>Profits retained for the year</t>
  </si>
  <si>
    <t>Source</t>
  </si>
  <si>
    <t>Balance</t>
  </si>
  <si>
    <t>Error</t>
  </si>
  <si>
    <t>FA</t>
  </si>
  <si>
    <t>Vehicles</t>
  </si>
  <si>
    <t>Bank account - bank 1</t>
  </si>
  <si>
    <t>Statement</t>
  </si>
  <si>
    <t>Bank account - bank 2</t>
  </si>
  <si>
    <t>Debtors (owed from customers)</t>
  </si>
  <si>
    <t>Other assets</t>
  </si>
  <si>
    <t>Total assets</t>
  </si>
  <si>
    <t>Credit card</t>
  </si>
  <si>
    <t>Trade creditors (amounts owed to suppliers)</t>
  </si>
  <si>
    <t>Bank loan</t>
  </si>
  <si>
    <t>VAT account</t>
  </si>
  <si>
    <t>Corporation tax</t>
  </si>
  <si>
    <t>Fixed Assets</t>
  </si>
  <si>
    <t>Cost bf</t>
  </si>
  <si>
    <t>Additions</t>
  </si>
  <si>
    <t>Disposals</t>
  </si>
  <si>
    <t>Cost cf</t>
  </si>
  <si>
    <t>Dep %</t>
  </si>
  <si>
    <t>RB or SL?</t>
  </si>
  <si>
    <t>Depn bf</t>
  </si>
  <si>
    <t>Charge</t>
  </si>
  <si>
    <t>Depn cf</t>
  </si>
  <si>
    <t>NBV bf</t>
  </si>
  <si>
    <t>NBV cf</t>
  </si>
  <si>
    <t>Proceeds</t>
  </si>
  <si>
    <t>Profit / (Loss) on Disposal</t>
  </si>
  <si>
    <t>Disposal Date</t>
  </si>
  <si>
    <t>Totals</t>
  </si>
  <si>
    <t>Starting rate %</t>
  </si>
  <si>
    <t>Basic rate %</t>
  </si>
  <si>
    <t>Higher rate %</t>
  </si>
  <si>
    <t>Upper limit</t>
  </si>
  <si>
    <t>NI rate 1</t>
  </si>
  <si>
    <t>NI rate 2</t>
  </si>
  <si>
    <t>NI rate Ers</t>
  </si>
  <si>
    <t>Dividend Voucher</t>
  </si>
  <si>
    <t>Shareholder Name:</t>
  </si>
  <si>
    <t>Shareholder Address:</t>
  </si>
  <si>
    <t>Date:</t>
  </si>
  <si>
    <t>Class of shares:</t>
  </si>
  <si>
    <t>Ordinary</t>
  </si>
  <si>
    <t>Nominal value of shares:</t>
  </si>
  <si>
    <t>Number of shares held:</t>
  </si>
  <si>
    <t>Dividend per share:</t>
  </si>
  <si>
    <t>Net dividend:</t>
  </si>
  <si>
    <t>(amount payable by company)</t>
  </si>
  <si>
    <t>Tax credit:</t>
  </si>
  <si>
    <t>Gross dividend:</t>
  </si>
  <si>
    <t>(amount to record on self assessment return)</t>
  </si>
  <si>
    <t>Name:</t>
  </si>
  <si>
    <t>exist to make a dividend payment as detailed below.</t>
  </si>
  <si>
    <t>VAT summary</t>
  </si>
  <si>
    <t>Output tax</t>
  </si>
  <si>
    <t>VAT on EC Acquisitions</t>
  </si>
  <si>
    <t>1 + 2</t>
  </si>
  <si>
    <t>Input tax</t>
  </si>
  <si>
    <t>VAT due / (refund)</t>
  </si>
  <si>
    <t>Sales (net)</t>
  </si>
  <si>
    <t>Purchases (net)</t>
  </si>
  <si>
    <t>EC Sales</t>
  </si>
  <si>
    <t>EC Purchases</t>
  </si>
  <si>
    <t>All transactions:</t>
  </si>
  <si>
    <t>Bank1</t>
  </si>
  <si>
    <t>VAT on Acq EC member states</t>
  </si>
  <si>
    <t>Bank2</t>
  </si>
  <si>
    <t>Total output tax (1+2)</t>
  </si>
  <si>
    <t>VAT due to be paid (3-4)</t>
  </si>
  <si>
    <t>Total Sales</t>
  </si>
  <si>
    <t>Adjustments</t>
  </si>
  <si>
    <t>Total Purchases</t>
  </si>
  <si>
    <t>Supplies to EC</t>
  </si>
  <si>
    <t>Acq EC member states</t>
  </si>
  <si>
    <t>Total</t>
  </si>
  <si>
    <t>Previous returns</t>
  </si>
  <si>
    <t>NEXT VAT RETURN</t>
  </si>
  <si>
    <t>VAT on debtors</t>
  </si>
  <si>
    <t>Total VAT due</t>
  </si>
  <si>
    <t>Balance Sheet</t>
  </si>
  <si>
    <t>Difference</t>
  </si>
  <si>
    <t>Past VAT returns</t>
  </si>
  <si>
    <t>Period ended</t>
  </si>
  <si>
    <t>Customer List</t>
  </si>
  <si>
    <t>Mailing addressee</t>
  </si>
  <si>
    <t>Address 1</t>
  </si>
  <si>
    <t>Address 2</t>
  </si>
  <si>
    <t>Town</t>
  </si>
  <si>
    <t>County</t>
  </si>
  <si>
    <t>Post Code</t>
  </si>
  <si>
    <t>Invoice Number</t>
  </si>
  <si>
    <t>Invoice Date and Tax Point</t>
  </si>
  <si>
    <t>Account number</t>
  </si>
  <si>
    <t>Details</t>
  </si>
  <si>
    <t>Net amount</t>
  </si>
  <si>
    <t>Total Net Amount</t>
  </si>
  <si>
    <t>Total VAT Amount</t>
  </si>
  <si>
    <t>Invoice Total Now Due For Payment</t>
  </si>
  <si>
    <t>Business Details</t>
  </si>
  <si>
    <t>Business Name</t>
  </si>
  <si>
    <t>Capital Introduced</t>
  </si>
  <si>
    <t>Drawings</t>
  </si>
  <si>
    <t>Proprietors loan account</t>
  </si>
  <si>
    <t>Post code</t>
  </si>
  <si>
    <t>Business Type</t>
  </si>
  <si>
    <t>Computer and Office Equipment</t>
  </si>
  <si>
    <t>Plant and machinery</t>
  </si>
  <si>
    <t>Plant and Machinery</t>
  </si>
  <si>
    <t>see FA</t>
  </si>
  <si>
    <t>RB</t>
  </si>
  <si>
    <t>Computer and office equipment depreciation</t>
  </si>
  <si>
    <t>Plant and machinery depreciation</t>
  </si>
  <si>
    <t>Personal Tax</t>
  </si>
  <si>
    <t>Cost of sales</t>
  </si>
  <si>
    <t>Travel and Subsistence</t>
  </si>
  <si>
    <t>Legal and professional costs</t>
  </si>
  <si>
    <t>Advertising, promotion and entertainment</t>
  </si>
  <si>
    <t>Other finance charges</t>
  </si>
  <si>
    <t>Premises costs</t>
  </si>
  <si>
    <t>General Administration expenses</t>
  </si>
  <si>
    <t>Interest</t>
  </si>
  <si>
    <t>Employee costs</t>
  </si>
  <si>
    <t>Repairs</t>
  </si>
  <si>
    <t>Depreciation and loss/profit on sale</t>
  </si>
  <si>
    <t>Other expenses</t>
  </si>
  <si>
    <t>Construction industry subcontractor costs</t>
  </si>
  <si>
    <t>Other direct costs</t>
  </si>
  <si>
    <t>General administration expenses</t>
  </si>
  <si>
    <t>Bad debts</t>
  </si>
  <si>
    <t>Turnover</t>
  </si>
  <si>
    <t>Taxable elsewhere</t>
  </si>
  <si>
    <t>Summary for personal tax return</t>
  </si>
  <si>
    <t>Profit per accounts</t>
  </si>
  <si>
    <t>Net profit per tax computations</t>
  </si>
  <si>
    <t>Use Of Home as office</t>
  </si>
  <si>
    <t>Mileage Log</t>
  </si>
  <si>
    <t>Type of vehicle</t>
  </si>
  <si>
    <t>Description of journey</t>
  </si>
  <si>
    <t>Distance (miles)</t>
  </si>
  <si>
    <t>Rate (£)</t>
  </si>
  <si>
    <t>Claim (£)</t>
  </si>
  <si>
    <t>Directors present:</t>
  </si>
  <si>
    <t>The directors have reviewed the company's interim financial performance.</t>
  </si>
  <si>
    <t>After reviewing management figures the directors confirmed that sufficient distributable profits</t>
  </si>
  <si>
    <t>It was resolved to pay immediate dividends as detailed in the voucher below.</t>
  </si>
  <si>
    <t>Date of meeting</t>
  </si>
  <si>
    <t>Signed on behalf of the board:</t>
  </si>
  <si>
    <t>(sign here)</t>
  </si>
  <si>
    <t>Name of director approving dividend:</t>
  </si>
  <si>
    <t>Date printed and signed:</t>
  </si>
  <si>
    <t>(date here)</t>
  </si>
  <si>
    <t>&lt;type in the dividend date here</t>
  </si>
  <si>
    <t>All other data will then be completed</t>
  </si>
  <si>
    <t>Minutes of a meeting of the director/s</t>
  </si>
  <si>
    <t>Profit reserves now after tax estimate</t>
  </si>
  <si>
    <t>Note on how profit reserve calculated</t>
  </si>
  <si>
    <t>Date dividend to be paid</t>
  </si>
  <si>
    <t>Method of payment (usually bank payment or credit loan account)</t>
  </si>
  <si>
    <t>Date voucher printed and signed</t>
  </si>
  <si>
    <t>Net dividend paid by company</t>
  </si>
  <si>
    <t>Shareholder 1 amount of net dividend</t>
  </si>
  <si>
    <t>Shareholder 2 amount of net dividend</t>
  </si>
  <si>
    <t>Shareholders:</t>
  </si>
  <si>
    <t>Address:</t>
  </si>
  <si>
    <t>Shares:</t>
  </si>
  <si>
    <t>Shareholder 1</t>
  </si>
  <si>
    <t>Shareholder 2</t>
  </si>
  <si>
    <t>Please record your business mileage</t>
  </si>
  <si>
    <t xml:space="preserve">Kind of vehicle </t>
  </si>
  <si>
    <t xml:space="preserve">Rate per mile from 6 April 2011 </t>
  </si>
  <si>
    <t>£</t>
  </si>
  <si>
    <t xml:space="preserve">Car or van </t>
  </si>
  <si>
    <t xml:space="preserve">Motorcycle </t>
  </si>
  <si>
    <t xml:space="preserve">Cycle </t>
  </si>
  <si>
    <t xml:space="preserve">Rate </t>
  </si>
  <si>
    <t xml:space="preserve">Detail </t>
  </si>
  <si>
    <t xml:space="preserve">Breakfast rate </t>
  </si>
  <si>
    <t xml:space="preserve">Irregular early starters </t>
  </si>
  <si>
    <t xml:space="preserve">One meal rate </t>
  </si>
  <si>
    <t xml:space="preserve">Away for at least five hours </t>
  </si>
  <si>
    <t xml:space="preserve">Two meal rate </t>
  </si>
  <si>
    <t xml:space="preserve">Away for at least 10 hours </t>
  </si>
  <si>
    <t xml:space="preserve">Late evening meal rate </t>
  </si>
  <si>
    <t xml:space="preserve">Irregular late finishers </t>
  </si>
  <si>
    <t>Mileage Rates (from the 6 April 2011)</t>
  </si>
  <si>
    <t>Accruals</t>
  </si>
  <si>
    <t>Work in Progress</t>
  </si>
  <si>
    <t>Grant Income</t>
  </si>
  <si>
    <t>Expense 3</t>
  </si>
  <si>
    <t>Expense 4</t>
  </si>
  <si>
    <t>Expense 5</t>
  </si>
  <si>
    <t>Company Specific Expense Codes</t>
  </si>
  <si>
    <t>Purchase Of Cars (fixed asset)</t>
  </si>
  <si>
    <t>Purchase Of Vans (fixed asset)</t>
  </si>
  <si>
    <t>Plant and Machinery (fixed asset)</t>
  </si>
  <si>
    <t>Computer and Office Equipment (fixed asset)</t>
  </si>
  <si>
    <t>Cars</t>
  </si>
  <si>
    <t>Subsistence Rates</t>
  </si>
  <si>
    <t>PAYE and NIC</t>
  </si>
  <si>
    <t>Month Ending</t>
  </si>
  <si>
    <t>Quarter Ending</t>
  </si>
  <si>
    <t>VAT Dates</t>
  </si>
  <si>
    <t>Year Ending</t>
  </si>
  <si>
    <t>Due Dates for HMRC</t>
  </si>
  <si>
    <t>FRS Sales adjustment</t>
  </si>
  <si>
    <t>Rental expense</t>
  </si>
  <si>
    <t>Mortgage expense (interest element only)</t>
  </si>
  <si>
    <t>Utility bills</t>
  </si>
  <si>
    <t>Council tax</t>
  </si>
  <si>
    <t>Expense</t>
  </si>
  <si>
    <t>Other 1</t>
  </si>
  <si>
    <t>Other 2</t>
  </si>
  <si>
    <t>Other 3</t>
  </si>
  <si>
    <t>Other 5</t>
  </si>
  <si>
    <t>Other 4</t>
  </si>
  <si>
    <t>Total monthly</t>
  </si>
  <si>
    <t>Please also provide the following information</t>
  </si>
  <si>
    <t>Number of adults home shared with</t>
  </si>
  <si>
    <t>Average weekly hours spent working from home</t>
  </si>
  <si>
    <t>Number of rooms in home</t>
  </si>
  <si>
    <t>We will then look at the information a advise on what a reasonable claim would be.</t>
  </si>
  <si>
    <t xml:space="preserve">If you work from home it is possible to claim a reasonable proportion of these cost as the business using your home as an office. </t>
  </si>
  <si>
    <t>Number of rooms that are used for business</t>
  </si>
  <si>
    <t>Entertainment: Customers</t>
  </si>
  <si>
    <t>Entertainment: Staff</t>
  </si>
  <si>
    <t>Event Promotional Expenses</t>
  </si>
  <si>
    <t>Code</t>
  </si>
  <si>
    <t>TB per Clients Records</t>
  </si>
  <si>
    <t>ENTER</t>
  </si>
  <si>
    <t>Check (should = 0)</t>
  </si>
  <si>
    <t>Customer reference</t>
  </si>
  <si>
    <t>CIS (suppliers)</t>
  </si>
  <si>
    <t>CIS (customers)</t>
  </si>
  <si>
    <t>CIS (suppliers) VAT</t>
  </si>
  <si>
    <t>CIS (customers) VAT</t>
  </si>
  <si>
    <t>CIS(suppliers)</t>
  </si>
  <si>
    <t>CIS(customers)</t>
  </si>
  <si>
    <t>Wages control</t>
  </si>
  <si>
    <t>PAYE and NIC control</t>
  </si>
  <si>
    <t>CIS deducted from suppliers transactions</t>
  </si>
  <si>
    <t>CIS deducted from customers transactions</t>
  </si>
  <si>
    <t>&lt;auto fills from "CIS(customers)"</t>
  </si>
  <si>
    <t>&lt;auto fills from "CIS(suppliers)"</t>
  </si>
  <si>
    <t>Payroll Accounts Reference number</t>
  </si>
  <si>
    <t>Reference to use when making payment</t>
  </si>
  <si>
    <t>Corporation Tax Due Date</t>
  </si>
  <si>
    <t xml:space="preserve">If the amount of PAYE and NIC due per month is less than £1,500 than you are able to pay HMRC quarterly </t>
  </si>
  <si>
    <t>First 10,000 miles per tax year  (25p after that)</t>
  </si>
  <si>
    <t>Sales Invoice number</t>
  </si>
  <si>
    <t>Total net transfers (should be zero)</t>
  </si>
  <si>
    <t>Checks sb 0</t>
  </si>
  <si>
    <t>Current balance</t>
  </si>
  <si>
    <t>Expense 1</t>
  </si>
  <si>
    <t>Expense 2</t>
  </si>
  <si>
    <t>Memo</t>
  </si>
  <si>
    <t>Balance including transfers</t>
  </si>
  <si>
    <t>The Guide to Our Bookkeeping Spreadsheet</t>
  </si>
  <si>
    <t>This spreadsheet is intended for single person businesses that has up to 600 transactions per year.</t>
  </si>
  <si>
    <t>Colour Coding</t>
  </si>
  <si>
    <t xml:space="preserve">Bookkeeping Guidance </t>
  </si>
  <si>
    <t>Business</t>
  </si>
  <si>
    <t>In this tab you should enter your business details.</t>
  </si>
  <si>
    <t xml:space="preserve">Dates and Rates </t>
  </si>
  <si>
    <t>In this tab you should enter all your transactions from you main business account.</t>
  </si>
  <si>
    <t>Enter the dates and amounts that are shown on your bank statements into each column as follows:</t>
  </si>
  <si>
    <r>
      <t>1.</t>
    </r>
    <r>
      <rPr>
        <sz val="7"/>
        <rFont val="Times New Roman"/>
        <family val="1"/>
      </rPr>
      <t xml:space="preserve">    </t>
    </r>
    <r>
      <rPr>
        <sz val="10"/>
        <rFont val="Trebuchet MS"/>
        <family val="2"/>
      </rPr>
      <t>Column A: enter date in dd/mm/yy format. The shortcut "ctrl + ;" will insert today's date.</t>
    </r>
  </si>
  <si>
    <r>
      <t>2.</t>
    </r>
    <r>
      <rPr>
        <sz val="7"/>
        <rFont val="Times New Roman"/>
        <family val="1"/>
      </rPr>
      <t xml:space="preserve">    </t>
    </r>
    <r>
      <rPr>
        <sz val="10"/>
        <rFont val="Trebuchet MS"/>
        <family val="2"/>
      </rPr>
      <t>Column B: enter the description shown on the bank statement (this can be summarised).</t>
    </r>
  </si>
  <si>
    <t>Bank2 and Credit Card</t>
  </si>
  <si>
    <t>Please use in the same way as the “Bank1” tab if the business has additional bank accounts.</t>
  </si>
  <si>
    <t>Proprietor</t>
  </si>
  <si>
    <t>CIS(suppliers) and CIS(customers)</t>
  </si>
  <si>
    <t>Customers</t>
  </si>
  <si>
    <t>Print Invoice</t>
  </si>
  <si>
    <t xml:space="preserve">This gives you an overview of the businesses position based on all the data entered in the spreadsheet. </t>
  </si>
  <si>
    <t>Use Of Home As office</t>
  </si>
  <si>
    <t>If you want to find out more about claimable business journeys please contact us for more information.</t>
  </si>
  <si>
    <t>Div Record (Company with shares only)</t>
  </si>
  <si>
    <t>Div Voucher 1/ 2</t>
  </si>
  <si>
    <t>If you have any questions or comment on this spreadsheet by let us know.</t>
  </si>
  <si>
    <t xml:space="preserve">      </t>
  </si>
  <si>
    <t xml:space="preserve">For more complex bookkeeping needs, we recommend our online bookkeeping system. </t>
  </si>
  <si>
    <t xml:space="preserve">Please contact us if you would like us to set up a free trial on this software or would like any further </t>
  </si>
  <si>
    <t>information on how this system could benefit you.</t>
  </si>
  <si>
    <t xml:space="preserve">The following instructions provide basic guidance for each of the tabs in the spreadsheet.  The calculations </t>
  </si>
  <si>
    <t xml:space="preserve">included in the spreadsheet are for guidance purposes only.  We recommend that you send your completed </t>
  </si>
  <si>
    <t>spreadsheet to us for a quarterly check of your figures.</t>
  </si>
  <si>
    <r>
      <t xml:space="preserve">Within all of the worksheets in this spreadsheet the yellow cells indicate data entry points. </t>
    </r>
    <r>
      <rPr>
        <sz val="10"/>
        <color indexed="8"/>
        <rFont val="Trebuchet MS"/>
        <family val="2"/>
      </rPr>
      <t xml:space="preserve">Light yellow </t>
    </r>
    <r>
      <rPr>
        <sz val="10"/>
        <rFont val="Trebuchet MS"/>
        <family val="2"/>
      </rPr>
      <t xml:space="preserve">cells </t>
    </r>
  </si>
  <si>
    <t>will calculate a result, but may be overwritten by simply selecting the cell and entering data.</t>
  </si>
  <si>
    <t xml:space="preserve">The sections below explain how to use each tab on the bookkeeping spreadsheet. Please note that some of </t>
  </si>
  <si>
    <t xml:space="preserve">the tabs may not be applicable for your business. If this is the case please ignore these tabs. Please contact </t>
  </si>
  <si>
    <t>us if you require further explanation on how to use this spreadsheet.</t>
  </si>
  <si>
    <t xml:space="preserve">Please complete the details of the shareholders of the company if applicable. This will then allow you to </t>
  </si>
  <si>
    <t xml:space="preserve">print dividend vouchers using this spreadsheet. The dividend feature within this spreadsheet is only </t>
  </si>
  <si>
    <t xml:space="preserve">we can provide a more expansive Dividend record spreadsheet.  </t>
  </si>
  <si>
    <t xml:space="preserve">intended for 2 shareholders. If you are operating a more than 2 shareholder business please contact us and </t>
  </si>
  <si>
    <t xml:space="preserve">You can also add up to 5 additional expense categories which can then be used when completing your </t>
  </si>
  <si>
    <t>bookkeeping. To add these just overtype to text in the yellow cells.</t>
  </si>
  <si>
    <t xml:space="preserve">This provides information on the due date of taxes (PAYE, VAT and Corporation Tax) payable to HMRC. </t>
  </si>
  <si>
    <t>This also provides information on mileage and subsistence rates.</t>
  </si>
  <si>
    <t xml:space="preserve">Please note that these dates are meant as guidance only and should never override any information </t>
  </si>
  <si>
    <t xml:space="preserve">provided by HMRC. </t>
  </si>
  <si>
    <r>
      <t>3.</t>
    </r>
    <r>
      <rPr>
        <sz val="7"/>
        <rFont val="Times New Roman"/>
        <family val="1"/>
      </rPr>
      <t xml:space="preserve">    </t>
    </r>
    <r>
      <rPr>
        <sz val="10"/>
        <rFont val="Trebuchet MS"/>
        <family val="2"/>
      </rPr>
      <t>Column C: type or select from the dropdown menu the analysis of the transaction. The analysis must be</t>
    </r>
  </si>
  <si>
    <t xml:space="preserve">one the choices in the drop down list or one of the 5 additional expenses you have added on the “business </t>
  </si>
  <si>
    <t>tab”.</t>
  </si>
  <si>
    <r>
      <t>4.</t>
    </r>
    <r>
      <rPr>
        <sz val="7"/>
        <rFont val="Times New Roman"/>
        <family val="1"/>
      </rPr>
      <t xml:space="preserve">    </t>
    </r>
    <r>
      <rPr>
        <sz val="10"/>
        <rFont val="Trebuchet MS"/>
        <family val="2"/>
      </rPr>
      <t xml:space="preserve">Column D: enter the amount shown on the bank statement. Income / deposits into the bank should be </t>
    </r>
  </si>
  <si>
    <t>entered as positive. Expenses / payments from the bank should be entered as negative.</t>
  </si>
  <si>
    <r>
      <t>5.</t>
    </r>
    <r>
      <rPr>
        <sz val="7"/>
        <rFont val="Times New Roman"/>
        <family val="1"/>
      </rPr>
      <t xml:space="preserve">    </t>
    </r>
    <r>
      <rPr>
        <sz val="10"/>
        <rFont val="Trebuchet MS"/>
        <family val="2"/>
      </rPr>
      <t xml:space="preserve">Column E: if the incoming transaction is for a sales invoice you have issued please enter the invoice </t>
    </r>
  </si>
  <si>
    <t>number.</t>
  </si>
  <si>
    <r>
      <t>6.</t>
    </r>
    <r>
      <rPr>
        <sz val="7"/>
        <rFont val="Times New Roman"/>
        <family val="1"/>
      </rPr>
      <t xml:space="preserve">    </t>
    </r>
    <r>
      <rPr>
        <sz val="10"/>
        <rFont val="Trebuchet MS"/>
        <family val="2"/>
      </rPr>
      <t xml:space="preserve">Column F: check that this agrees to the bank statement (check at the end of each statement you have </t>
    </r>
  </si>
  <si>
    <t>entered).</t>
  </si>
  <si>
    <r>
      <t>7.</t>
    </r>
    <r>
      <rPr>
        <sz val="7"/>
        <rFont val="Times New Roman"/>
        <family val="1"/>
      </rPr>
      <t xml:space="preserve">    </t>
    </r>
    <r>
      <rPr>
        <sz val="10"/>
        <rFont val="Trebuchet MS"/>
        <family val="2"/>
      </rPr>
      <t xml:space="preserve">Column G and H: if you are VAT registered please enter the net and VAT amounts. If the company is </t>
    </r>
  </si>
  <si>
    <t xml:space="preserve">using the flat rate scheme there will be no VAT on the bank transactions. You should only record the VAT if </t>
  </si>
  <si>
    <t>you have a VAT receipt to support such a claim.</t>
  </si>
  <si>
    <t xml:space="preserve">Please record any business transactions that you have paid for privately. These expenses are then owed to </t>
  </si>
  <si>
    <t>you from the business.</t>
  </si>
  <si>
    <t xml:space="preserve">These tabs are for businesses which have CIS deducted from the purchases and/or deduct CIS from their </t>
  </si>
  <si>
    <t>sales. If this does not apply to your business by ignore these tabs.</t>
  </si>
  <si>
    <t xml:space="preserve">If you have had CIS deducted by your suppliers you should record the amount in the “CIS(suppliers)” tab. </t>
  </si>
  <si>
    <t xml:space="preserve">This should be recorded using the appropriate expense analysis and entering the amount of CIS that was </t>
  </si>
  <si>
    <t xml:space="preserve">deducted (as a negative) for you supplier. For example, if CIS has been deducted from a subcontractor </t>
  </si>
  <si>
    <t xml:space="preserve">expense you should record the CIS deducted part of the transaction in this tab with the analysis </t>
  </si>
  <si>
    <t>“subcontractors”.</t>
  </si>
  <si>
    <t xml:space="preserve">If you have deducted CIS from you sales you should record it in the “CIS(customers)” tab. You should record </t>
  </si>
  <si>
    <t xml:space="preserve">this as income (positive) with the analysis “Income From Customers”. You should also record the invoice </t>
  </si>
  <si>
    <t xml:space="preserve">number in column E. If the invoice has been paid and recorded here correctly it will no longer show as </t>
  </si>
  <si>
    <t>outstanding on the “Sales Invoices” tab.</t>
  </si>
  <si>
    <t xml:space="preserve">Please record the details of each invoice issued by the business. If you have entered in the invoice number </t>
  </si>
  <si>
    <t xml:space="preserve">against the incoming bank transaction the will automatically complete the “Amount received from </t>
  </si>
  <si>
    <t xml:space="preserve">customer” and “Date of receipt from customer” columns from the information recorded on the bank </t>
  </si>
  <si>
    <t>account tabs.</t>
  </si>
  <si>
    <t xml:space="preserve">You can record all your customers on this tab. If you give each customer a unique “Customer reference” </t>
  </si>
  <si>
    <t xml:space="preserve">number you can just use this reference when recording an invoice for this customer on the “sales invoice” </t>
  </si>
  <si>
    <t>tab.</t>
  </si>
  <si>
    <t xml:space="preserve">This tab allows you to print an invoice to issue to your customers. If you enter the invoice number into the </t>
  </si>
  <si>
    <t xml:space="preserve">highlighted cell this will then pull through the information recorded on the “sales invoices” and “customers” </t>
  </si>
  <si>
    <t xml:space="preserve">Please record any fixed assets that business owns on this tab. Generally speaking these is valuable </t>
  </si>
  <si>
    <t>equipment which will be used within the business for a number of years.</t>
  </si>
  <si>
    <t xml:space="preserve">If you are paying dividends to should review this tab before voting for them to ensure that the company has </t>
  </si>
  <si>
    <t>sufficient reserves to pay these out of.</t>
  </si>
  <si>
    <t xml:space="preserve">If the business has use of your home as an office then you can record the details in this tab. We will then </t>
  </si>
  <si>
    <t>be able to provide advice on suitable claim to make from the business.</t>
  </si>
  <si>
    <t xml:space="preserve">If you are claiming mileage allowance in respect to business journeys you should keep a record of each </t>
  </si>
  <si>
    <t xml:space="preserve">journey you have claimed. This can be recorded in this tab. Once you selected the type of vehicle this will </t>
  </si>
  <si>
    <t>then display the current mileage rate in this tab.</t>
  </si>
  <si>
    <t xml:space="preserve">Whenever the company decides to vote and pay a dividend you should record it on this tab. The dividend </t>
  </si>
  <si>
    <t xml:space="preserve">will then be split per the shareholding recorded on the “business” tab. This is only suitable for companies </t>
  </si>
  <si>
    <t xml:space="preserve">with up to 2 shareholders. If there are more than 2 shareholders please request the our dividend </t>
  </si>
  <si>
    <t>spreadsheet.</t>
  </si>
  <si>
    <t xml:space="preserve">Once a dividend has been agreed by the company you can use these tabs to create, print and (importantly) </t>
  </si>
  <si>
    <t xml:space="preserve">sign a dividend voucher.  It is recommended that this is then stored safely with the minutes and the notes </t>
  </si>
  <si>
    <t>on profits in a separate physical folder.</t>
  </si>
  <si>
    <t xml:space="preserve">To print the dividend voucher please enter the date of the dividend into the highlighted cell. Div Voucher 1 </t>
  </si>
  <si>
    <t>and 2 refers to Shareholder 1 and 2 on the “business” tab.</t>
  </si>
  <si>
    <t>PLEASE REANALYSE TO CORRECT HEADING</t>
  </si>
  <si>
    <t>Record the relevant monthly expenditure.</t>
  </si>
  <si>
    <t>Remaining Basic Rate Band</t>
  </si>
  <si>
    <t>It may be beneficial for you to use up your basic rate band for the tax year to avoid being a higher rate tax payer in the following year.</t>
  </si>
  <si>
    <t xml:space="preserve">The calculation below shows the further dividends that can be paid you use up for basic rate band. You should note that the company can only pay </t>
  </si>
  <si>
    <t>dividends to the extent that there are reserves to do so. It therefore may not be possible to actually pay the dividend as advised.</t>
  </si>
  <si>
    <t xml:space="preserve">Please enter in your gross salary for the year and any other income received into the yellow highlighted cells below, the calculation assumes that </t>
  </si>
  <si>
    <t>this has been done accurately and completely.</t>
  </si>
  <si>
    <t xml:space="preserve">If your basic rate band has already been fully utilised for the year the calculation will show the further dividends payable to use up basic rate band   </t>
  </si>
  <si>
    <t xml:space="preserve">as nil.  </t>
  </si>
  <si>
    <t>The thresholds below are correct for the tax year ending 5 April 2014.</t>
  </si>
  <si>
    <t>If you need any further clarification on this please contract Green Accountancy.</t>
  </si>
  <si>
    <t>Tax year</t>
  </si>
  <si>
    <t>Start date</t>
  </si>
  <si>
    <t>End date</t>
  </si>
  <si>
    <t>Dividends voted</t>
  </si>
  <si>
    <t>Gross income from dividends</t>
  </si>
  <si>
    <t>Gross income from salary for the tax year</t>
  </si>
  <si>
    <t>Other gross income</t>
  </si>
  <si>
    <t>Personal allowance (for 2013-14 tax year)</t>
  </si>
  <si>
    <t>Taxable income</t>
  </si>
  <si>
    <t>Basic rate band</t>
  </si>
  <si>
    <t>Remaining basic rate band  (for 2013-14 tax year)</t>
  </si>
  <si>
    <t>Further dividends payable to use up basic rate band</t>
  </si>
  <si>
    <t>Higher rate band</t>
  </si>
  <si>
    <t>Remaining higher rate band  (for 2013-14 tax year)</t>
  </si>
  <si>
    <t>Further dividends payable to use up higher rate band</t>
  </si>
  <si>
    <t>Checks:</t>
  </si>
  <si>
    <t>VAT Tab</t>
  </si>
  <si>
    <t>VAT Reconciliation</t>
  </si>
  <si>
    <t>Summary Tab</t>
  </si>
  <si>
    <t>Tab</t>
  </si>
  <si>
    <t>Should = 0</t>
  </si>
  <si>
    <t>Fixed assets additions in year (check for CA)</t>
  </si>
  <si>
    <t>Agrees to statement</t>
  </si>
  <si>
    <t>Detailed check of income (bank is a mixture of business and private)</t>
  </si>
  <si>
    <t>No statements provided (point in letter)</t>
  </si>
  <si>
    <t>Method of checking bank balances?</t>
  </si>
  <si>
    <t>Not VAT Reg</t>
  </si>
  <si>
    <t>Reconciles</t>
  </si>
  <si>
    <t>Does latest VAT return reconcile to balance sheet?</t>
  </si>
  <si>
    <t>Are the accountancy fees relating to these accounts included?</t>
  </si>
  <si>
    <t>Yes</t>
  </si>
  <si>
    <t>HIDE</t>
  </si>
  <si>
    <t>Personal Tax HIDE</t>
  </si>
  <si>
    <t>Private Use %</t>
  </si>
  <si>
    <t>Confirmed</t>
  </si>
  <si>
    <t>Agrees to bank statement</t>
  </si>
  <si>
    <t>Business only transactions recorded</t>
  </si>
  <si>
    <t>No business transactions outside of the bank</t>
  </si>
  <si>
    <t>No amounts owed</t>
  </si>
  <si>
    <t>No bad debts</t>
  </si>
  <si>
    <t>Further details provided</t>
  </si>
  <si>
    <t>No Such items</t>
  </si>
  <si>
    <t>No stock held</t>
  </si>
  <si>
    <t>All travel in bookkeeping is business and does not include commuting</t>
  </si>
  <si>
    <t>Details recorded in "Use Of Home As Office" tab</t>
  </si>
  <si>
    <t>Details recorded in "Mileage Log" tab</t>
  </si>
  <si>
    <t>No claim</t>
  </si>
  <si>
    <t>This should be 13 digits long and can be found on your paying in book</t>
  </si>
  <si>
    <t>Sole Trade Checklist</t>
  </si>
  <si>
    <t>Documents that you should supply</t>
  </si>
  <si>
    <t>Please insert more rows as required</t>
  </si>
  <si>
    <t>Type of income</t>
  </si>
  <si>
    <t>Account number or reference</t>
  </si>
  <si>
    <t>Tax</t>
  </si>
  <si>
    <t>Gross</t>
  </si>
  <si>
    <t xml:space="preserve">Employment income </t>
  </si>
  <si>
    <t>P60/P45 and P11D if applicable</t>
  </si>
  <si>
    <t>Sole Trade</t>
  </si>
  <si>
    <t xml:space="preserve">Letting income </t>
  </si>
  <si>
    <t xml:space="preserve">Dividends </t>
  </si>
  <si>
    <t>Add more rows here for each shareholding</t>
  </si>
  <si>
    <t xml:space="preserve">Bank interest </t>
  </si>
  <si>
    <t>Add more rows here for each bank account</t>
  </si>
  <si>
    <t xml:space="preserve">Other investment income </t>
  </si>
  <si>
    <t>investment portfolios or other paperwork</t>
  </si>
  <si>
    <t xml:space="preserve">Pension received </t>
  </si>
  <si>
    <t>pension providers yearly summary/statement</t>
  </si>
  <si>
    <t xml:space="preserve">Pension contributions made </t>
  </si>
  <si>
    <t>Child benefit received</t>
  </si>
  <si>
    <t xml:space="preserve">Foreign income </t>
  </si>
  <si>
    <t>breakdown of income received including any tax already paid, payslips if employment</t>
  </si>
  <si>
    <t xml:space="preserve">Capital gains </t>
  </si>
  <si>
    <t>details of any capital assets sold or otherwise disposed of</t>
  </si>
  <si>
    <t>State benefits (e.g job seekers allowance)</t>
  </si>
  <si>
    <t>breakdown of types of benefit received and if any tax was paid, statements if available</t>
  </si>
  <si>
    <t>Details for tax return</t>
  </si>
  <si>
    <t>All the transactions relating to your trade must be recorded within in a bookkeeping system or spreadsheet.</t>
  </si>
  <si>
    <t>If you have a bank account used only or mainly for business transactions you should record all items in that bank account.</t>
  </si>
  <si>
    <t>If your business transactions are in a private bank account there is no need to record the private transactions in your bookkeeping.</t>
  </si>
  <si>
    <t>All the sales made during the year must be recorded as a “Sales Invoices” list.</t>
  </si>
  <si>
    <t>All the fixed assets (e.g. computer) used in your business must be recorded on a "Fixed Assets" list.  Private use percentages of those fixed assets should be recorded on that list.</t>
  </si>
  <si>
    <t>Details of amounts owed from your customers.</t>
  </si>
  <si>
    <t>Details any of the debtors outstanding that are considered bad debts.</t>
  </si>
  <si>
    <t>Details of any work done not yet invoiced at the year end. Where appropriate provide the value of the invoice and the percentage that the work that was completed at the year end.</t>
  </si>
  <si>
    <t>Details of any work invoiced but not yet done at the year end. Where appropriate provide details of the percentage of the work done at the year end.</t>
  </si>
  <si>
    <t>Details of any amounts owed to suppliers at the year end.</t>
  </si>
  <si>
    <t>A list of purchase invoices received after the year end for goods or services received during the year (accrued expenses).</t>
  </si>
  <si>
    <t>A list of any expenditure paid in advance of usage at the year end (prepaid expenditure).  An example of this would be rent paid quarterly in advance but the quarter had not yet ended at the year end.</t>
  </si>
  <si>
    <t>Contra deals or barter transactions made during the year must be included in your bookkeeping.  Contra items are an arrangement between two parties who exchange goods or services without any cash changing hands.  Barter transactions are goods or services supplied in return for consideration other than money.</t>
  </si>
  <si>
    <t>Details of any stock held (if any).</t>
  </si>
  <si>
    <t>Details of balances needed as at 5 April each year:</t>
  </si>
  <si>
    <t>Details of transactions needed for each year up to 5 April:</t>
  </si>
  <si>
    <t>Use Of Home As Office information including average hours per week worked at home, home cost and number of people these costs are shared between.</t>
  </si>
  <si>
    <t>Details of any business mileage including date, destination, purpose, who visiting and miles of trip.</t>
  </si>
  <si>
    <t>Importantly, travel expenses recorded in your bookkeeping should not include commuting costs.</t>
  </si>
  <si>
    <t>Other business transactions which were not paid through the business bank (e.g. paid in cash) must also be recorded (e.g. as "proprietor expenses").</t>
  </si>
  <si>
    <t>Telephone and internet</t>
  </si>
  <si>
    <t>Total Expenses</t>
  </si>
  <si>
    <t>Monthly (per person)</t>
  </si>
  <si>
    <t>n</t>
  </si>
  <si>
    <t>Income year ended 5-Apr-19</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</si>
</sst>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Red]\-&quot;£&quot;#,##0"/>
    <numFmt numFmtId="164" formatCode="#,##0.00_ ;[Red]\(#,##0.00\)"/>
    <numFmt numFmtId="165" formatCode="[$-409]d\-mmm\-yy;@"/>
    <numFmt numFmtId="166" formatCode="0.0%"/>
    <numFmt numFmtId="167" formatCode="#,##0.00\ ;[Red]\(#,##0.00\);"/>
    <numFmt numFmtId="168" formatCode="000"/>
    <numFmt numFmtId="169" formatCode="d\-mmm\-yy"/>
    <numFmt numFmtId="170" formatCode="[$-409]d/mmm/yy;@"/>
    <numFmt numFmtId="171" formatCode="0;;"/>
    <numFmt numFmtId="172" formatCode="[$-409]dd\-mmm\-yy;@"/>
    <numFmt numFmtId="173" formatCode="&quot;£&quot;#,##0.00"/>
  </numFmts>
  <fonts count="23">
    <font>
      <sz val="10"/>
      <name val="Trebuchet MS"/>
    </font>
    <font>
      <sz val="10"/>
      <color theme="1"/>
      <name val="Trebuchet MS"/>
      <family val="2"/>
    </font>
    <font>
      <sz val="10"/>
      <name val="Trebuchet MS"/>
      <family val="2"/>
    </font>
    <font>
      <sz val="8"/>
      <name val="Trebuchet MS"/>
      <family val="2"/>
    </font>
    <font>
      <b/>
      <sz val="12"/>
      <name val="Trebuchet MS"/>
      <family val="2"/>
    </font>
    <font>
      <b/>
      <sz val="10"/>
      <name val="Trebuchet MS"/>
      <family val="2"/>
    </font>
    <font>
      <sz val="10"/>
      <name val="Trebuchet MS"/>
      <family val="2"/>
    </font>
    <font>
      <sz val="10"/>
      <name val="Arial"/>
      <family val="2"/>
    </font>
    <font>
      <sz val="12"/>
      <name val="Trebuchet MS"/>
      <family val="2"/>
    </font>
    <font>
      <i/>
      <sz val="10"/>
      <name val="Trebuchet MS"/>
      <family val="2"/>
    </font>
    <font>
      <sz val="10"/>
      <color indexed="8"/>
      <name val="Trebuchet MS"/>
      <family val="2"/>
    </font>
    <font>
      <sz val="10"/>
      <color indexed="8"/>
      <name val="Trebuchet MS"/>
      <family val="2"/>
    </font>
    <font>
      <b/>
      <u/>
      <sz val="10"/>
      <name val="Trebuchet MS"/>
      <family val="2"/>
    </font>
    <font>
      <b/>
      <u/>
      <sz val="12"/>
      <name val="Trebuchet MS"/>
      <family val="2"/>
    </font>
    <font>
      <sz val="7"/>
      <name val="Times New Roman"/>
      <family val="1"/>
    </font>
    <font>
      <sz val="10"/>
      <color theme="1"/>
      <name val="Trebuchet MS"/>
      <family val="2"/>
    </font>
    <font>
      <sz val="10"/>
      <color rgb="FF9C0006"/>
      <name val="Trebuchet MS"/>
      <family val="2"/>
    </font>
    <font>
      <b/>
      <sz val="10"/>
      <color theme="1"/>
      <name val="Trebuchet MS"/>
      <family val="2"/>
    </font>
    <font>
      <sz val="10"/>
      <color rgb="FF000000"/>
      <name val="Trebuchet MS"/>
      <family val="2"/>
    </font>
    <font>
      <b/>
      <sz val="10"/>
      <color rgb="FF000000"/>
      <name val="Trebuchet MS"/>
      <family val="2"/>
    </font>
    <font>
      <b/>
      <u/>
      <sz val="10"/>
      <color rgb="FF000000"/>
      <name val="Trebuchet MS"/>
      <family val="2"/>
    </font>
    <font>
      <b/>
      <sz val="14"/>
      <color theme="1"/>
      <name val="Trebuchet MS"/>
      <family val="2"/>
    </font>
    <font>
      <b/>
      <sz val="18"/>
      <name val="Trebuchet MS"/>
      <family val="2"/>
    </font>
  </fonts>
  <fills count="10">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rgb="FFFFC7CE"/>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s>
  <borders count="38">
    <border>
      <left/>
      <right/>
      <top/>
      <bottom/>
      <diagonal/>
    </border>
    <border>
      <left/>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mediumDashDot">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16" fillId="4" borderId="0" applyNumberFormat="0" applyBorder="0" applyAlignment="0" applyProtection="0"/>
    <xf numFmtId="0" fontId="7" fillId="0" borderId="0"/>
    <xf numFmtId="0" fontId="2" fillId="0" borderId="0"/>
    <xf numFmtId="0" fontId="7" fillId="0" borderId="0"/>
    <xf numFmtId="9" fontId="2" fillId="0" borderId="0" applyFont="0" applyFill="0" applyBorder="0" applyAlignment="0" applyProtection="0"/>
    <xf numFmtId="0" fontId="1" fillId="0" borderId="0"/>
  </cellStyleXfs>
  <cellXfs count="518">
    <xf numFmtId="0" fontId="0" fillId="0" borderId="0" xfId="0"/>
    <xf numFmtId="0" fontId="4" fillId="0" borderId="0" xfId="0" applyFont="1" applyProtection="1">
      <protection hidden="1"/>
    </xf>
    <xf numFmtId="0" fontId="0" fillId="0" borderId="0" xfId="0" applyProtection="1">
      <protection hidden="1"/>
    </xf>
    <xf numFmtId="0" fontId="0" fillId="0" borderId="0" xfId="0" applyAlignment="1" applyProtection="1">
      <alignment wrapText="1"/>
      <protection hidden="1"/>
    </xf>
    <xf numFmtId="0" fontId="6" fillId="0" borderId="0" xfId="0" applyFont="1" applyFill="1" applyAlignment="1" applyProtection="1">
      <alignment horizontal="left" vertical="top"/>
      <protection hidden="1"/>
    </xf>
    <xf numFmtId="4" fontId="6" fillId="0" borderId="0" xfId="0" applyNumberFormat="1" applyFont="1" applyFill="1" applyAlignment="1" applyProtection="1">
      <alignment horizontal="left" vertical="top"/>
      <protection hidden="1"/>
    </xf>
    <xf numFmtId="0" fontId="0" fillId="0" borderId="0" xfId="0" applyFill="1" applyAlignment="1" applyProtection="1">
      <alignment horizontal="left" vertical="top"/>
      <protection hidden="1"/>
    </xf>
    <xf numFmtId="0" fontId="0" fillId="0" borderId="0" xfId="0" applyAlignment="1">
      <alignment wrapText="1"/>
    </xf>
    <xf numFmtId="165" fontId="0" fillId="0" borderId="0" xfId="0" applyNumberFormat="1" applyAlignment="1" applyProtection="1">
      <alignment horizontal="left"/>
      <protection hidden="1"/>
    </xf>
    <xf numFmtId="4" fontId="0" fillId="0" borderId="0" xfId="0" applyNumberFormat="1" applyProtection="1">
      <protection hidden="1"/>
    </xf>
    <xf numFmtId="165" fontId="0" fillId="0" borderId="0" xfId="0" applyNumberFormat="1" applyFill="1" applyAlignment="1" applyProtection="1">
      <alignment horizontal="left"/>
      <protection hidden="1"/>
    </xf>
    <xf numFmtId="165" fontId="4" fillId="0" borderId="0" xfId="0" applyNumberFormat="1" applyFont="1" applyFill="1" applyAlignment="1" applyProtection="1">
      <alignment horizontal="left"/>
      <protection hidden="1"/>
    </xf>
    <xf numFmtId="4" fontId="0" fillId="0" borderId="0" xfId="0" applyNumberFormat="1" applyAlignment="1" applyProtection="1">
      <alignment horizontal="left" wrapText="1"/>
      <protection hidden="1"/>
    </xf>
    <xf numFmtId="4" fontId="0" fillId="0" borderId="0" xfId="0" applyNumberFormat="1" applyAlignment="1" applyProtection="1">
      <alignment horizontal="right" wrapText="1"/>
      <protection hidden="1"/>
    </xf>
    <xf numFmtId="4" fontId="0" fillId="0" borderId="0" xfId="0" applyNumberFormat="1" applyAlignment="1" applyProtection="1">
      <alignment horizontal="left"/>
      <protection hidden="1"/>
    </xf>
    <xf numFmtId="4" fontId="0" fillId="2" borderId="0" xfId="0" applyNumberFormat="1" applyFill="1" applyProtection="1">
      <protection locked="0"/>
    </xf>
    <xf numFmtId="164" fontId="0" fillId="3" borderId="0" xfId="0" applyNumberFormat="1" applyFill="1" applyAlignment="1" applyProtection="1">
      <alignment wrapText="1"/>
      <protection locked="0"/>
    </xf>
    <xf numFmtId="4" fontId="0" fillId="2" borderId="0" xfId="0" applyNumberFormat="1" applyFill="1" applyBorder="1" applyProtection="1">
      <protection locked="0"/>
    </xf>
    <xf numFmtId="4" fontId="0" fillId="2" borderId="1" xfId="0" applyNumberFormat="1" applyFill="1" applyBorder="1" applyProtection="1">
      <protection locked="0"/>
    </xf>
    <xf numFmtId="4" fontId="0" fillId="3" borderId="0" xfId="0" applyNumberFormat="1" applyFill="1" applyProtection="1">
      <protection locked="0"/>
    </xf>
    <xf numFmtId="165" fontId="0" fillId="0" borderId="0" xfId="0" applyNumberFormat="1" applyProtection="1">
      <protection hidden="1"/>
    </xf>
    <xf numFmtId="4" fontId="0" fillId="0" borderId="2" xfId="0" applyNumberFormat="1" applyBorder="1" applyProtection="1">
      <protection hidden="1"/>
    </xf>
    <xf numFmtId="4" fontId="0" fillId="3" borderId="0" xfId="0" applyNumberFormat="1" applyFill="1" applyBorder="1" applyProtection="1">
      <protection locked="0"/>
    </xf>
    <xf numFmtId="0" fontId="0" fillId="0" borderId="0" xfId="0" applyAlignment="1" applyProtection="1">
      <alignment horizontal="left"/>
      <protection hidden="1"/>
    </xf>
    <xf numFmtId="165" fontId="0" fillId="0" borderId="3" xfId="0" applyNumberFormat="1" applyFill="1" applyBorder="1" applyProtection="1">
      <protection hidden="1"/>
    </xf>
    <xf numFmtId="165" fontId="6" fillId="0" borderId="3" xfId="0" applyNumberFormat="1" applyFont="1" applyFill="1" applyBorder="1" applyProtection="1">
      <protection hidden="1"/>
    </xf>
    <xf numFmtId="0" fontId="0" fillId="0" borderId="3" xfId="0" applyBorder="1" applyProtection="1">
      <protection hidden="1"/>
    </xf>
    <xf numFmtId="165" fontId="5" fillId="0" borderId="0" xfId="0" applyNumberFormat="1" applyFont="1" applyAlignment="1" applyProtection="1">
      <alignment horizontal="left" vertical="top"/>
      <protection hidden="1"/>
    </xf>
    <xf numFmtId="0" fontId="0" fillId="0" borderId="0" xfId="0" applyAlignment="1" applyProtection="1">
      <alignment vertical="top"/>
      <protection hidden="1"/>
    </xf>
    <xf numFmtId="0" fontId="0" fillId="0" borderId="0" xfId="0" applyAlignment="1" applyProtection="1">
      <alignment horizontal="left" vertical="top"/>
      <protection hidden="1"/>
    </xf>
    <xf numFmtId="164" fontId="5" fillId="0" borderId="0" xfId="0" applyNumberFormat="1" applyFont="1" applyAlignment="1" applyProtection="1">
      <alignment horizontal="right" vertical="top"/>
      <protection hidden="1"/>
    </xf>
    <xf numFmtId="164" fontId="0" fillId="0" borderId="0" xfId="0" applyNumberFormat="1" applyAlignment="1" applyProtection="1">
      <alignment vertical="top"/>
      <protection hidden="1"/>
    </xf>
    <xf numFmtId="166" fontId="4" fillId="0" borderId="0" xfId="0" applyNumberFormat="1" applyFont="1" applyFill="1" applyAlignment="1" applyProtection="1">
      <alignment horizontal="right" vertical="top"/>
      <protection hidden="1"/>
    </xf>
    <xf numFmtId="0" fontId="0" fillId="0" borderId="0" xfId="0" applyAlignment="1" applyProtection="1">
      <alignment horizontal="right" vertical="top"/>
      <protection hidden="1"/>
    </xf>
    <xf numFmtId="165" fontId="5" fillId="0" borderId="0" xfId="0" applyNumberFormat="1" applyFont="1" applyFill="1" applyAlignment="1" applyProtection="1">
      <alignment horizontal="left" vertical="top"/>
      <protection hidden="1"/>
    </xf>
    <xf numFmtId="166" fontId="0" fillId="0" borderId="0" xfId="0" applyNumberFormat="1" applyAlignment="1" applyProtection="1">
      <alignment horizontal="right" vertical="top"/>
      <protection hidden="1"/>
    </xf>
    <xf numFmtId="165" fontId="4" fillId="0" borderId="0" xfId="0" applyNumberFormat="1" applyFont="1" applyFill="1" applyAlignment="1" applyProtection="1">
      <alignment horizontal="left" vertical="top"/>
      <protection hidden="1"/>
    </xf>
    <xf numFmtId="165" fontId="0" fillId="0" borderId="0" xfId="0" applyNumberFormat="1" applyAlignment="1" applyProtection="1">
      <alignment horizontal="left" vertical="top"/>
      <protection hidden="1"/>
    </xf>
    <xf numFmtId="164" fontId="0" fillId="0" borderId="4" xfId="0" applyNumberFormat="1" applyBorder="1" applyAlignment="1" applyProtection="1">
      <alignment vertical="top"/>
      <protection hidden="1"/>
    </xf>
    <xf numFmtId="164" fontId="0" fillId="0" borderId="4" xfId="0" applyNumberFormat="1" applyBorder="1" applyAlignment="1" applyProtection="1">
      <alignment horizontal="right" vertical="top"/>
      <protection hidden="1"/>
    </xf>
    <xf numFmtId="164" fontId="0" fillId="0" borderId="5" xfId="0" applyNumberFormat="1" applyBorder="1" applyAlignment="1" applyProtection="1">
      <alignment vertical="top"/>
      <protection hidden="1"/>
    </xf>
    <xf numFmtId="0" fontId="0" fillId="0" borderId="6" xfId="0" applyBorder="1" applyAlignment="1" applyProtection="1">
      <alignment horizontal="right" vertical="top"/>
      <protection hidden="1"/>
    </xf>
    <xf numFmtId="0" fontId="5" fillId="0" borderId="7" xfId="0" applyFont="1" applyFill="1" applyBorder="1" applyAlignment="1" applyProtection="1">
      <alignment horizontal="right" vertical="top"/>
      <protection hidden="1"/>
    </xf>
    <xf numFmtId="164" fontId="5" fillId="0" borderId="8" xfId="0" applyNumberFormat="1" applyFont="1" applyBorder="1" applyAlignment="1" applyProtection="1">
      <alignment vertical="top"/>
      <protection hidden="1"/>
    </xf>
    <xf numFmtId="0" fontId="5" fillId="0" borderId="9" xfId="0" applyFont="1" applyFill="1" applyBorder="1" applyAlignment="1" applyProtection="1">
      <alignment horizontal="right" vertical="top"/>
      <protection hidden="1"/>
    </xf>
    <xf numFmtId="164" fontId="0" fillId="0" borderId="10" xfId="0" applyNumberFormat="1" applyBorder="1" applyAlignment="1" applyProtection="1">
      <alignment vertical="top"/>
      <protection hidden="1"/>
    </xf>
    <xf numFmtId="164" fontId="0" fillId="0" borderId="10" xfId="0" applyNumberFormat="1" applyBorder="1" applyAlignment="1" applyProtection="1">
      <alignment horizontal="right" vertical="top"/>
      <protection hidden="1"/>
    </xf>
    <xf numFmtId="164" fontId="0" fillId="0" borderId="11" xfId="0" applyNumberFormat="1" applyBorder="1" applyAlignment="1" applyProtection="1">
      <alignment vertical="top"/>
      <protection hidden="1"/>
    </xf>
    <xf numFmtId="164" fontId="0" fillId="0" borderId="12" xfId="0" applyNumberFormat="1" applyBorder="1" applyAlignment="1" applyProtection="1">
      <alignment horizontal="right" vertical="top"/>
      <protection hidden="1"/>
    </xf>
    <xf numFmtId="165" fontId="0" fillId="0" borderId="31" xfId="0" applyNumberFormat="1" applyFill="1" applyBorder="1" applyAlignment="1" applyProtection="1">
      <alignment horizontal="left" vertical="top" wrapText="1"/>
      <protection hidden="1"/>
    </xf>
    <xf numFmtId="0" fontId="0" fillId="0" borderId="31" xfId="0" applyFill="1" applyBorder="1" applyAlignment="1" applyProtection="1">
      <alignment vertical="top" wrapText="1"/>
      <protection hidden="1"/>
    </xf>
    <xf numFmtId="0" fontId="0" fillId="0" borderId="31" xfId="0" applyFill="1" applyBorder="1" applyAlignment="1" applyProtection="1">
      <alignment horizontal="left" vertical="top" wrapText="1"/>
      <protection hidden="1"/>
    </xf>
    <xf numFmtId="164" fontId="0" fillId="2" borderId="31" xfId="0" applyNumberFormat="1" applyFill="1" applyBorder="1" applyAlignment="1" applyProtection="1">
      <alignment vertical="top" wrapText="1"/>
      <protection locked="0"/>
    </xf>
    <xf numFmtId="164" fontId="2" fillId="0" borderId="31" xfId="0" applyNumberFormat="1" applyFont="1" applyFill="1" applyBorder="1" applyAlignment="1" applyProtection="1">
      <alignment vertical="top" wrapText="1"/>
      <protection hidden="1"/>
    </xf>
    <xf numFmtId="164" fontId="0" fillId="0" borderId="31" xfId="0" applyNumberFormat="1" applyFill="1" applyBorder="1" applyAlignment="1" applyProtection="1">
      <alignment vertical="top" wrapText="1"/>
      <protection hidden="1"/>
    </xf>
    <xf numFmtId="164" fontId="0" fillId="0" borderId="31" xfId="0" applyNumberFormat="1" applyBorder="1" applyAlignment="1" applyProtection="1">
      <alignment vertical="top" wrapText="1"/>
      <protection hidden="1"/>
    </xf>
    <xf numFmtId="166" fontId="0" fillId="0" borderId="31" xfId="0" applyNumberFormat="1" applyBorder="1" applyAlignment="1" applyProtection="1">
      <alignment horizontal="right" vertical="top" wrapText="1"/>
      <protection hidden="1"/>
    </xf>
    <xf numFmtId="0" fontId="0" fillId="0" borderId="31" xfId="0" applyBorder="1" applyAlignment="1" applyProtection="1">
      <alignment horizontal="right" vertical="top" wrapText="1"/>
      <protection hidden="1"/>
    </xf>
    <xf numFmtId="165" fontId="0" fillId="0" borderId="0" xfId="0" applyNumberFormat="1" applyFill="1" applyAlignment="1" applyProtection="1">
      <alignment horizontal="left" vertical="top"/>
      <protection hidden="1"/>
    </xf>
    <xf numFmtId="165" fontId="0" fillId="0" borderId="0" xfId="0" applyNumberFormat="1" applyFill="1" applyAlignment="1" applyProtection="1">
      <alignment horizontal="left" vertical="top" wrapText="1"/>
      <protection hidden="1"/>
    </xf>
    <xf numFmtId="0" fontId="0" fillId="0" borderId="0" xfId="0" applyFill="1" applyAlignment="1" applyProtection="1">
      <alignment vertical="top" wrapText="1"/>
      <protection hidden="1"/>
    </xf>
    <xf numFmtId="166" fontId="0" fillId="0" borderId="0" xfId="0" applyNumberFormat="1" applyFill="1" applyAlignment="1" applyProtection="1">
      <alignment horizontal="right" vertical="top"/>
      <protection hidden="1"/>
    </xf>
    <xf numFmtId="164" fontId="0" fillId="0" borderId="0" xfId="0" applyNumberFormat="1" applyFill="1" applyAlignment="1" applyProtection="1">
      <alignment horizontal="right" vertical="top" wrapText="1"/>
      <protection hidden="1"/>
    </xf>
    <xf numFmtId="166" fontId="0" fillId="0" borderId="0" xfId="0" applyNumberFormat="1" applyFill="1" applyAlignment="1" applyProtection="1">
      <alignment horizontal="right" vertical="top" wrapText="1"/>
      <protection hidden="1"/>
    </xf>
    <xf numFmtId="0" fontId="0" fillId="0" borderId="0" xfId="0" applyFill="1" applyAlignment="1" applyProtection="1">
      <alignment horizontal="right" vertical="top" wrapText="1"/>
      <protection hidden="1"/>
    </xf>
    <xf numFmtId="164" fontId="0" fillId="0" borderId="0" xfId="0" applyNumberFormat="1" applyAlignment="1" applyProtection="1">
      <alignment horizontal="right" vertical="top" wrapText="1"/>
      <protection hidden="1"/>
    </xf>
    <xf numFmtId="166" fontId="0" fillId="0" borderId="0" xfId="0" applyNumberFormat="1" applyAlignment="1" applyProtection="1">
      <alignment horizontal="right" vertical="top" wrapText="1"/>
      <protection hidden="1"/>
    </xf>
    <xf numFmtId="0" fontId="0" fillId="0" borderId="0" xfId="0" applyAlignment="1" applyProtection="1">
      <alignment horizontal="right" vertical="top" wrapText="1"/>
      <protection hidden="1"/>
    </xf>
    <xf numFmtId="165" fontId="0" fillId="2" borderId="31" xfId="0" applyNumberFormat="1" applyFill="1" applyBorder="1" applyAlignment="1" applyProtection="1">
      <alignment horizontal="left" vertical="top" wrapText="1"/>
      <protection locked="0"/>
    </xf>
    <xf numFmtId="0" fontId="0" fillId="2" borderId="31" xfId="0" applyFill="1" applyBorder="1" applyAlignment="1" applyProtection="1">
      <alignment vertical="top" wrapText="1"/>
      <protection locked="0"/>
    </xf>
    <xf numFmtId="0" fontId="0" fillId="2" borderId="31" xfId="0" applyFill="1" applyBorder="1" applyAlignment="1" applyProtection="1">
      <alignment horizontal="left" vertical="top"/>
      <protection locked="0"/>
    </xf>
    <xf numFmtId="164" fontId="0" fillId="0" borderId="31" xfId="0" applyNumberFormat="1" applyBorder="1" applyAlignment="1" applyProtection="1">
      <alignment vertical="top" wrapText="1"/>
      <protection locked="0"/>
    </xf>
    <xf numFmtId="164" fontId="0" fillId="3" borderId="31" xfId="0" applyNumberFormat="1" applyFill="1" applyBorder="1" applyAlignment="1" applyProtection="1">
      <alignment vertical="top" wrapText="1"/>
      <protection locked="0"/>
    </xf>
    <xf numFmtId="166" fontId="2" fillId="3" borderId="31" xfId="0" applyNumberFormat="1" applyFont="1" applyFill="1" applyBorder="1" applyAlignment="1" applyProtection="1">
      <alignment horizontal="right" vertical="top" wrapText="1"/>
      <protection locked="0"/>
    </xf>
    <xf numFmtId="0" fontId="0" fillId="2" borderId="31" xfId="0" applyFill="1" applyBorder="1" applyAlignment="1" applyProtection="1">
      <alignment horizontal="left" vertical="top" wrapText="1"/>
      <protection locked="0"/>
    </xf>
    <xf numFmtId="1" fontId="0" fillId="2" borderId="31" xfId="0" applyNumberFormat="1" applyFill="1" applyBorder="1" applyAlignment="1" applyProtection="1">
      <alignment horizontal="left" vertical="top" wrapText="1"/>
      <protection locked="0"/>
    </xf>
    <xf numFmtId="165" fontId="0" fillId="0" borderId="31" xfId="0" applyNumberFormat="1" applyBorder="1" applyAlignment="1" applyProtection="1">
      <alignment horizontal="left" vertical="top" wrapText="1"/>
      <protection locked="0"/>
    </xf>
    <xf numFmtId="0" fontId="0" fillId="0" borderId="31" xfId="0" applyBorder="1" applyAlignment="1" applyProtection="1">
      <alignment vertical="top" wrapText="1"/>
      <protection locked="0"/>
    </xf>
    <xf numFmtId="0" fontId="0" fillId="0" borderId="31" xfId="0" applyBorder="1" applyAlignment="1" applyProtection="1">
      <alignment horizontal="left" vertical="top" wrapText="1"/>
      <protection locked="0"/>
    </xf>
    <xf numFmtId="165" fontId="0" fillId="0" borderId="0" xfId="0" applyNumberFormat="1" applyAlignment="1" applyProtection="1">
      <alignment horizontal="left" vertical="top" wrapText="1"/>
      <protection hidden="1"/>
    </xf>
    <xf numFmtId="0" fontId="0" fillId="0" borderId="0" xfId="0" applyAlignment="1" applyProtection="1">
      <alignment vertical="top" wrapText="1"/>
      <protection hidden="1"/>
    </xf>
    <xf numFmtId="0" fontId="0" fillId="0" borderId="0" xfId="0" applyAlignment="1" applyProtection="1">
      <alignment horizontal="left" vertical="top" wrapText="1"/>
      <protection hidden="1"/>
    </xf>
    <xf numFmtId="164" fontId="0" fillId="0" borderId="0" xfId="0" applyNumberFormat="1" applyAlignment="1" applyProtection="1">
      <alignment vertical="top" wrapText="1"/>
      <protection hidden="1"/>
    </xf>
    <xf numFmtId="165" fontId="4" fillId="0" borderId="0" xfId="0" applyNumberFormat="1" applyFont="1" applyFill="1" applyAlignment="1" applyProtection="1">
      <alignment horizontal="right" vertical="top"/>
      <protection hidden="1"/>
    </xf>
    <xf numFmtId="164" fontId="5" fillId="0" borderId="9" xfId="0" applyNumberFormat="1" applyFont="1" applyBorder="1" applyAlignment="1" applyProtection="1">
      <alignment vertical="top"/>
      <protection hidden="1"/>
    </xf>
    <xf numFmtId="165" fontId="0" fillId="0" borderId="0" xfId="0" applyNumberFormat="1" applyFill="1" applyAlignment="1" applyProtection="1">
      <alignment horizontal="left" vertical="top" wrapText="1"/>
      <protection locked="0"/>
    </xf>
    <xf numFmtId="0" fontId="0" fillId="0" borderId="0" xfId="0" applyFill="1" applyAlignment="1" applyProtection="1">
      <alignment vertical="top" wrapText="1"/>
      <protection locked="0"/>
    </xf>
    <xf numFmtId="0" fontId="0" fillId="0" borderId="0" xfId="0" applyFill="1" applyAlignment="1" applyProtection="1">
      <alignment horizontal="left" vertical="top" wrapText="1"/>
      <protection locked="0"/>
    </xf>
    <xf numFmtId="164" fontId="2" fillId="0" borderId="0" xfId="0" applyNumberFormat="1" applyFont="1" applyFill="1" applyAlignment="1" applyProtection="1">
      <alignment vertical="top" wrapText="1"/>
      <protection locked="0"/>
    </xf>
    <xf numFmtId="164" fontId="0" fillId="0" borderId="0" xfId="0" applyNumberFormat="1" applyFill="1" applyAlignment="1" applyProtection="1">
      <alignment vertical="top" wrapText="1"/>
      <protection locked="0"/>
    </xf>
    <xf numFmtId="164" fontId="0" fillId="0" borderId="0" xfId="0" applyNumberFormat="1" applyAlignment="1" applyProtection="1">
      <alignment vertical="top" wrapText="1"/>
      <protection locked="0"/>
    </xf>
    <xf numFmtId="0" fontId="0" fillId="0" borderId="0" xfId="0" applyAlignment="1" applyProtection="1">
      <alignment horizontal="right" vertical="top" wrapText="1"/>
      <protection locked="0"/>
    </xf>
    <xf numFmtId="0" fontId="0" fillId="0" borderId="0" xfId="0" applyFill="1" applyAlignment="1" applyProtection="1">
      <alignment horizontal="right" vertical="top" wrapText="1"/>
      <protection locked="0"/>
    </xf>
    <xf numFmtId="0" fontId="0" fillId="0" borderId="31" xfId="0" applyBorder="1" applyAlignment="1" applyProtection="1">
      <alignment horizontal="right" vertical="top" wrapText="1"/>
      <protection locked="0"/>
    </xf>
    <xf numFmtId="0" fontId="0" fillId="0" borderId="0" xfId="0" applyAlignment="1" applyProtection="1">
      <alignment horizontal="left" vertical="top" wrapText="1"/>
      <protection locked="0"/>
    </xf>
    <xf numFmtId="0" fontId="0" fillId="0" borderId="0" xfId="0" applyFill="1" applyAlignment="1" applyProtection="1">
      <alignment horizontal="left" vertical="top" wrapText="1"/>
      <protection hidden="1"/>
    </xf>
    <xf numFmtId="164" fontId="2" fillId="0" borderId="0" xfId="0" applyNumberFormat="1" applyFont="1" applyFill="1" applyAlignment="1" applyProtection="1">
      <alignment vertical="top" wrapText="1"/>
      <protection hidden="1"/>
    </xf>
    <xf numFmtId="164" fontId="0" fillId="0" borderId="0" xfId="0" applyNumberFormat="1" applyFill="1" applyAlignment="1" applyProtection="1">
      <alignment vertical="top" wrapText="1"/>
      <protection hidden="1"/>
    </xf>
    <xf numFmtId="165" fontId="0" fillId="0" borderId="31" xfId="0" applyNumberFormat="1" applyBorder="1" applyAlignment="1" applyProtection="1">
      <alignment horizontal="left" vertical="top" wrapText="1"/>
      <protection hidden="1"/>
    </xf>
    <xf numFmtId="0" fontId="0" fillId="0" borderId="31" xfId="0" applyBorder="1" applyAlignment="1" applyProtection="1">
      <alignment vertical="top" wrapText="1"/>
      <protection hidden="1"/>
    </xf>
    <xf numFmtId="0" fontId="0" fillId="0" borderId="31" xfId="0" applyBorder="1" applyAlignment="1" applyProtection="1">
      <alignment horizontal="left" vertical="top" wrapText="1"/>
      <protection hidden="1"/>
    </xf>
    <xf numFmtId="164" fontId="0" fillId="3" borderId="0" xfId="0" applyNumberFormat="1" applyFill="1" applyAlignment="1" applyProtection="1">
      <alignment vertical="top" wrapText="1"/>
      <protection locked="0"/>
    </xf>
    <xf numFmtId="0" fontId="6" fillId="2" borderId="31" xfId="0" applyFont="1" applyFill="1" applyBorder="1" applyAlignment="1" applyProtection="1">
      <alignment horizontal="left" vertical="top" wrapText="1"/>
      <protection locked="0"/>
    </xf>
    <xf numFmtId="167" fontId="0" fillId="0" borderId="0" xfId="0" applyNumberFormat="1" applyAlignment="1" applyProtection="1">
      <alignment vertical="top"/>
      <protection hidden="1"/>
    </xf>
    <xf numFmtId="167" fontId="0" fillId="0" borderId="13" xfId="0" applyNumberFormat="1" applyBorder="1" applyAlignment="1" applyProtection="1">
      <alignment vertical="top"/>
      <protection hidden="1"/>
    </xf>
    <xf numFmtId="167" fontId="0" fillId="0" borderId="0" xfId="0" applyNumberFormat="1" applyAlignment="1" applyProtection="1">
      <alignment horizontal="right" vertical="top"/>
      <protection hidden="1"/>
    </xf>
    <xf numFmtId="167" fontId="0" fillId="0" borderId="13" xfId="0" applyNumberFormat="1" applyBorder="1" applyAlignment="1" applyProtection="1">
      <alignment horizontal="right" vertical="top"/>
      <protection hidden="1"/>
    </xf>
    <xf numFmtId="0" fontId="5" fillId="0" borderId="7" xfId="0" applyFont="1" applyBorder="1" applyAlignment="1" applyProtection="1">
      <alignment horizontal="right" vertical="top"/>
      <protection hidden="1"/>
    </xf>
    <xf numFmtId="164" fontId="5" fillId="0" borderId="9" xfId="0" applyNumberFormat="1" applyFont="1" applyBorder="1" applyAlignment="1" applyProtection="1">
      <alignment horizontal="center" vertical="top"/>
      <protection hidden="1"/>
    </xf>
    <xf numFmtId="167" fontId="5" fillId="0" borderId="14" xfId="0" applyNumberFormat="1" applyFont="1" applyBorder="1" applyAlignment="1" applyProtection="1">
      <alignment vertical="top"/>
      <protection hidden="1"/>
    </xf>
    <xf numFmtId="167" fontId="5" fillId="0" borderId="9" xfId="0" applyNumberFormat="1" applyFont="1" applyBorder="1" applyAlignment="1" applyProtection="1">
      <alignment vertical="top"/>
      <protection hidden="1"/>
    </xf>
    <xf numFmtId="167" fontId="5" fillId="0" borderId="9" xfId="0" applyNumberFormat="1" applyFont="1" applyBorder="1" applyAlignment="1" applyProtection="1">
      <alignment horizontal="center" vertical="top"/>
      <protection hidden="1"/>
    </xf>
    <xf numFmtId="167" fontId="5" fillId="0" borderId="9" xfId="0" applyNumberFormat="1" applyFont="1" applyBorder="1" applyAlignment="1" applyProtection="1">
      <alignment horizontal="right" vertical="top"/>
      <protection hidden="1"/>
    </xf>
    <xf numFmtId="0" fontId="5" fillId="0" borderId="9" xfId="0" applyFont="1" applyBorder="1" applyAlignment="1" applyProtection="1">
      <alignment horizontal="center" vertical="top"/>
      <protection hidden="1"/>
    </xf>
    <xf numFmtId="167" fontId="5" fillId="0" borderId="14" xfId="0" applyNumberFormat="1" applyFont="1" applyBorder="1" applyAlignment="1" applyProtection="1">
      <alignment horizontal="right" vertical="top"/>
      <protection hidden="1"/>
    </xf>
    <xf numFmtId="1" fontId="0" fillId="0" borderId="0" xfId="0" applyNumberFormat="1" applyFill="1" applyAlignment="1" applyProtection="1">
      <alignment horizontal="left" vertical="top"/>
      <protection hidden="1"/>
    </xf>
    <xf numFmtId="0" fontId="5" fillId="0" borderId="7" xfId="0" applyFont="1" applyFill="1" applyBorder="1" applyAlignment="1" applyProtection="1">
      <alignment vertical="top"/>
      <protection hidden="1"/>
    </xf>
    <xf numFmtId="164" fontId="0" fillId="0" borderId="9" xfId="0" applyNumberFormat="1" applyBorder="1" applyAlignment="1" applyProtection="1">
      <alignment vertical="top"/>
      <protection hidden="1"/>
    </xf>
    <xf numFmtId="167" fontId="0" fillId="0" borderId="9" xfId="0" applyNumberFormat="1" applyBorder="1" applyAlignment="1" applyProtection="1">
      <alignment vertical="top"/>
      <protection hidden="1"/>
    </xf>
    <xf numFmtId="167" fontId="0" fillId="0" borderId="14" xfId="0" applyNumberFormat="1" applyBorder="1" applyAlignment="1" applyProtection="1">
      <alignment vertical="top"/>
      <protection hidden="1"/>
    </xf>
    <xf numFmtId="1" fontId="0" fillId="0" borderId="1" xfId="0" applyNumberFormat="1" applyFill="1" applyBorder="1" applyAlignment="1" applyProtection="1">
      <alignment horizontal="left" vertical="top"/>
      <protection hidden="1"/>
    </xf>
    <xf numFmtId="165" fontId="0" fillId="0" borderId="1" xfId="0" applyNumberFormat="1" applyFill="1" applyBorder="1" applyAlignment="1" applyProtection="1">
      <alignment horizontal="left" vertical="top"/>
      <protection hidden="1"/>
    </xf>
    <xf numFmtId="0" fontId="0" fillId="0" borderId="1" xfId="0" applyFill="1" applyBorder="1" applyAlignment="1" applyProtection="1">
      <alignment vertical="top"/>
      <protection hidden="1"/>
    </xf>
    <xf numFmtId="164" fontId="0" fillId="0" borderId="1" xfId="0" applyNumberFormat="1" applyBorder="1" applyAlignment="1" applyProtection="1">
      <alignment vertical="top"/>
      <protection hidden="1"/>
    </xf>
    <xf numFmtId="167" fontId="0" fillId="0" borderId="1" xfId="0" applyNumberFormat="1" applyBorder="1" applyAlignment="1" applyProtection="1">
      <alignment vertical="top"/>
      <protection hidden="1"/>
    </xf>
    <xf numFmtId="167" fontId="0" fillId="0" borderId="15" xfId="0" applyNumberFormat="1" applyBorder="1" applyAlignment="1" applyProtection="1">
      <alignment vertical="top"/>
      <protection hidden="1"/>
    </xf>
    <xf numFmtId="0" fontId="0" fillId="0" borderId="1" xfId="0" applyBorder="1" applyAlignment="1" applyProtection="1">
      <alignment horizontal="right" vertical="top"/>
      <protection hidden="1"/>
    </xf>
    <xf numFmtId="1" fontId="0" fillId="0" borderId="0" xfId="0" applyNumberFormat="1" applyAlignment="1" applyProtection="1">
      <alignment horizontal="left" vertical="top" wrapText="1"/>
      <protection hidden="1"/>
    </xf>
    <xf numFmtId="167" fontId="0" fillId="0" borderId="0" xfId="0" applyNumberFormat="1" applyAlignment="1" applyProtection="1">
      <alignment horizontal="right" vertical="top" wrapText="1"/>
      <protection hidden="1"/>
    </xf>
    <xf numFmtId="167" fontId="0" fillId="0" borderId="13" xfId="0" applyNumberFormat="1" applyBorder="1" applyAlignment="1" applyProtection="1">
      <alignment horizontal="right" vertical="top" wrapText="1"/>
      <protection hidden="1"/>
    </xf>
    <xf numFmtId="165" fontId="0" fillId="0" borderId="0" xfId="0" applyNumberFormat="1" applyAlignment="1" applyProtection="1">
      <alignment horizontal="right" vertical="top" wrapText="1"/>
      <protection hidden="1"/>
    </xf>
    <xf numFmtId="167" fontId="0" fillId="0" borderId="16" xfId="0" applyNumberFormat="1" applyBorder="1" applyAlignment="1" applyProtection="1">
      <alignment horizontal="right" vertical="top" wrapText="1"/>
      <protection hidden="1"/>
    </xf>
    <xf numFmtId="167" fontId="6" fillId="0" borderId="16" xfId="0" applyNumberFormat="1" applyFont="1" applyBorder="1" applyAlignment="1" applyProtection="1">
      <alignment horizontal="right" vertical="top" wrapText="1"/>
      <protection hidden="1"/>
    </xf>
    <xf numFmtId="167" fontId="6" fillId="0" borderId="13" xfId="0" applyNumberFormat="1" applyFont="1" applyBorder="1" applyAlignment="1" applyProtection="1">
      <alignment horizontal="right" vertical="top" wrapText="1"/>
      <protection hidden="1"/>
    </xf>
    <xf numFmtId="164" fontId="0" fillId="2" borderId="31" xfId="0" applyNumberFormat="1" applyFill="1" applyBorder="1" applyAlignment="1" applyProtection="1">
      <alignment vertical="top"/>
      <protection locked="0"/>
    </xf>
    <xf numFmtId="167" fontId="0" fillId="3" borderId="31" xfId="0" applyNumberFormat="1" applyFill="1" applyBorder="1" applyAlignment="1" applyProtection="1">
      <alignment vertical="top" wrapText="1"/>
      <protection locked="0"/>
    </xf>
    <xf numFmtId="167" fontId="0" fillId="3" borderId="32" xfId="0" applyNumberFormat="1" applyFill="1" applyBorder="1" applyAlignment="1" applyProtection="1">
      <alignment vertical="top" wrapText="1"/>
      <protection locked="0"/>
    </xf>
    <xf numFmtId="167" fontId="0" fillId="0" borderId="33" xfId="0" applyNumberFormat="1" applyBorder="1" applyAlignment="1" applyProtection="1">
      <alignment vertical="top" wrapText="1"/>
      <protection hidden="1"/>
    </xf>
    <xf numFmtId="167" fontId="0" fillId="0" borderId="31" xfId="0" applyNumberFormat="1" applyBorder="1" applyAlignment="1" applyProtection="1">
      <alignment vertical="top" wrapText="1"/>
      <protection hidden="1"/>
    </xf>
    <xf numFmtId="167" fontId="0" fillId="0" borderId="32" xfId="0" applyNumberFormat="1" applyBorder="1" applyAlignment="1" applyProtection="1">
      <alignment vertical="top" wrapText="1"/>
      <protection hidden="1"/>
    </xf>
    <xf numFmtId="167" fontId="0" fillId="3" borderId="33" xfId="0" applyNumberFormat="1" applyFill="1" applyBorder="1" applyAlignment="1" applyProtection="1">
      <alignment horizontal="right" vertical="top" wrapText="1"/>
      <protection locked="0"/>
    </xf>
    <xf numFmtId="167" fontId="0" fillId="3" borderId="34" xfId="0" applyNumberFormat="1" applyFill="1" applyBorder="1" applyAlignment="1" applyProtection="1">
      <alignment horizontal="right" vertical="top" wrapText="1"/>
      <protection locked="0"/>
    </xf>
    <xf numFmtId="167" fontId="0" fillId="3" borderId="35" xfId="0" applyNumberFormat="1" applyFill="1" applyBorder="1" applyAlignment="1" applyProtection="1">
      <alignment horizontal="right" vertical="top" wrapText="1"/>
      <protection locked="0"/>
    </xf>
    <xf numFmtId="167" fontId="0" fillId="3" borderId="36" xfId="0" applyNumberFormat="1" applyFill="1" applyBorder="1" applyAlignment="1" applyProtection="1">
      <alignment horizontal="right" vertical="top" wrapText="1"/>
      <protection locked="0"/>
    </xf>
    <xf numFmtId="167" fontId="0" fillId="0" borderId="0" xfId="0" applyNumberFormat="1" applyAlignment="1" applyProtection="1">
      <alignment vertical="top" wrapText="1"/>
      <protection hidden="1"/>
    </xf>
    <xf numFmtId="167" fontId="0" fillId="0" borderId="13" xfId="0" applyNumberFormat="1" applyBorder="1" applyAlignment="1" applyProtection="1">
      <alignment vertical="top" wrapText="1"/>
      <protection hidden="1"/>
    </xf>
    <xf numFmtId="0" fontId="0" fillId="0" borderId="16" xfId="0" applyBorder="1" applyProtection="1">
      <protection hidden="1"/>
    </xf>
    <xf numFmtId="4" fontId="0" fillId="0" borderId="16" xfId="0" applyNumberFormat="1" applyBorder="1" applyProtection="1">
      <protection hidden="1"/>
    </xf>
    <xf numFmtId="4" fontId="0" fillId="0" borderId="0" xfId="0" applyNumberFormat="1" applyFill="1" applyBorder="1" applyAlignment="1" applyProtection="1">
      <alignment horizontal="right" wrapText="1"/>
      <protection hidden="1"/>
    </xf>
    <xf numFmtId="4" fontId="6" fillId="0" borderId="0" xfId="0" applyNumberFormat="1" applyFont="1" applyBorder="1" applyAlignment="1" applyProtection="1">
      <alignment horizontal="right" wrapText="1"/>
      <protection hidden="1"/>
    </xf>
    <xf numFmtId="4" fontId="0" fillId="0" borderId="0" xfId="0" applyNumberFormat="1" applyBorder="1" applyAlignment="1" applyProtection="1">
      <alignment horizontal="right" wrapText="1"/>
      <protection hidden="1"/>
    </xf>
    <xf numFmtId="4" fontId="0" fillId="0" borderId="0" xfId="0" applyNumberFormat="1" applyFill="1" applyBorder="1" applyProtection="1">
      <protection hidden="1"/>
    </xf>
    <xf numFmtId="4" fontId="0" fillId="0" borderId="0" xfId="0" applyNumberFormat="1" applyBorder="1" applyProtection="1">
      <protection hidden="1"/>
    </xf>
    <xf numFmtId="0" fontId="0" fillId="0" borderId="0" xfId="0" applyFill="1" applyBorder="1" applyProtection="1">
      <protection hidden="1"/>
    </xf>
    <xf numFmtId="4" fontId="0" fillId="0" borderId="0" xfId="0" applyNumberFormat="1" applyFill="1" applyBorder="1" applyAlignment="1" applyProtection="1">
      <protection hidden="1"/>
    </xf>
    <xf numFmtId="165" fontId="0" fillId="0" borderId="0" xfId="0" applyNumberFormat="1" applyFill="1" applyBorder="1" applyAlignment="1" applyProtection="1">
      <alignment horizontal="left"/>
      <protection hidden="1"/>
    </xf>
    <xf numFmtId="165" fontId="4" fillId="0" borderId="0" xfId="0" applyNumberFormat="1" applyFont="1" applyFill="1" applyBorder="1" applyAlignment="1" applyProtection="1">
      <alignment horizontal="left"/>
      <protection hidden="1"/>
    </xf>
    <xf numFmtId="4" fontId="6" fillId="0" borderId="0" xfId="0" applyNumberFormat="1" applyFont="1" applyFill="1" applyBorder="1" applyAlignment="1" applyProtection="1">
      <alignment horizontal="right" wrapText="1"/>
      <protection hidden="1"/>
    </xf>
    <xf numFmtId="4" fontId="0" fillId="0" borderId="0" xfId="0" applyNumberFormat="1" applyFill="1" applyBorder="1" applyAlignment="1" applyProtection="1">
      <alignment wrapText="1"/>
      <protection hidden="1"/>
    </xf>
    <xf numFmtId="4" fontId="0" fillId="0" borderId="0" xfId="0" applyNumberFormat="1" applyFill="1" applyBorder="1" applyAlignment="1" applyProtection="1">
      <alignment horizontal="left"/>
      <protection hidden="1"/>
    </xf>
    <xf numFmtId="4" fontId="6" fillId="0" borderId="0" xfId="0" applyNumberFormat="1" applyFont="1" applyBorder="1" applyAlignment="1" applyProtection="1">
      <alignment horizontal="right"/>
      <protection hidden="1"/>
    </xf>
    <xf numFmtId="170" fontId="6" fillId="0" borderId="0" xfId="0" applyNumberFormat="1" applyFont="1" applyFill="1"/>
    <xf numFmtId="4" fontId="6" fillId="0" borderId="0" xfId="0" applyNumberFormat="1" applyFont="1" applyFill="1"/>
    <xf numFmtId="166" fontId="6" fillId="0" borderId="0" xfId="0" applyNumberFormat="1" applyFont="1" applyFill="1"/>
    <xf numFmtId="4" fontId="6" fillId="0" borderId="0" xfId="0" applyNumberFormat="1" applyFont="1" applyFill="1" applyAlignment="1">
      <alignment horizontal="center"/>
    </xf>
    <xf numFmtId="170" fontId="5" fillId="0" borderId="0" xfId="0" applyNumberFormat="1" applyFont="1" applyFill="1"/>
    <xf numFmtId="170" fontId="6" fillId="0" borderId="0" xfId="0" applyNumberFormat="1" applyFont="1" applyFill="1" applyAlignment="1">
      <alignment horizontal="right" wrapText="1"/>
    </xf>
    <xf numFmtId="4" fontId="6" fillId="0" borderId="0" xfId="0" applyNumberFormat="1" applyFont="1" applyFill="1" applyAlignment="1">
      <alignment horizontal="right" wrapText="1"/>
    </xf>
    <xf numFmtId="166" fontId="6" fillId="0" borderId="0" xfId="0" applyNumberFormat="1" applyFont="1" applyFill="1" applyAlignment="1">
      <alignment horizontal="right" wrapText="1"/>
    </xf>
    <xf numFmtId="4" fontId="6" fillId="0" borderId="0" xfId="0" applyNumberFormat="1" applyFont="1" applyFill="1" applyAlignment="1">
      <alignment horizontal="center" wrapText="1"/>
    </xf>
    <xf numFmtId="4" fontId="5" fillId="0" borderId="0" xfId="0" applyNumberFormat="1" applyFont="1" applyFill="1" applyAlignment="1">
      <alignment horizontal="right" wrapText="1"/>
    </xf>
    <xf numFmtId="4" fontId="5" fillId="0" borderId="0" xfId="0" applyNumberFormat="1" applyFont="1" applyFill="1"/>
    <xf numFmtId="165" fontId="6" fillId="0" borderId="0" xfId="0" applyNumberFormat="1" applyFont="1"/>
    <xf numFmtId="10" fontId="6" fillId="0" borderId="0" xfId="0" applyNumberFormat="1" applyFont="1" applyBorder="1" applyAlignment="1" applyProtection="1">
      <alignment horizontal="right" wrapText="1"/>
      <protection hidden="1"/>
    </xf>
    <xf numFmtId="165" fontId="0" fillId="0" borderId="0" xfId="0" applyNumberFormat="1"/>
    <xf numFmtId="4" fontId="6" fillId="0" borderId="0" xfId="4" applyNumberFormat="1" applyFont="1" applyAlignment="1">
      <alignment horizontal="right" vertical="top"/>
    </xf>
    <xf numFmtId="4" fontId="0" fillId="0" borderId="0" xfId="0" applyNumberFormat="1"/>
    <xf numFmtId="10" fontId="0" fillId="0" borderId="0" xfId="0" applyNumberFormat="1"/>
    <xf numFmtId="165" fontId="0" fillId="5" borderId="0" xfId="0" applyNumberFormat="1" applyFill="1"/>
    <xf numFmtId="4" fontId="0" fillId="5" borderId="0" xfId="0" applyNumberFormat="1" applyFill="1"/>
    <xf numFmtId="10" fontId="0" fillId="5" borderId="0" xfId="0" applyNumberFormat="1" applyFill="1"/>
    <xf numFmtId="0" fontId="0" fillId="5" borderId="0" xfId="0" applyFill="1"/>
    <xf numFmtId="0" fontId="4" fillId="0" borderId="0" xfId="0" applyFont="1" applyFill="1" applyAlignment="1" applyProtection="1">
      <alignment horizontal="center"/>
      <protection hidden="1"/>
    </xf>
    <xf numFmtId="0" fontId="5" fillId="0" borderId="0" xfId="0" applyFont="1" applyProtection="1">
      <protection hidden="1"/>
    </xf>
    <xf numFmtId="4" fontId="6" fillId="0" borderId="0" xfId="0" applyNumberFormat="1" applyFont="1" applyAlignment="1" applyProtection="1">
      <alignment horizontal="right"/>
      <protection hidden="1"/>
    </xf>
    <xf numFmtId="4" fontId="6" fillId="0" borderId="0" xfId="0" applyNumberFormat="1" applyFont="1" applyFill="1" applyBorder="1" applyAlignment="1" applyProtection="1">
      <alignment horizontal="right"/>
      <protection hidden="1"/>
    </xf>
    <xf numFmtId="4" fontId="6" fillId="6" borderId="0" xfId="0" applyNumberFormat="1" applyFont="1" applyFill="1" applyBorder="1" applyAlignment="1" applyProtection="1">
      <alignment horizontal="right"/>
      <protection hidden="1"/>
    </xf>
    <xf numFmtId="4" fontId="6" fillId="0" borderId="0" xfId="0" applyNumberFormat="1" applyFont="1" applyFill="1" applyAlignment="1" applyProtection="1">
      <alignment horizontal="right"/>
      <protection hidden="1"/>
    </xf>
    <xf numFmtId="4" fontId="6" fillId="6" borderId="0" xfId="0" applyNumberFormat="1" applyFont="1" applyFill="1" applyAlignment="1" applyProtection="1">
      <alignment horizontal="right"/>
      <protection hidden="1"/>
    </xf>
    <xf numFmtId="1" fontId="0" fillId="0" borderId="0" xfId="0" applyNumberFormat="1" applyProtection="1">
      <protection hidden="1"/>
    </xf>
    <xf numFmtId="165" fontId="4" fillId="0" borderId="0" xfId="0" applyNumberFormat="1" applyFont="1" applyProtection="1">
      <protection hidden="1"/>
    </xf>
    <xf numFmtId="1" fontId="6" fillId="0" borderId="0" xfId="0" applyNumberFormat="1" applyFont="1" applyAlignment="1" applyProtection="1">
      <alignment horizontal="right"/>
      <protection hidden="1"/>
    </xf>
    <xf numFmtId="1" fontId="6" fillId="6" borderId="0" xfId="0" applyNumberFormat="1" applyFont="1" applyFill="1" applyAlignment="1" applyProtection="1">
      <alignment horizontal="right"/>
      <protection hidden="1"/>
    </xf>
    <xf numFmtId="1" fontId="6" fillId="0" borderId="0" xfId="0" applyNumberFormat="1" applyFont="1" applyFill="1" applyAlignment="1" applyProtection="1">
      <alignment horizontal="right"/>
      <protection hidden="1"/>
    </xf>
    <xf numFmtId="165" fontId="0" fillId="0" borderId="0" xfId="0" applyNumberFormat="1" applyAlignment="1" applyProtection="1">
      <alignment wrapText="1"/>
      <protection hidden="1"/>
    </xf>
    <xf numFmtId="4" fontId="6" fillId="0" borderId="0" xfId="0" applyNumberFormat="1" applyFont="1" applyAlignment="1" applyProtection="1">
      <alignment horizontal="right" wrapText="1"/>
      <protection hidden="1"/>
    </xf>
    <xf numFmtId="4" fontId="6" fillId="6" borderId="0" xfId="0" applyNumberFormat="1" applyFont="1" applyFill="1" applyAlignment="1" applyProtection="1">
      <alignment horizontal="right" wrapText="1"/>
      <protection hidden="1"/>
    </xf>
    <xf numFmtId="4" fontId="6" fillId="0" borderId="0" xfId="0" applyNumberFormat="1" applyFont="1" applyFill="1" applyAlignment="1" applyProtection="1">
      <alignment horizontal="right" wrapText="1"/>
      <protection hidden="1"/>
    </xf>
    <xf numFmtId="1" fontId="0" fillId="0" borderId="0" xfId="0" applyNumberFormat="1" applyAlignment="1" applyProtection="1">
      <alignment wrapText="1"/>
      <protection hidden="1"/>
    </xf>
    <xf numFmtId="4" fontId="0" fillId="0" borderId="0" xfId="0" applyNumberFormat="1" applyAlignment="1" applyProtection="1">
      <alignment wrapText="1"/>
      <protection hidden="1"/>
    </xf>
    <xf numFmtId="165" fontId="6" fillId="0" borderId="0" xfId="0" applyNumberFormat="1" applyFont="1" applyProtection="1">
      <protection hidden="1"/>
    </xf>
    <xf numFmtId="4" fontId="6" fillId="0" borderId="17" xfId="0" applyNumberFormat="1" applyFont="1" applyBorder="1" applyAlignment="1" applyProtection="1">
      <alignment horizontal="right"/>
      <protection hidden="1"/>
    </xf>
    <xf numFmtId="4" fontId="6" fillId="6" borderId="17" xfId="0" applyNumberFormat="1" applyFont="1" applyFill="1" applyBorder="1" applyAlignment="1" applyProtection="1">
      <alignment horizontal="right"/>
      <protection hidden="1"/>
    </xf>
    <xf numFmtId="165" fontId="5" fillId="0" borderId="0" xfId="0" applyNumberFormat="1" applyFont="1" applyProtection="1">
      <protection hidden="1"/>
    </xf>
    <xf numFmtId="4" fontId="5" fillId="0" borderId="2" xfId="0" applyNumberFormat="1" applyFont="1" applyBorder="1" applyAlignment="1" applyProtection="1">
      <alignment horizontal="right"/>
      <protection hidden="1"/>
    </xf>
    <xf numFmtId="4" fontId="5" fillId="6" borderId="2" xfId="0" applyNumberFormat="1" applyFont="1" applyFill="1" applyBorder="1" applyAlignment="1" applyProtection="1">
      <alignment horizontal="right"/>
      <protection hidden="1"/>
    </xf>
    <xf numFmtId="4" fontId="5" fillId="0" borderId="0" xfId="0" applyNumberFormat="1" applyFont="1" applyFill="1" applyAlignment="1" applyProtection="1">
      <alignment horizontal="right"/>
      <protection hidden="1"/>
    </xf>
    <xf numFmtId="1" fontId="5" fillId="0" borderId="0" xfId="0" applyNumberFormat="1" applyFont="1" applyProtection="1">
      <protection hidden="1"/>
    </xf>
    <xf numFmtId="4" fontId="5" fillId="0" borderId="0" xfId="0" applyNumberFormat="1" applyFont="1" applyProtection="1">
      <protection hidden="1"/>
    </xf>
    <xf numFmtId="165" fontId="6" fillId="0" borderId="16" xfId="0" applyNumberFormat="1" applyFont="1" applyBorder="1" applyProtection="1">
      <protection hidden="1"/>
    </xf>
    <xf numFmtId="4" fontId="6" fillId="0" borderId="16" xfId="0" applyNumberFormat="1" applyFont="1" applyBorder="1" applyAlignment="1" applyProtection="1">
      <alignment horizontal="right"/>
      <protection hidden="1"/>
    </xf>
    <xf numFmtId="4" fontId="6" fillId="6" borderId="16" xfId="0" applyNumberFormat="1" applyFont="1" applyFill="1" applyBorder="1" applyAlignment="1" applyProtection="1">
      <alignment horizontal="right"/>
      <protection hidden="1"/>
    </xf>
    <xf numFmtId="4" fontId="6" fillId="0" borderId="16" xfId="0" applyNumberFormat="1" applyFont="1" applyFill="1" applyBorder="1" applyAlignment="1" applyProtection="1">
      <alignment horizontal="right"/>
      <protection hidden="1"/>
    </xf>
    <xf numFmtId="1" fontId="0" fillId="0" borderId="16" xfId="0" applyNumberFormat="1" applyBorder="1" applyProtection="1">
      <protection hidden="1"/>
    </xf>
    <xf numFmtId="0" fontId="0" fillId="0" borderId="0" xfId="0" applyAlignment="1">
      <alignment horizontal="right"/>
    </xf>
    <xf numFmtId="165" fontId="0" fillId="0" borderId="31" xfId="0" applyNumberFormat="1" applyFill="1" applyBorder="1" applyAlignment="1" applyProtection="1">
      <alignment horizontal="right" vertical="top" wrapText="1"/>
      <protection locked="0"/>
    </xf>
    <xf numFmtId="0" fontId="0" fillId="0" borderId="0" xfId="0" applyAlignment="1">
      <alignment horizontal="left"/>
    </xf>
    <xf numFmtId="171" fontId="0" fillId="0" borderId="0" xfId="0" applyNumberFormat="1" applyAlignment="1">
      <alignment horizontal="left"/>
    </xf>
    <xf numFmtId="0" fontId="0" fillId="7" borderId="0" xfId="0" applyFill="1" applyAlignment="1">
      <alignment horizontal="right"/>
    </xf>
    <xf numFmtId="166" fontId="0" fillId="0" borderId="0" xfId="0" applyNumberFormat="1" applyAlignment="1">
      <alignment horizontal="right"/>
    </xf>
    <xf numFmtId="4" fontId="0" fillId="0" borderId="0" xfId="0" applyNumberFormat="1" applyAlignment="1">
      <alignment horizontal="right"/>
    </xf>
    <xf numFmtId="0" fontId="5" fillId="0" borderId="0" xfId="0" applyFont="1" applyAlignment="1">
      <alignment horizontal="center"/>
    </xf>
    <xf numFmtId="171" fontId="5" fillId="0" borderId="0" xfId="0" applyNumberFormat="1" applyFont="1" applyAlignment="1">
      <alignment horizontal="center"/>
    </xf>
    <xf numFmtId="0" fontId="5" fillId="0" borderId="0" xfId="0" applyFont="1"/>
    <xf numFmtId="0" fontId="5" fillId="0" borderId="0" xfId="0" applyFont="1" applyAlignment="1">
      <alignment horizontal="left"/>
    </xf>
    <xf numFmtId="0" fontId="5" fillId="0" borderId="0" xfId="0" applyFont="1" applyAlignment="1">
      <alignment horizontal="right"/>
    </xf>
    <xf numFmtId="0" fontId="5" fillId="0" borderId="0" xfId="0" applyFont="1" applyAlignment="1">
      <alignment horizontal="left" vertical="top"/>
    </xf>
    <xf numFmtId="0" fontId="2" fillId="0" borderId="0" xfId="0" applyFont="1" applyAlignment="1" applyProtection="1">
      <alignment horizontal="right" vertical="top" wrapText="1"/>
      <protection hidden="1"/>
    </xf>
    <xf numFmtId="165" fontId="2" fillId="0" borderId="0" xfId="0" applyNumberFormat="1" applyFont="1" applyAlignment="1" applyProtection="1">
      <alignment horizontal="left" vertical="top"/>
      <protection hidden="1"/>
    </xf>
    <xf numFmtId="0" fontId="2" fillId="0" borderId="0" xfId="0" applyFont="1" applyAlignment="1" applyProtection="1">
      <alignment horizontal="right" vertical="top"/>
      <protection hidden="1"/>
    </xf>
    <xf numFmtId="165" fontId="2" fillId="0" borderId="0" xfId="0" applyNumberFormat="1" applyFont="1" applyFill="1" applyAlignment="1" applyProtection="1">
      <alignment horizontal="left" vertical="top"/>
      <protection hidden="1"/>
    </xf>
    <xf numFmtId="1" fontId="2" fillId="0" borderId="0" xfId="0" applyNumberFormat="1" applyFont="1" applyFill="1" applyAlignment="1" applyProtection="1">
      <alignment horizontal="left" vertical="top"/>
      <protection hidden="1"/>
    </xf>
    <xf numFmtId="1" fontId="2" fillId="0" borderId="1" xfId="0" applyNumberFormat="1" applyFont="1" applyFill="1" applyBorder="1" applyAlignment="1" applyProtection="1">
      <alignment horizontal="left" vertical="top"/>
      <protection hidden="1"/>
    </xf>
    <xf numFmtId="0" fontId="2" fillId="0" borderId="1" xfId="0" applyFont="1" applyBorder="1" applyAlignment="1" applyProtection="1">
      <alignment horizontal="right" vertical="top"/>
      <protection hidden="1"/>
    </xf>
    <xf numFmtId="1" fontId="2" fillId="0" borderId="0" xfId="0" applyNumberFormat="1" applyFont="1" applyAlignment="1" applyProtection="1">
      <alignment horizontal="left" vertical="top" wrapText="1"/>
      <protection hidden="1"/>
    </xf>
    <xf numFmtId="0" fontId="2" fillId="0" borderId="31" xfId="0" applyFont="1" applyBorder="1" applyAlignment="1" applyProtection="1">
      <alignment horizontal="right" vertical="top" wrapText="1"/>
      <protection hidden="1"/>
    </xf>
    <xf numFmtId="1" fontId="2" fillId="0" borderId="0" xfId="0" applyNumberFormat="1" applyFont="1" applyAlignment="1" applyProtection="1">
      <alignment horizontal="left" vertical="top"/>
      <protection hidden="1"/>
    </xf>
    <xf numFmtId="1" fontId="2" fillId="2" borderId="31" xfId="0" applyNumberFormat="1" applyFont="1" applyFill="1" applyBorder="1" applyAlignment="1" applyProtection="1">
      <alignment horizontal="left" vertical="top"/>
      <protection locked="0"/>
    </xf>
    <xf numFmtId="0" fontId="2" fillId="0" borderId="0" xfId="0" applyFont="1" applyFill="1" applyAlignment="1" applyProtection="1">
      <alignment horizontal="left" vertical="top"/>
      <protection hidden="1"/>
    </xf>
    <xf numFmtId="1" fontId="0" fillId="0" borderId="0" xfId="0" applyNumberFormat="1" applyFill="1" applyAlignment="1" applyProtection="1">
      <alignment horizontal="left" vertical="top" wrapText="1"/>
      <protection hidden="1"/>
    </xf>
    <xf numFmtId="1" fontId="2" fillId="0" borderId="0" xfId="0" applyNumberFormat="1" applyFont="1" applyFill="1" applyAlignment="1" applyProtection="1">
      <alignment horizontal="left" vertical="top" wrapText="1"/>
      <protection hidden="1"/>
    </xf>
    <xf numFmtId="0" fontId="2" fillId="2" borderId="31" xfId="0" applyFont="1" applyFill="1" applyBorder="1" applyAlignment="1" applyProtection="1">
      <alignment vertical="top" wrapText="1"/>
      <protection locked="0"/>
    </xf>
    <xf numFmtId="0" fontId="2" fillId="2" borderId="31" xfId="0" applyFont="1" applyFill="1" applyBorder="1" applyAlignment="1" applyProtection="1">
      <alignment horizontal="left" vertical="top"/>
      <protection locked="0"/>
    </xf>
    <xf numFmtId="165" fontId="2" fillId="0" borderId="3" xfId="0" applyNumberFormat="1" applyFont="1" applyFill="1" applyBorder="1" applyProtection="1">
      <protection hidden="1"/>
    </xf>
    <xf numFmtId="164" fontId="2" fillId="0" borderId="0" xfId="0" applyNumberFormat="1" applyFont="1" applyAlignment="1" applyProtection="1">
      <alignment horizontal="right" vertical="top" wrapText="1"/>
      <protection hidden="1"/>
    </xf>
    <xf numFmtId="170" fontId="2" fillId="0" borderId="0" xfId="0" applyNumberFormat="1" applyFont="1" applyFill="1"/>
    <xf numFmtId="4" fontId="2" fillId="0" borderId="0" xfId="0" applyNumberFormat="1" applyFont="1" applyFill="1" applyAlignment="1">
      <alignment horizontal="center"/>
    </xf>
    <xf numFmtId="170" fontId="5" fillId="0" borderId="17" xfId="0" applyNumberFormat="1" applyFont="1" applyFill="1" applyBorder="1"/>
    <xf numFmtId="1" fontId="3" fillId="0" borderId="17" xfId="0" applyNumberFormat="1" applyFont="1" applyFill="1" applyBorder="1"/>
    <xf numFmtId="1" fontId="3" fillId="0" borderId="17" xfId="0" applyNumberFormat="1" applyFont="1" applyFill="1" applyBorder="1" applyAlignment="1">
      <alignment horizontal="center"/>
    </xf>
    <xf numFmtId="4" fontId="6" fillId="0" borderId="17" xfId="0" applyNumberFormat="1" applyFont="1" applyFill="1" applyBorder="1"/>
    <xf numFmtId="170" fontId="6" fillId="0" borderId="17" xfId="0" applyNumberFormat="1" applyFont="1" applyFill="1" applyBorder="1"/>
    <xf numFmtId="4" fontId="2" fillId="0" borderId="0" xfId="0" applyNumberFormat="1" applyFont="1" applyAlignment="1" applyProtection="1">
      <alignment horizontal="left"/>
      <protection hidden="1"/>
    </xf>
    <xf numFmtId="4" fontId="5" fillId="0" borderId="0" xfId="0" applyNumberFormat="1" applyFont="1"/>
    <xf numFmtId="4" fontId="0" fillId="0" borderId="18" xfId="0" applyNumberFormat="1" applyFill="1" applyBorder="1" applyAlignment="1" applyProtection="1">
      <alignment horizontal="right"/>
      <protection hidden="1"/>
    </xf>
    <xf numFmtId="4" fontId="0" fillId="0" borderId="19" xfId="0" applyNumberFormat="1" applyFill="1" applyBorder="1" applyProtection="1">
      <protection hidden="1"/>
    </xf>
    <xf numFmtId="168" fontId="0" fillId="0" borderId="0" xfId="0" applyNumberFormat="1" applyFill="1" applyBorder="1" applyProtection="1">
      <protection hidden="1"/>
    </xf>
    <xf numFmtId="165" fontId="0" fillId="0" borderId="0" xfId="0" applyNumberFormat="1" applyFill="1" applyBorder="1" applyAlignment="1" applyProtection="1">
      <alignment horizontal="right"/>
      <protection hidden="1"/>
    </xf>
    <xf numFmtId="4" fontId="0" fillId="0" borderId="0" xfId="0" applyNumberFormat="1" applyFill="1" applyBorder="1" applyAlignment="1" applyProtection="1">
      <alignment horizontal="left" wrapText="1"/>
      <protection hidden="1"/>
    </xf>
    <xf numFmtId="168" fontId="6" fillId="0" borderId="0" xfId="0" applyNumberFormat="1" applyFont="1" applyFill="1" applyBorder="1" applyAlignment="1" applyProtection="1">
      <alignment horizontal="right" wrapText="1"/>
      <protection hidden="1"/>
    </xf>
    <xf numFmtId="168" fontId="0" fillId="0" borderId="0" xfId="0" applyNumberFormat="1" applyFill="1" applyBorder="1" applyAlignment="1" applyProtection="1">
      <alignment horizontal="right" wrapText="1"/>
      <protection hidden="1"/>
    </xf>
    <xf numFmtId="4" fontId="0" fillId="0" borderId="17" xfId="0" applyNumberFormat="1" applyFill="1" applyBorder="1" applyProtection="1">
      <protection hidden="1"/>
    </xf>
    <xf numFmtId="4" fontId="6" fillId="0" borderId="0" xfId="0" applyNumberFormat="1" applyFont="1" applyFill="1" applyBorder="1" applyAlignment="1" applyProtection="1">
      <alignment horizontal="left"/>
      <protection hidden="1"/>
    </xf>
    <xf numFmtId="4" fontId="0" fillId="0" borderId="0" xfId="0" applyNumberFormat="1" applyFill="1" applyBorder="1" applyAlignment="1" applyProtection="1">
      <alignment horizontal="right"/>
      <protection hidden="1"/>
    </xf>
    <xf numFmtId="165" fontId="0" fillId="0" borderId="0" xfId="0" applyNumberFormat="1" applyFill="1" applyBorder="1" applyProtection="1">
      <protection hidden="1"/>
    </xf>
    <xf numFmtId="4" fontId="0" fillId="0" borderId="2" xfId="0" applyNumberFormat="1" applyFill="1" applyBorder="1" applyProtection="1">
      <protection hidden="1"/>
    </xf>
    <xf numFmtId="4" fontId="6" fillId="0" borderId="0" xfId="0" applyNumberFormat="1" applyFont="1" applyFill="1" applyBorder="1" applyProtection="1">
      <protection hidden="1"/>
    </xf>
    <xf numFmtId="168" fontId="2" fillId="0" borderId="0" xfId="0" applyNumberFormat="1" applyFont="1" applyFill="1" applyBorder="1" applyProtection="1">
      <protection hidden="1"/>
    </xf>
    <xf numFmtId="4" fontId="2" fillId="0" borderId="0" xfId="0" applyNumberFormat="1" applyFont="1" applyFill="1" applyBorder="1" applyAlignment="1" applyProtection="1">
      <alignment horizontal="left"/>
      <protection hidden="1"/>
    </xf>
    <xf numFmtId="165" fontId="4" fillId="0" borderId="17" xfId="0" applyNumberFormat="1" applyFont="1" applyFill="1" applyBorder="1" applyAlignment="1" applyProtection="1">
      <alignment horizontal="left"/>
      <protection hidden="1"/>
    </xf>
    <xf numFmtId="165" fontId="6" fillId="0" borderId="0" xfId="0" applyNumberFormat="1" applyFont="1" applyFill="1" applyAlignment="1">
      <alignment horizontal="left"/>
    </xf>
    <xf numFmtId="165" fontId="5" fillId="0" borderId="0" xfId="0" applyNumberFormat="1" applyFont="1" applyFill="1" applyAlignment="1">
      <alignment horizontal="left"/>
    </xf>
    <xf numFmtId="165" fontId="6" fillId="0" borderId="0" xfId="0" applyNumberFormat="1" applyFont="1" applyFill="1" applyAlignment="1">
      <alignment horizontal="left" wrapText="1"/>
    </xf>
    <xf numFmtId="165" fontId="0" fillId="0" borderId="0" xfId="0" applyNumberFormat="1" applyAlignment="1">
      <alignment horizontal="left"/>
    </xf>
    <xf numFmtId="165" fontId="2" fillId="2" borderId="31" xfId="0" applyNumberFormat="1" applyFont="1" applyFill="1" applyBorder="1" applyAlignment="1" applyProtection="1">
      <alignment horizontal="left" vertical="top" wrapText="1"/>
      <protection locked="0"/>
    </xf>
    <xf numFmtId="0" fontId="2" fillId="0" borderId="0" xfId="0" applyFont="1" applyAlignment="1">
      <alignment wrapText="1"/>
    </xf>
    <xf numFmtId="0" fontId="2" fillId="0" borderId="0" xfId="0" applyFont="1"/>
    <xf numFmtId="0" fontId="17" fillId="0" borderId="0" xfId="0" applyFont="1"/>
    <xf numFmtId="172" fontId="0" fillId="0" borderId="0" xfId="0" applyNumberFormat="1"/>
    <xf numFmtId="165" fontId="2" fillId="0" borderId="0" xfId="0" applyNumberFormat="1" applyFont="1" applyAlignment="1" applyProtection="1">
      <alignment horizontal="left"/>
      <protection hidden="1"/>
    </xf>
    <xf numFmtId="4" fontId="2" fillId="0" borderId="0" xfId="0" applyNumberFormat="1" applyFont="1" applyFill="1" applyAlignment="1" applyProtection="1">
      <alignment horizontal="right"/>
      <protection hidden="1"/>
    </xf>
    <xf numFmtId="0" fontId="2" fillId="0" borderId="0" xfId="0" applyFont="1" applyFill="1" applyProtection="1">
      <protection hidden="1"/>
    </xf>
    <xf numFmtId="0" fontId="5" fillId="0" borderId="0" xfId="0" applyFont="1" applyFill="1" applyAlignment="1" applyProtection="1">
      <alignment horizontal="center"/>
      <protection hidden="1"/>
    </xf>
    <xf numFmtId="4" fontId="2" fillId="0" borderId="0" xfId="0" applyNumberFormat="1" applyFont="1" applyFill="1" applyProtection="1">
      <protection hidden="1"/>
    </xf>
    <xf numFmtId="0" fontId="0" fillId="0" borderId="0" xfId="0" applyFont="1"/>
    <xf numFmtId="0" fontId="2" fillId="0" borderId="0" xfId="0" applyFont="1" applyProtection="1">
      <protection hidden="1"/>
    </xf>
    <xf numFmtId="4" fontId="2" fillId="0" borderId="0" xfId="0" applyNumberFormat="1" applyFont="1" applyAlignment="1" applyProtection="1">
      <alignment horizontal="right"/>
      <protection hidden="1"/>
    </xf>
    <xf numFmtId="4" fontId="2" fillId="0" borderId="0" xfId="0" applyNumberFormat="1" applyFont="1" applyProtection="1">
      <protection hidden="1"/>
    </xf>
    <xf numFmtId="165" fontId="2" fillId="0" borderId="0" xfId="0" applyNumberFormat="1" applyFont="1" applyProtection="1">
      <protection hidden="1"/>
    </xf>
    <xf numFmtId="0" fontId="2" fillId="0" borderId="17" xfId="0" applyFont="1" applyBorder="1" applyProtection="1">
      <protection hidden="1"/>
    </xf>
    <xf numFmtId="4" fontId="2" fillId="0" borderId="17" xfId="0" applyNumberFormat="1" applyFont="1" applyBorder="1" applyAlignment="1" applyProtection="1">
      <alignment horizontal="right"/>
      <protection hidden="1"/>
    </xf>
    <xf numFmtId="4" fontId="2" fillId="0" borderId="20" xfId="0" applyNumberFormat="1" applyFont="1" applyBorder="1" applyAlignment="1" applyProtection="1">
      <alignment horizontal="left"/>
      <protection hidden="1"/>
    </xf>
    <xf numFmtId="4" fontId="2" fillId="0" borderId="20" xfId="0" applyNumberFormat="1" applyFont="1" applyBorder="1" applyAlignment="1" applyProtection="1">
      <alignment horizontal="right"/>
      <protection hidden="1"/>
    </xf>
    <xf numFmtId="0" fontId="2" fillId="0" borderId="21" xfId="0" applyFont="1" applyBorder="1" applyProtection="1">
      <protection hidden="1"/>
    </xf>
    <xf numFmtId="4" fontId="2" fillId="0" borderId="21" xfId="0" applyNumberFormat="1" applyFont="1" applyBorder="1" applyAlignment="1" applyProtection="1">
      <alignment horizontal="right"/>
      <protection hidden="1"/>
    </xf>
    <xf numFmtId="0" fontId="2" fillId="0" borderId="0" xfId="0" applyFont="1" applyAlignment="1" applyProtection="1">
      <alignment horizontal="right"/>
      <protection hidden="1"/>
    </xf>
    <xf numFmtId="4" fontId="2" fillId="0" borderId="0" xfId="0" applyNumberFormat="1" applyFont="1" applyBorder="1" applyAlignment="1" applyProtection="1">
      <alignment horizontal="left"/>
      <protection hidden="1"/>
    </xf>
    <xf numFmtId="0" fontId="2" fillId="0" borderId="0" xfId="0" applyFont="1" applyBorder="1" applyAlignment="1" applyProtection="1">
      <alignment horizontal="right"/>
      <protection hidden="1"/>
    </xf>
    <xf numFmtId="0" fontId="2" fillId="0" borderId="22" xfId="0" applyFont="1" applyBorder="1" applyProtection="1">
      <protection hidden="1"/>
    </xf>
    <xf numFmtId="165" fontId="2" fillId="0" borderId="17" xfId="0" applyNumberFormat="1" applyFont="1" applyBorder="1" applyAlignment="1" applyProtection="1">
      <alignment horizontal="right"/>
      <protection hidden="1"/>
    </xf>
    <xf numFmtId="165" fontId="2" fillId="2" borderId="23" xfId="0" applyNumberFormat="1" applyFont="1" applyFill="1" applyBorder="1" applyAlignment="1" applyProtection="1">
      <alignment horizontal="right"/>
      <protection locked="0"/>
    </xf>
    <xf numFmtId="0" fontId="2" fillId="0" borderId="24" xfId="0" applyFont="1" applyBorder="1" applyProtection="1">
      <protection hidden="1"/>
    </xf>
    <xf numFmtId="0" fontId="2" fillId="0" borderId="0" xfId="0" applyFont="1" applyBorder="1" applyProtection="1">
      <protection hidden="1"/>
    </xf>
    <xf numFmtId="0" fontId="2" fillId="0" borderId="13" xfId="0" applyFont="1" applyBorder="1" applyAlignment="1" applyProtection="1">
      <alignment horizontal="right"/>
      <protection hidden="1"/>
    </xf>
    <xf numFmtId="6" fontId="2" fillId="0" borderId="0" xfId="0" applyNumberFormat="1" applyFont="1" applyBorder="1" applyAlignment="1" applyProtection="1">
      <alignment horizontal="right"/>
      <protection hidden="1"/>
    </xf>
    <xf numFmtId="6" fontId="2" fillId="0" borderId="13" xfId="0" applyNumberFormat="1" applyFont="1" applyFill="1" applyBorder="1" applyAlignment="1" applyProtection="1">
      <alignment horizontal="right"/>
      <protection locked="0"/>
    </xf>
    <xf numFmtId="4" fontId="2" fillId="0" borderId="13" xfId="0" applyNumberFormat="1" applyFont="1" applyFill="1" applyBorder="1" applyAlignment="1" applyProtection="1">
      <alignment horizontal="right"/>
      <protection locked="0"/>
    </xf>
    <xf numFmtId="4" fontId="2" fillId="0" borderId="0" xfId="0" applyNumberFormat="1" applyFont="1" applyBorder="1" applyAlignment="1" applyProtection="1">
      <alignment horizontal="right"/>
      <protection hidden="1"/>
    </xf>
    <xf numFmtId="4" fontId="2" fillId="0" borderId="13" xfId="0" applyNumberFormat="1" applyFont="1" applyBorder="1" applyAlignment="1" applyProtection="1">
      <alignment horizontal="right"/>
      <protection hidden="1"/>
    </xf>
    <xf numFmtId="0" fontId="5" fillId="0" borderId="24" xfId="0" applyFont="1" applyBorder="1" applyProtection="1">
      <protection hidden="1"/>
    </xf>
    <xf numFmtId="0" fontId="5" fillId="0" borderId="0" xfId="0" applyFont="1" applyBorder="1" applyProtection="1">
      <protection hidden="1"/>
    </xf>
    <xf numFmtId="4" fontId="5" fillId="0" borderId="0" xfId="0" applyNumberFormat="1" applyFont="1" applyBorder="1" applyAlignment="1" applyProtection="1">
      <alignment horizontal="right"/>
      <protection hidden="1"/>
    </xf>
    <xf numFmtId="4" fontId="5" fillId="0" borderId="13" xfId="0" applyNumberFormat="1" applyFont="1" applyBorder="1" applyAlignment="1" applyProtection="1">
      <alignment horizontal="right"/>
      <protection hidden="1"/>
    </xf>
    <xf numFmtId="0" fontId="2" fillId="0" borderId="18" xfId="0" applyFont="1" applyBorder="1" applyProtection="1">
      <protection hidden="1"/>
    </xf>
    <xf numFmtId="0" fontId="2" fillId="0" borderId="20" xfId="0" applyFont="1" applyBorder="1" applyProtection="1">
      <protection hidden="1"/>
    </xf>
    <xf numFmtId="4" fontId="2" fillId="0" borderId="19" xfId="0" applyNumberFormat="1" applyFont="1" applyBorder="1" applyAlignment="1" applyProtection="1">
      <alignment horizontal="right"/>
      <protection hidden="1"/>
    </xf>
    <xf numFmtId="4" fontId="0" fillId="0" borderId="0" xfId="0" applyNumberFormat="1" applyFont="1" applyBorder="1" applyAlignment="1" applyProtection="1">
      <alignment horizontal="right"/>
      <protection hidden="1"/>
    </xf>
    <xf numFmtId="15" fontId="0" fillId="0" borderId="0" xfId="0" applyNumberFormat="1" applyFont="1" applyBorder="1" applyAlignment="1" applyProtection="1">
      <alignment horizontal="right"/>
      <protection hidden="1"/>
    </xf>
    <xf numFmtId="0" fontId="0" fillId="0" borderId="0" xfId="0" applyFont="1" applyBorder="1" applyAlignment="1" applyProtection="1">
      <alignment horizontal="right"/>
      <protection hidden="1"/>
    </xf>
    <xf numFmtId="15" fontId="5" fillId="0" borderId="0" xfId="0" applyNumberFormat="1" applyFont="1" applyBorder="1" applyAlignment="1" applyProtection="1">
      <alignment horizontal="right"/>
      <protection hidden="1"/>
    </xf>
    <xf numFmtId="0" fontId="5" fillId="0" borderId="0" xfId="0" applyFont="1" applyBorder="1" applyAlignment="1" applyProtection="1">
      <alignment horizontal="right"/>
      <protection hidden="1"/>
    </xf>
    <xf numFmtId="15" fontId="2" fillId="0" borderId="0" xfId="0" applyNumberFormat="1" applyFont="1" applyBorder="1" applyAlignment="1" applyProtection="1">
      <alignment horizontal="right" wrapText="1"/>
      <protection hidden="1"/>
    </xf>
    <xf numFmtId="4" fontId="2" fillId="0" borderId="0" xfId="0" applyNumberFormat="1" applyFont="1" applyBorder="1" applyAlignment="1" applyProtection="1">
      <alignment horizontal="right" wrapText="1"/>
      <protection hidden="1"/>
    </xf>
    <xf numFmtId="4" fontId="0" fillId="2" borderId="0" xfId="0" applyNumberFormat="1" applyFont="1" applyFill="1" applyBorder="1" applyAlignment="1" applyProtection="1">
      <alignment horizontal="right"/>
      <protection locked="0"/>
    </xf>
    <xf numFmtId="4" fontId="0" fillId="2" borderId="0" xfId="0" applyNumberFormat="1" applyFill="1" applyBorder="1" applyAlignment="1" applyProtection="1">
      <alignment horizontal="right" vertical="top" wrapText="1"/>
      <protection locked="0"/>
    </xf>
    <xf numFmtId="4" fontId="0" fillId="2" borderId="0" xfId="0" applyNumberFormat="1" applyFont="1" applyFill="1" applyBorder="1" applyAlignment="1" applyProtection="1">
      <alignment horizontal="right" vertical="top" wrapText="1"/>
      <protection locked="0"/>
    </xf>
    <xf numFmtId="172" fontId="0" fillId="7" borderId="0" xfId="0" applyNumberFormat="1" applyFont="1" applyFill="1" applyBorder="1" applyAlignment="1" applyProtection="1">
      <alignment horizontal="right" vertical="top" wrapText="1"/>
      <protection locked="0"/>
    </xf>
    <xf numFmtId="0" fontId="5" fillId="0" borderId="25" xfId="0" applyFont="1" applyBorder="1" applyProtection="1">
      <protection hidden="1"/>
    </xf>
    <xf numFmtId="9" fontId="0" fillId="0" borderId="0" xfId="5" applyFont="1" applyFill="1" applyBorder="1" applyAlignment="1" applyProtection="1">
      <alignment horizontal="left"/>
      <protection locked="0"/>
    </xf>
    <xf numFmtId="0" fontId="0" fillId="0" borderId="3" xfId="0" applyFont="1" applyBorder="1" applyProtection="1">
      <protection hidden="1"/>
    </xf>
    <xf numFmtId="9" fontId="2" fillId="2" borderId="3" xfId="5" applyFont="1" applyFill="1" applyBorder="1" applyAlignment="1" applyProtection="1">
      <alignment horizontal="left"/>
      <protection locked="0"/>
    </xf>
    <xf numFmtId="4" fontId="0" fillId="2" borderId="3" xfId="5" applyNumberFormat="1" applyFont="1" applyFill="1" applyBorder="1" applyAlignment="1" applyProtection="1">
      <alignment horizontal="left"/>
      <protection locked="0"/>
    </xf>
    <xf numFmtId="0" fontId="8" fillId="0" borderId="0" xfId="0" applyFont="1" applyFill="1" applyProtection="1">
      <protection hidden="1"/>
    </xf>
    <xf numFmtId="4" fontId="8" fillId="0" borderId="0" xfId="0" applyNumberFormat="1" applyFont="1" applyFill="1" applyProtection="1">
      <protection hidden="1"/>
    </xf>
    <xf numFmtId="172" fontId="0" fillId="7" borderId="0" xfId="0" applyNumberFormat="1" applyFill="1"/>
    <xf numFmtId="0" fontId="0" fillId="7" borderId="0" xfId="0" applyFill="1"/>
    <xf numFmtId="4" fontId="0" fillId="7" borderId="0" xfId="0" applyNumberFormat="1" applyFont="1" applyFill="1" applyBorder="1" applyAlignment="1" applyProtection="1">
      <alignment horizontal="right"/>
      <protection locked="0"/>
    </xf>
    <xf numFmtId="172" fontId="0" fillId="7" borderId="0" xfId="0" applyNumberFormat="1" applyFill="1" applyBorder="1" applyAlignment="1" applyProtection="1">
      <alignment horizontal="right" vertical="top" wrapText="1"/>
      <protection locked="0"/>
    </xf>
    <xf numFmtId="15" fontId="0" fillId="7" borderId="0" xfId="0" applyNumberFormat="1" applyFont="1" applyFill="1" applyBorder="1" applyAlignment="1" applyProtection="1">
      <alignment horizontal="right"/>
      <protection locked="0"/>
    </xf>
    <xf numFmtId="172" fontId="9" fillId="0" borderId="0" xfId="0" applyNumberFormat="1" applyFont="1"/>
    <xf numFmtId="172" fontId="17" fillId="0" borderId="0" xfId="0" applyNumberFormat="1" applyFont="1"/>
    <xf numFmtId="172" fontId="0" fillId="0" borderId="0" xfId="0" applyNumberFormat="1" applyFont="1" applyBorder="1" applyAlignment="1" applyProtection="1">
      <alignment horizontal="left"/>
      <protection hidden="1"/>
    </xf>
    <xf numFmtId="172" fontId="5" fillId="0" borderId="0" xfId="0" applyNumberFormat="1" applyFont="1" applyBorder="1" applyAlignment="1" applyProtection="1">
      <alignment horizontal="left"/>
      <protection hidden="1"/>
    </xf>
    <xf numFmtId="172" fontId="0" fillId="0" borderId="0" xfId="0" applyNumberFormat="1" applyFont="1" applyBorder="1" applyAlignment="1" applyProtection="1">
      <alignment horizontal="right"/>
      <protection hidden="1"/>
    </xf>
    <xf numFmtId="172" fontId="2" fillId="0" borderId="0" xfId="0" applyNumberFormat="1" applyFont="1" applyBorder="1" applyAlignment="1" applyProtection="1">
      <alignment horizontal="right" wrapText="1"/>
      <protection hidden="1"/>
    </xf>
    <xf numFmtId="0" fontId="18" fillId="0" borderId="26" xfId="0" applyFont="1" applyBorder="1" applyAlignment="1">
      <alignment vertical="center"/>
    </xf>
    <xf numFmtId="0" fontId="18" fillId="0" borderId="27" xfId="0" applyFont="1" applyBorder="1" applyAlignment="1">
      <alignment vertical="center"/>
    </xf>
    <xf numFmtId="4" fontId="0" fillId="0" borderId="28" xfId="0" applyNumberFormat="1" applyFont="1" applyBorder="1"/>
    <xf numFmtId="0" fontId="18" fillId="0" borderId="24" xfId="0" applyFont="1" applyBorder="1" applyAlignment="1">
      <alignment vertical="center"/>
    </xf>
    <xf numFmtId="0" fontId="18" fillId="0" borderId="0" xfId="0" applyFont="1" applyBorder="1" applyAlignment="1">
      <alignment vertical="center"/>
    </xf>
    <xf numFmtId="4" fontId="0" fillId="0" borderId="13" xfId="0" applyNumberFormat="1" applyBorder="1"/>
    <xf numFmtId="0" fontId="18" fillId="0" borderId="18" xfId="0" applyFont="1" applyBorder="1" applyAlignment="1">
      <alignment vertical="center"/>
    </xf>
    <xf numFmtId="0" fontId="18" fillId="0" borderId="20" xfId="0" applyFont="1" applyBorder="1" applyAlignment="1">
      <alignment vertical="center"/>
    </xf>
    <xf numFmtId="4" fontId="0" fillId="0" borderId="19" xfId="0" applyNumberFormat="1" applyBorder="1"/>
    <xf numFmtId="4" fontId="18" fillId="0" borderId="28" xfId="0" applyNumberFormat="1" applyFont="1" applyBorder="1" applyAlignment="1">
      <alignment vertical="center"/>
    </xf>
    <xf numFmtId="4" fontId="18" fillId="0" borderId="13" xfId="0" applyNumberFormat="1" applyFont="1" applyBorder="1" applyAlignment="1">
      <alignment horizontal="right" vertical="center"/>
    </xf>
    <xf numFmtId="4" fontId="18" fillId="0" borderId="19" xfId="0" applyNumberFormat="1" applyFont="1" applyBorder="1" applyAlignment="1">
      <alignment horizontal="right" vertical="center"/>
    </xf>
    <xf numFmtId="0" fontId="0" fillId="0" borderId="33" xfId="0" applyBorder="1" applyAlignment="1" applyProtection="1">
      <alignment horizontal="right" vertical="top" wrapText="1"/>
      <protection hidden="1"/>
    </xf>
    <xf numFmtId="4" fontId="2" fillId="0" borderId="0" xfId="0" applyNumberFormat="1" applyFont="1" applyFill="1" applyBorder="1" applyProtection="1">
      <protection hidden="1"/>
    </xf>
    <xf numFmtId="4" fontId="2" fillId="0" borderId="0" xfId="0" applyNumberFormat="1" applyFont="1" applyFill="1" applyBorder="1" applyAlignment="1" applyProtection="1">
      <alignment horizontal="left" wrapText="1"/>
      <protection hidden="1"/>
    </xf>
    <xf numFmtId="165" fontId="2" fillId="0" borderId="0" xfId="0" applyNumberFormat="1" applyFont="1" applyFill="1" applyBorder="1" applyAlignment="1" applyProtection="1">
      <alignment horizontal="left"/>
      <protection hidden="1"/>
    </xf>
    <xf numFmtId="0" fontId="18" fillId="0" borderId="0" xfId="0" applyFont="1" applyFill="1" applyBorder="1" applyAlignment="1">
      <alignment vertical="center"/>
    </xf>
    <xf numFmtId="0" fontId="19" fillId="0" borderId="0" xfId="0" applyFont="1" applyFill="1" applyBorder="1" applyAlignment="1">
      <alignment vertical="center"/>
    </xf>
    <xf numFmtId="0" fontId="9" fillId="0" borderId="0" xfId="0" applyFont="1"/>
    <xf numFmtId="165" fontId="2" fillId="0" borderId="0" xfId="0" applyNumberFormat="1" applyFont="1"/>
    <xf numFmtId="172" fontId="18" fillId="0" borderId="0" xfId="0" applyNumberFormat="1" applyFont="1" applyFill="1" applyBorder="1" applyAlignment="1">
      <alignment vertical="center"/>
    </xf>
    <xf numFmtId="0" fontId="20" fillId="0" borderId="0" xfId="0" applyFont="1" applyFill="1" applyBorder="1" applyAlignment="1">
      <alignment vertical="center"/>
    </xf>
    <xf numFmtId="0" fontId="2" fillId="0" borderId="2" xfId="0" applyFont="1" applyBorder="1"/>
    <xf numFmtId="173" fontId="0" fillId="7" borderId="0" xfId="0" applyNumberFormat="1" applyFill="1"/>
    <xf numFmtId="173" fontId="0" fillId="0" borderId="2" xfId="0" applyNumberFormat="1" applyBorder="1"/>
    <xf numFmtId="0" fontId="2" fillId="7" borderId="0" xfId="0" applyFont="1" applyFill="1" applyProtection="1">
      <protection hidden="1"/>
    </xf>
    <xf numFmtId="4" fontId="11" fillId="0" borderId="0" xfId="3" applyNumberFormat="1" applyFont="1" applyAlignment="1">
      <alignment horizontal="left"/>
    </xf>
    <xf numFmtId="168" fontId="0" fillId="0" borderId="27" xfId="0" applyNumberFormat="1" applyBorder="1"/>
    <xf numFmtId="168" fontId="0" fillId="0" borderId="0" xfId="0" applyNumberFormat="1"/>
    <xf numFmtId="4" fontId="2" fillId="0" borderId="0" xfId="3" applyNumberFormat="1" applyFill="1" applyBorder="1" applyProtection="1">
      <protection hidden="1"/>
    </xf>
    <xf numFmtId="168" fontId="2" fillId="0" borderId="0" xfId="3" applyNumberFormat="1" applyFill="1" applyBorder="1" applyProtection="1">
      <protection hidden="1"/>
    </xf>
    <xf numFmtId="0" fontId="2" fillId="0" borderId="27" xfId="0" applyFont="1" applyBorder="1"/>
    <xf numFmtId="4" fontId="0" fillId="0" borderId="27" xfId="0" applyNumberFormat="1" applyBorder="1"/>
    <xf numFmtId="172" fontId="0" fillId="0" borderId="0" xfId="0" applyNumberFormat="1" applyAlignment="1" applyProtection="1">
      <alignment horizontal="right" vertical="top"/>
      <protection hidden="1"/>
    </xf>
    <xf numFmtId="172" fontId="5" fillId="0" borderId="9" xfId="0" applyNumberFormat="1" applyFont="1" applyBorder="1" applyAlignment="1" applyProtection="1">
      <alignment horizontal="center" vertical="top"/>
      <protection hidden="1"/>
    </xf>
    <xf numFmtId="172" fontId="0" fillId="0" borderId="9" xfId="0" applyNumberFormat="1" applyBorder="1" applyAlignment="1" applyProtection="1">
      <alignment vertical="top"/>
      <protection hidden="1"/>
    </xf>
    <xf numFmtId="172" fontId="0" fillId="0" borderId="1" xfId="0" applyNumberFormat="1" applyBorder="1" applyAlignment="1" applyProtection="1">
      <alignment vertical="top"/>
      <protection hidden="1"/>
    </xf>
    <xf numFmtId="172" fontId="0" fillId="0" borderId="0" xfId="0" applyNumberFormat="1" applyAlignment="1" applyProtection="1">
      <alignment horizontal="right" vertical="top" wrapText="1"/>
      <protection hidden="1"/>
    </xf>
    <xf numFmtId="172" fontId="0" fillId="3" borderId="33" xfId="0" applyNumberFormat="1" applyFill="1" applyBorder="1" applyAlignment="1" applyProtection="1">
      <alignment horizontal="right" vertical="top" wrapText="1"/>
      <protection locked="0"/>
    </xf>
    <xf numFmtId="165" fontId="0" fillId="0" borderId="27" xfId="0" applyNumberFormat="1" applyFill="1" applyBorder="1" applyAlignment="1" applyProtection="1">
      <alignment horizontal="left"/>
      <protection hidden="1"/>
    </xf>
    <xf numFmtId="169" fontId="5" fillId="0" borderId="27" xfId="0" applyNumberFormat="1" applyFont="1" applyFill="1" applyBorder="1" applyAlignment="1">
      <alignment horizontal="left" wrapText="1"/>
    </xf>
    <xf numFmtId="4" fontId="5" fillId="0" borderId="27" xfId="0" applyNumberFormat="1" applyFont="1" applyFill="1" applyBorder="1" applyAlignment="1">
      <alignment horizontal="right" wrapText="1"/>
    </xf>
    <xf numFmtId="169" fontId="5" fillId="0" borderId="27" xfId="0" applyNumberFormat="1" applyFont="1" applyFill="1" applyBorder="1"/>
    <xf numFmtId="4" fontId="5" fillId="0" borderId="27" xfId="0" applyNumberFormat="1" applyFont="1" applyFill="1" applyBorder="1"/>
    <xf numFmtId="166" fontId="5" fillId="0" borderId="27" xfId="0" applyNumberFormat="1" applyFont="1" applyFill="1" applyBorder="1"/>
    <xf numFmtId="4" fontId="5" fillId="0" borderId="27" xfId="0" applyNumberFormat="1" applyFont="1" applyFill="1" applyBorder="1" applyAlignment="1">
      <alignment horizontal="center"/>
    </xf>
    <xf numFmtId="0" fontId="2" fillId="2" borderId="31" xfId="0" applyFont="1" applyFill="1" applyBorder="1" applyAlignment="1" applyProtection="1">
      <alignment horizontal="left" vertical="top" wrapText="1"/>
      <protection locked="0"/>
    </xf>
    <xf numFmtId="0" fontId="0" fillId="0" borderId="29" xfId="0" applyFont="1" applyBorder="1" applyProtection="1">
      <protection hidden="1"/>
    </xf>
    <xf numFmtId="9" fontId="2" fillId="2" borderId="29" xfId="5" applyFont="1" applyFill="1" applyBorder="1" applyAlignment="1" applyProtection="1">
      <alignment horizontal="left"/>
      <protection locked="0"/>
    </xf>
    <xf numFmtId="4" fontId="0" fillId="2" borderId="29" xfId="5" applyNumberFormat="1" applyFont="1" applyFill="1" applyBorder="1" applyAlignment="1" applyProtection="1">
      <alignment horizontal="left"/>
      <protection locked="0"/>
    </xf>
    <xf numFmtId="173" fontId="0" fillId="0" borderId="0" xfId="0" applyNumberFormat="1"/>
    <xf numFmtId="173" fontId="0" fillId="3" borderId="33" xfId="0" applyNumberFormat="1" applyFill="1" applyBorder="1" applyAlignment="1" applyProtection="1">
      <alignment horizontal="right" vertical="top" wrapText="1"/>
      <protection locked="0"/>
    </xf>
    <xf numFmtId="173" fontId="0" fillId="8" borderId="0" xfId="0" applyNumberFormat="1" applyFill="1"/>
    <xf numFmtId="0" fontId="0" fillId="0" borderId="17" xfId="0" applyFont="1" applyBorder="1" applyProtection="1">
      <protection hidden="1"/>
    </xf>
    <xf numFmtId="9" fontId="0" fillId="0" borderId="17" xfId="5" applyFont="1" applyFill="1" applyBorder="1" applyAlignment="1" applyProtection="1">
      <alignment horizontal="left"/>
      <protection locked="0"/>
    </xf>
    <xf numFmtId="4" fontId="0" fillId="0" borderId="17" xfId="5" applyNumberFormat="1" applyFont="1" applyFill="1" applyBorder="1" applyAlignment="1" applyProtection="1">
      <alignment horizontal="left"/>
      <protection locked="0"/>
    </xf>
    <xf numFmtId="4" fontId="2" fillId="0" borderId="0" xfId="0" applyNumberFormat="1" applyFont="1" applyFill="1" applyBorder="1" applyAlignment="1" applyProtection="1">
      <alignment horizontal="right" wrapText="1"/>
      <protection hidden="1"/>
    </xf>
    <xf numFmtId="0" fontId="2" fillId="0" borderId="0" xfId="0" applyFont="1" applyFill="1" applyAlignment="1" applyProtection="1">
      <alignment horizontal="left" vertical="top" wrapText="1"/>
      <protection hidden="1"/>
    </xf>
    <xf numFmtId="0" fontId="15" fillId="0" borderId="20" xfId="0" applyFont="1" applyBorder="1" applyAlignment="1">
      <alignment wrapText="1"/>
    </xf>
    <xf numFmtId="0" fontId="2" fillId="0" borderId="0" xfId="0" applyFont="1" applyAlignment="1">
      <alignment horizontal="right"/>
    </xf>
    <xf numFmtId="4" fontId="0" fillId="0" borderId="29" xfId="0" applyNumberFormat="1" applyFill="1" applyBorder="1" applyProtection="1">
      <protection hidden="1"/>
    </xf>
    <xf numFmtId="4" fontId="0" fillId="0" borderId="30" xfId="0" applyNumberFormat="1" applyFill="1" applyBorder="1" applyProtection="1">
      <protection hidden="1"/>
    </xf>
    <xf numFmtId="4" fontId="0" fillId="0" borderId="25" xfId="0" applyNumberFormat="1" applyFill="1" applyBorder="1" applyProtection="1">
      <protection hidden="1"/>
    </xf>
    <xf numFmtId="0" fontId="4" fillId="0" borderId="0" xfId="0" applyFont="1"/>
    <xf numFmtId="4" fontId="9" fillId="0" borderId="0" xfId="0" applyNumberFormat="1" applyFont="1" applyFill="1" applyBorder="1" applyProtection="1">
      <protection hidden="1"/>
    </xf>
    <xf numFmtId="164" fontId="0" fillId="0" borderId="0" xfId="0" applyNumberFormat="1" applyFill="1" applyAlignment="1" applyProtection="1">
      <alignment horizontal="right" vertical="top" wrapText="1"/>
      <protection locked="0"/>
    </xf>
    <xf numFmtId="0" fontId="2" fillId="0" borderId="0" xfId="0" applyFont="1" applyFill="1" applyAlignment="1" applyProtection="1">
      <alignment horizontal="left" vertical="top" wrapText="1"/>
      <protection locked="0"/>
    </xf>
    <xf numFmtId="164" fontId="2" fillId="0" borderId="0" xfId="0" applyNumberFormat="1" applyFont="1" applyAlignment="1" applyProtection="1">
      <alignment horizontal="right" vertical="top" wrapText="1"/>
      <protection locked="0"/>
    </xf>
    <xf numFmtId="164" fontId="0" fillId="0" borderId="0" xfId="0" applyNumberFormat="1" applyAlignment="1" applyProtection="1">
      <alignment horizontal="right" vertical="top" wrapText="1"/>
      <protection locked="0"/>
    </xf>
    <xf numFmtId="166" fontId="0" fillId="0" borderId="0" xfId="0" applyNumberFormat="1" applyAlignment="1" applyProtection="1">
      <alignment horizontal="right" vertical="top" wrapText="1"/>
      <protection locked="0"/>
    </xf>
    <xf numFmtId="164" fontId="2" fillId="2" borderId="31" xfId="0" applyNumberFormat="1" applyFont="1" applyFill="1" applyBorder="1" applyAlignment="1" applyProtection="1">
      <alignment vertical="top" wrapText="1"/>
      <protection locked="0"/>
    </xf>
    <xf numFmtId="165" fontId="0" fillId="0" borderId="0" xfId="0" applyNumberFormat="1" applyAlignment="1" applyProtection="1">
      <alignment horizontal="left" vertical="top" wrapText="1"/>
      <protection locked="0"/>
    </xf>
    <xf numFmtId="0" fontId="0" fillId="0" borderId="0" xfId="0" applyAlignment="1" applyProtection="1">
      <alignment vertical="top" wrapText="1"/>
      <protection locked="0"/>
    </xf>
    <xf numFmtId="1" fontId="2" fillId="2" borderId="31" xfId="0" applyNumberFormat="1" applyFont="1" applyFill="1" applyBorder="1" applyAlignment="1" applyProtection="1">
      <alignment horizontal="left" vertical="top" wrapText="1"/>
      <protection locked="0"/>
    </xf>
    <xf numFmtId="0" fontId="9" fillId="0" borderId="0" xfId="0" applyFont="1" applyAlignment="1" applyProtection="1">
      <alignment horizontal="left" vertical="top"/>
      <protection hidden="1"/>
    </xf>
    <xf numFmtId="164" fontId="9" fillId="0" borderId="0" xfId="0" applyNumberFormat="1" applyFont="1" applyAlignment="1" applyProtection="1">
      <alignment vertical="top"/>
      <protection hidden="1"/>
    </xf>
    <xf numFmtId="0" fontId="2" fillId="0" borderId="0" xfId="0" applyFont="1" applyAlignment="1">
      <alignment vertical="center"/>
    </xf>
    <xf numFmtId="0" fontId="0" fillId="0" borderId="0" xfId="0" applyAlignment="1"/>
    <xf numFmtId="0" fontId="16" fillId="4" borderId="0" xfId="1" applyAlignment="1" applyProtection="1">
      <alignment horizontal="left" vertical="top"/>
      <protection hidden="1"/>
    </xf>
    <xf numFmtId="0" fontId="2" fillId="0" borderId="0" xfId="0" applyFont="1" applyAlignment="1"/>
    <xf numFmtId="0" fontId="5" fillId="0" borderId="0" xfId="0" applyFont="1" applyAlignment="1"/>
    <xf numFmtId="0" fontId="13" fillId="0" borderId="0" xfId="0" applyFont="1" applyAlignment="1"/>
    <xf numFmtId="0" fontId="12" fillId="0" borderId="0" xfId="0" applyFont="1" applyAlignment="1"/>
    <xf numFmtId="0" fontId="2" fillId="0" borderId="0" xfId="0" applyFont="1" applyAlignment="1">
      <alignment horizontal="left" vertical="center"/>
    </xf>
    <xf numFmtId="0" fontId="2" fillId="0" borderId="0" xfId="0" applyFont="1" applyAlignment="1">
      <alignment horizontal="left"/>
    </xf>
    <xf numFmtId="4" fontId="0" fillId="7" borderId="37" xfId="0" applyNumberFormat="1" applyFill="1" applyBorder="1" applyProtection="1">
      <protection hidden="1"/>
    </xf>
    <xf numFmtId="4" fontId="5" fillId="0" borderId="0" xfId="0" applyNumberFormat="1" applyFont="1" applyFill="1" applyBorder="1" applyAlignment="1" applyProtection="1">
      <alignment horizontal="right"/>
      <protection hidden="1"/>
    </xf>
    <xf numFmtId="2" fontId="21" fillId="0" borderId="0" xfId="6" applyNumberFormat="1" applyFont="1" applyAlignment="1" applyProtection="1">
      <alignment vertical="center"/>
    </xf>
    <xf numFmtId="2" fontId="1" fillId="0" borderId="0" xfId="6" applyNumberFormat="1" applyProtection="1"/>
    <xf numFmtId="0" fontId="1" fillId="0" borderId="0" xfId="6"/>
    <xf numFmtId="2" fontId="1" fillId="0" borderId="0" xfId="6" applyNumberFormat="1" applyAlignment="1" applyProtection="1">
      <alignment vertical="center"/>
    </xf>
    <xf numFmtId="172" fontId="1" fillId="7" borderId="0" xfId="6" applyNumberFormat="1" applyFill="1" applyProtection="1">
      <protection locked="0"/>
    </xf>
    <xf numFmtId="2" fontId="2" fillId="0" borderId="0" xfId="6" applyNumberFormat="1" applyFont="1" applyBorder="1" applyAlignment="1" applyProtection="1">
      <alignment horizontal="right" wrapText="1"/>
      <protection hidden="1"/>
    </xf>
    <xf numFmtId="4" fontId="1" fillId="0" borderId="0" xfId="6" applyNumberFormat="1" applyProtection="1"/>
    <xf numFmtId="4" fontId="1" fillId="7" borderId="0" xfId="6" applyNumberFormat="1" applyFill="1" applyProtection="1">
      <protection locked="0"/>
    </xf>
    <xf numFmtId="4" fontId="1" fillId="0" borderId="27" xfId="6" applyNumberFormat="1" applyBorder="1" applyProtection="1"/>
    <xf numFmtId="4" fontId="1" fillId="0" borderId="0" xfId="6" applyNumberFormat="1"/>
    <xf numFmtId="2" fontId="2" fillId="0" borderId="0" xfId="6" applyNumberFormat="1" applyFont="1" applyFill="1" applyBorder="1" applyAlignment="1" applyProtection="1">
      <alignment horizontal="right" wrapText="1"/>
      <protection hidden="1"/>
    </xf>
    <xf numFmtId="4" fontId="1" fillId="0" borderId="0" xfId="6" applyNumberFormat="1" applyFill="1" applyBorder="1" applyProtection="1"/>
    <xf numFmtId="4" fontId="1" fillId="0" borderId="0" xfId="6" applyNumberFormat="1" applyFill="1" applyBorder="1" applyProtection="1">
      <protection locked="0"/>
    </xf>
    <xf numFmtId="2" fontId="0" fillId="0" borderId="0" xfId="0" applyNumberFormat="1" applyProtection="1"/>
    <xf numFmtId="4" fontId="0" fillId="0" borderId="0" xfId="0" applyNumberFormat="1" applyBorder="1" applyProtection="1"/>
    <xf numFmtId="4" fontId="0" fillId="0" borderId="0" xfId="0" applyNumberFormat="1" applyProtection="1"/>
    <xf numFmtId="2" fontId="17" fillId="0" borderId="0" xfId="6" applyNumberFormat="1" applyFont="1" applyProtection="1"/>
    <xf numFmtId="2" fontId="5" fillId="0" borderId="0" xfId="0" applyNumberFormat="1" applyFont="1" applyProtection="1"/>
    <xf numFmtId="4" fontId="0" fillId="0" borderId="7" xfId="0" applyNumberFormat="1" applyBorder="1" applyProtection="1"/>
    <xf numFmtId="4" fontId="0" fillId="0" borderId="8" xfId="0" applyNumberFormat="1" applyBorder="1" applyProtection="1"/>
    <xf numFmtId="4" fontId="1" fillId="0" borderId="7" xfId="6" applyNumberFormat="1" applyBorder="1" applyProtection="1"/>
    <xf numFmtId="4" fontId="1" fillId="0" borderId="8" xfId="6" applyNumberFormat="1" applyBorder="1" applyProtection="1"/>
    <xf numFmtId="4" fontId="5" fillId="0" borderId="0" xfId="0" applyNumberFormat="1" applyFont="1" applyFill="1" applyBorder="1" applyAlignment="1" applyProtection="1">
      <alignment horizontal="left"/>
      <protection hidden="1"/>
    </xf>
    <xf numFmtId="4" fontId="0" fillId="7" borderId="0" xfId="0" applyNumberFormat="1" applyFill="1" applyBorder="1" applyProtection="1">
      <protection hidden="1"/>
    </xf>
    <xf numFmtId="4" fontId="2" fillId="0" borderId="0" xfId="0" applyNumberFormat="1" applyFont="1"/>
    <xf numFmtId="4" fontId="0" fillId="7" borderId="0" xfId="0" applyNumberFormat="1" applyFill="1" applyBorder="1" applyAlignment="1" applyProtection="1">
      <alignment wrapText="1"/>
      <protection hidden="1"/>
    </xf>
    <xf numFmtId="166" fontId="6" fillId="0" borderId="0" xfId="5" applyNumberFormat="1" applyFont="1" applyFill="1"/>
    <xf numFmtId="166" fontId="5" fillId="0" borderId="0" xfId="5" applyNumberFormat="1" applyFont="1" applyFill="1"/>
    <xf numFmtId="166" fontId="0" fillId="0" borderId="0" xfId="5" applyNumberFormat="1" applyFont="1" applyFill="1" applyAlignment="1" applyProtection="1">
      <alignment horizontal="left"/>
      <protection hidden="1"/>
    </xf>
    <xf numFmtId="166" fontId="5" fillId="0" borderId="17" xfId="5" applyNumberFormat="1" applyFont="1" applyFill="1" applyBorder="1"/>
    <xf numFmtId="166" fontId="2" fillId="0" borderId="0" xfId="5" applyNumberFormat="1" applyFont="1" applyFill="1" applyAlignment="1">
      <alignment horizontal="right" wrapText="1"/>
    </xf>
    <xf numFmtId="166" fontId="5" fillId="0" borderId="27" xfId="5" applyNumberFormat="1" applyFont="1" applyFill="1" applyBorder="1" applyAlignment="1">
      <alignment horizontal="left" wrapText="1"/>
    </xf>
    <xf numFmtId="166" fontId="2" fillId="0" borderId="0" xfId="5" applyNumberFormat="1" applyFont="1" applyFill="1"/>
    <xf numFmtId="166" fontId="6" fillId="0" borderId="0" xfId="5" applyNumberFormat="1" applyFont="1" applyFill="1" applyAlignment="1">
      <alignment horizontal="right" wrapText="1"/>
    </xf>
    <xf numFmtId="166" fontId="0" fillId="0" borderId="0" xfId="5" applyNumberFormat="1" applyFont="1"/>
    <xf numFmtId="166" fontId="6" fillId="0" borderId="17" xfId="5" applyNumberFormat="1" applyFont="1" applyFill="1" applyBorder="1"/>
    <xf numFmtId="166" fontId="5" fillId="0" borderId="27" xfId="5" applyNumberFormat="1" applyFont="1" applyFill="1" applyBorder="1"/>
    <xf numFmtId="0" fontId="0" fillId="7" borderId="0" xfId="0" applyFill="1" applyProtection="1">
      <protection hidden="1"/>
    </xf>
    <xf numFmtId="0" fontId="2" fillId="7" borderId="0" xfId="0" applyFont="1" applyFill="1" applyProtection="1">
      <protection locked="0"/>
    </xf>
    <xf numFmtId="0" fontId="2" fillId="0" borderId="0" xfId="0" applyFont="1" applyAlignment="1" applyProtection="1">
      <alignment wrapText="1"/>
      <protection hidden="1"/>
    </xf>
    <xf numFmtId="0" fontId="5" fillId="0" borderId="0" xfId="0" applyFont="1" applyAlignment="1" applyProtection="1">
      <alignment wrapText="1"/>
      <protection hidden="1"/>
    </xf>
    <xf numFmtId="0" fontId="5" fillId="0" borderId="0" xfId="0" applyFont="1" applyAlignment="1" applyProtection="1">
      <alignment horizontal="left" vertical="top" wrapText="1"/>
      <protection hidden="1"/>
    </xf>
    <xf numFmtId="0" fontId="0" fillId="0" borderId="0" xfId="0" applyAlignment="1">
      <alignment horizontal="left" vertical="top" wrapText="1"/>
    </xf>
    <xf numFmtId="4" fontId="22" fillId="0" borderId="0" xfId="3" applyNumberFormat="1" applyFont="1" applyBorder="1"/>
    <xf numFmtId="4" fontId="5" fillId="0" borderId="0" xfId="3" applyNumberFormat="1" applyFont="1" applyBorder="1"/>
    <xf numFmtId="4" fontId="5" fillId="0" borderId="0" xfId="3" applyNumberFormat="1" applyFont="1" applyBorder="1" applyAlignment="1" applyProtection="1">
      <alignment horizontal="left" vertical="top"/>
      <protection hidden="1"/>
    </xf>
    <xf numFmtId="4" fontId="2" fillId="0" borderId="0" xfId="3" applyNumberFormat="1" applyBorder="1"/>
    <xf numFmtId="4" fontId="5" fillId="0" borderId="0" xfId="3" applyNumberFormat="1" applyFont="1" applyBorder="1" applyAlignment="1">
      <alignment horizontal="center"/>
    </xf>
    <xf numFmtId="4" fontId="5" fillId="0" borderId="0" xfId="0" applyNumberFormat="1" applyFont="1" applyBorder="1"/>
    <xf numFmtId="4" fontId="5" fillId="0" borderId="0" xfId="0" applyNumberFormat="1" applyFont="1" applyFill="1" applyBorder="1"/>
    <xf numFmtId="4" fontId="5" fillId="0" borderId="0" xfId="0" applyNumberFormat="1" applyFont="1" applyFill="1" applyBorder="1" applyAlignment="1">
      <alignment wrapText="1"/>
    </xf>
    <xf numFmtId="4" fontId="5" fillId="0" borderId="0" xfId="0" applyNumberFormat="1" applyFont="1" applyFill="1" applyBorder="1" applyAlignment="1">
      <alignment horizontal="right"/>
    </xf>
    <xf numFmtId="4" fontId="2" fillId="0" borderId="0" xfId="3" applyNumberFormat="1" applyFill="1" applyBorder="1"/>
    <xf numFmtId="4" fontId="2" fillId="7" borderId="0" xfId="3" applyNumberFormat="1" applyFill="1" applyBorder="1"/>
    <xf numFmtId="4" fontId="2" fillId="0" borderId="0" xfId="3" applyNumberFormat="1" applyFont="1" applyBorder="1"/>
    <xf numFmtId="4" fontId="5" fillId="0" borderId="0" xfId="3" applyNumberFormat="1" applyFont="1" applyFill="1" applyBorder="1"/>
    <xf numFmtId="4" fontId="2" fillId="0" borderId="0" xfId="3" applyNumberFormat="1" applyFont="1" applyFill="1" applyBorder="1"/>
    <xf numFmtId="4" fontId="0" fillId="0" borderId="0" xfId="0" applyNumberFormat="1" applyFont="1" applyFill="1" applyBorder="1"/>
    <xf numFmtId="4" fontId="0" fillId="0" borderId="0" xfId="0" applyNumberFormat="1" applyFont="1" applyFill="1" applyBorder="1" applyAlignment="1">
      <alignment horizontal="right"/>
    </xf>
    <xf numFmtId="4" fontId="0" fillId="9" borderId="0" xfId="0" applyNumberFormat="1" applyFont="1" applyFill="1" applyBorder="1"/>
    <xf numFmtId="4" fontId="2" fillId="0" borderId="0" xfId="0" applyNumberFormat="1" applyFont="1" applyFill="1" applyBorder="1"/>
    <xf numFmtId="4" fontId="0" fillId="7" borderId="0" xfId="0" applyNumberFormat="1" applyFill="1"/>
    <xf numFmtId="4" fontId="0" fillId="7" borderId="0" xfId="0" applyNumberFormat="1" applyFont="1" applyFill="1" applyBorder="1"/>
    <xf numFmtId="4" fontId="5" fillId="7" borderId="0" xfId="3" applyNumberFormat="1" applyFont="1" applyFill="1" applyBorder="1" applyAlignment="1">
      <alignment horizontal="center"/>
    </xf>
    <xf numFmtId="4" fontId="2" fillId="0" borderId="0" xfId="3" applyNumberFormat="1" applyFont="1" applyFill="1" applyBorder="1" applyAlignment="1" applyProtection="1">
      <alignment horizontal="left" vertical="top"/>
      <protection hidden="1"/>
    </xf>
    <xf numFmtId="4" fontId="2" fillId="7" borderId="0" xfId="3" applyNumberFormat="1" applyFont="1" applyFill="1" applyBorder="1"/>
    <xf numFmtId="4" fontId="2" fillId="7" borderId="0" xfId="3" applyNumberFormat="1" applyFont="1" applyFill="1" applyBorder="1" applyAlignment="1">
      <alignment horizontal="right"/>
    </xf>
    <xf numFmtId="4" fontId="0" fillId="0" borderId="0" xfId="0" applyNumberFormat="1" applyFont="1" applyFill="1" applyBorder="1" applyAlignment="1">
      <alignment horizontal="left"/>
    </xf>
    <xf numFmtId="4" fontId="5" fillId="0" borderId="0" xfId="3" applyNumberFormat="1" applyFont="1" applyFill="1" applyBorder="1" applyAlignment="1" applyProtection="1">
      <alignment horizontal="left" vertical="top"/>
      <protection hidden="1"/>
    </xf>
    <xf numFmtId="0" fontId="2" fillId="2" borderId="31" xfId="0" applyFont="1" applyFill="1" applyBorder="1" applyAlignment="1" applyProtection="1">
      <alignment vertical="top"/>
      <protection locked="0"/>
    </xf>
    <xf numFmtId="165" fontId="5" fillId="0" borderId="0" xfId="0" applyNumberFormat="1" applyFont="1" applyAlignment="1" applyProtection="1">
      <alignment horizontal="left" vertical="top" wrapText="1"/>
      <protection hidden="1"/>
    </xf>
    <xf numFmtId="1" fontId="0" fillId="0" borderId="1" xfId="0" applyNumberFormat="1" applyFill="1" applyBorder="1" applyAlignment="1" applyProtection="1">
      <alignment horizontal="left" vertical="top" wrapText="1"/>
      <protection hidden="1"/>
    </xf>
    <xf numFmtId="1" fontId="2" fillId="2" borderId="31" xfId="3" applyNumberFormat="1" applyFill="1" applyBorder="1" applyAlignment="1" applyProtection="1">
      <alignment horizontal="left" vertical="top"/>
      <protection locked="0"/>
    </xf>
    <xf numFmtId="0" fontId="0" fillId="2" borderId="31" xfId="0" applyFill="1" applyBorder="1" applyAlignment="1" applyProtection="1">
      <alignment vertical="top"/>
      <protection locked="0"/>
    </xf>
    <xf numFmtId="0" fontId="2" fillId="2" borderId="31" xfId="3" applyFill="1" applyBorder="1" applyAlignment="1" applyProtection="1">
      <alignment vertical="top"/>
      <protection locked="0"/>
    </xf>
    <xf numFmtId="0" fontId="2" fillId="2" borderId="31" xfId="3" applyFont="1" applyFill="1" applyBorder="1" applyAlignment="1" applyProtection="1">
      <alignment vertical="top"/>
      <protection locked="0"/>
    </xf>
    <xf numFmtId="165" fontId="2" fillId="2" borderId="31" xfId="3" applyNumberFormat="1" applyFill="1" applyBorder="1" applyAlignment="1" applyProtection="1">
      <alignment horizontal="left" vertical="top" wrapText="1"/>
      <protection locked="0"/>
    </xf>
    <xf numFmtId="1" fontId="2" fillId="2" borderId="31" xfId="3" applyNumberFormat="1" applyFill="1" applyBorder="1" applyAlignment="1" applyProtection="1">
      <alignment horizontal="left" vertical="top" wrapText="1"/>
      <protection locked="0"/>
    </xf>
    <xf numFmtId="167" fontId="2" fillId="3" borderId="31" xfId="3" applyNumberFormat="1" applyFill="1" applyBorder="1" applyAlignment="1" applyProtection="1">
      <alignment vertical="top" wrapText="1"/>
      <protection locked="0"/>
    </xf>
    <xf numFmtId="165" fontId="2" fillId="2" borderId="3" xfId="3" applyNumberFormat="1" applyFill="1" applyBorder="1" applyAlignment="1" applyProtection="1">
      <alignment horizontal="left"/>
      <protection locked="0"/>
    </xf>
    <xf numFmtId="0" fontId="2" fillId="2" borderId="3" xfId="3" applyFill="1" applyBorder="1" applyAlignment="1" applyProtection="1">
      <alignment horizontal="left"/>
      <protection locked="0"/>
    </xf>
    <xf numFmtId="9" fontId="2" fillId="2" borderId="3" xfId="5" applyFont="1" applyFill="1" applyBorder="1" applyAlignment="1" applyProtection="1">
      <alignment horizontal="left"/>
      <protection locked="0"/>
    </xf>
    <xf numFmtId="0" fontId="2" fillId="2" borderId="3" xfId="3" applyFont="1" applyFill="1" applyBorder="1" applyAlignment="1" applyProtection="1">
      <alignment horizontal="left"/>
      <protection locked="0"/>
    </xf>
    <xf numFmtId="4" fontId="5" fillId="0" borderId="0" xfId="3" applyNumberFormat="1" applyFont="1" applyBorder="1" applyAlignment="1">
      <alignment horizontal="center"/>
    </xf>
    <xf numFmtId="0" fontId="0" fillId="0" borderId="0" xfId="0" applyAlignment="1">
      <alignment horizontal="left" vertical="top"/>
    </xf>
    <xf numFmtId="0" fontId="0" fillId="0" borderId="0" xfId="0" applyAlignment="1"/>
  </cellXfs>
  <cellStyles count="7">
    <cellStyle name="Bad" xfId="1" builtinId="27"/>
    <cellStyle name="Normal" xfId="0" builtinId="0"/>
    <cellStyle name="Normal 2" xfId="2"/>
    <cellStyle name="Normal 3" xfId="3"/>
    <cellStyle name="Normal 4" xfId="6"/>
    <cellStyle name="Normal_Data" xfId="4"/>
    <cellStyle name="Percent" xfId="5" builtinId="5"/>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2"/>
  <sheetViews>
    <sheetView zoomScaleNormal="100" workbookViewId="0">
      <selection activeCell="D34" sqref="D34"/>
    </sheetView>
  </sheetViews>
  <sheetFormatPr defaultColWidth="0" defaultRowHeight="15"/>
  <cols>
    <col min="1" max="10" width="9.140625" style="422" customWidth="1"/>
    <col min="11" max="16384" width="9.140625" style="422" hidden="1"/>
  </cols>
  <sheetData>
    <row r="1" spans="1:1" ht="18">
      <c r="A1" s="426" t="s">
        <v>414</v>
      </c>
    </row>
    <row r="3" spans="1:1">
      <c r="A3" s="424" t="s">
        <v>415</v>
      </c>
    </row>
    <row r="5" spans="1:1">
      <c r="A5" s="424" t="s">
        <v>438</v>
      </c>
    </row>
    <row r="6" spans="1:1">
      <c r="A6" s="424" t="s">
        <v>439</v>
      </c>
    </row>
    <row r="7" spans="1:1">
      <c r="A7" s="422" t="s">
        <v>440</v>
      </c>
    </row>
    <row r="8" spans="1:1">
      <c r="A8" s="424"/>
    </row>
    <row r="9" spans="1:1">
      <c r="A9" s="424" t="s">
        <v>441</v>
      </c>
    </row>
    <row r="10" spans="1:1">
      <c r="A10" s="424" t="s">
        <v>442</v>
      </c>
    </row>
    <row r="11" spans="1:1">
      <c r="A11" s="422" t="s">
        <v>443</v>
      </c>
    </row>
    <row r="13" spans="1:1">
      <c r="A13" s="425" t="s">
        <v>416</v>
      </c>
    </row>
    <row r="15" spans="1:1">
      <c r="A15" s="424" t="s">
        <v>444</v>
      </c>
    </row>
    <row r="16" spans="1:1">
      <c r="A16" s="422" t="s">
        <v>445</v>
      </c>
    </row>
    <row r="17" spans="1:1">
      <c r="A17" s="424"/>
    </row>
    <row r="18" spans="1:1">
      <c r="A18" s="427" t="s">
        <v>417</v>
      </c>
    </row>
    <row r="20" spans="1:1">
      <c r="A20" s="424" t="s">
        <v>446</v>
      </c>
    </row>
    <row r="21" spans="1:1">
      <c r="A21" s="424" t="s">
        <v>447</v>
      </c>
    </row>
    <row r="22" spans="1:1">
      <c r="A22" s="424" t="s">
        <v>448</v>
      </c>
    </row>
    <row r="24" spans="1:1">
      <c r="A24" s="425" t="s">
        <v>418</v>
      </c>
    </row>
    <row r="26" spans="1:1">
      <c r="A26" s="424" t="s">
        <v>419</v>
      </c>
    </row>
    <row r="28" spans="1:1">
      <c r="A28" s="424" t="s">
        <v>449</v>
      </c>
    </row>
    <row r="29" spans="1:1">
      <c r="A29" s="424" t="s">
        <v>450</v>
      </c>
    </row>
    <row r="30" spans="1:1">
      <c r="A30" s="424" t="s">
        <v>452</v>
      </c>
    </row>
    <row r="31" spans="1:1">
      <c r="A31" s="424" t="s">
        <v>451</v>
      </c>
    </row>
    <row r="32" spans="1:1">
      <c r="A32" s="424"/>
    </row>
    <row r="33" spans="1:1">
      <c r="A33" s="424" t="s">
        <v>453</v>
      </c>
    </row>
    <row r="34" spans="1:1">
      <c r="A34" s="422" t="s">
        <v>454</v>
      </c>
    </row>
    <row r="35" spans="1:1">
      <c r="A35" s="424"/>
    </row>
    <row r="36" spans="1:1">
      <c r="A36" s="425" t="s">
        <v>420</v>
      </c>
    </row>
    <row r="38" spans="1:1">
      <c r="A38" s="429" t="s">
        <v>455</v>
      </c>
    </row>
    <row r="39" spans="1:1">
      <c r="A39" s="424" t="s">
        <v>456</v>
      </c>
    </row>
    <row r="40" spans="1:1">
      <c r="A40" s="424"/>
    </row>
    <row r="41" spans="1:1">
      <c r="A41" s="424" t="s">
        <v>457</v>
      </c>
    </row>
    <row r="42" spans="1:1">
      <c r="A42" s="422" t="s">
        <v>458</v>
      </c>
    </row>
    <row r="43" spans="1:1">
      <c r="A43" s="425"/>
    </row>
    <row r="44" spans="1:1">
      <c r="A44" s="425" t="s">
        <v>222</v>
      </c>
    </row>
    <row r="46" spans="1:1">
      <c r="A46" s="424" t="s">
        <v>421</v>
      </c>
    </row>
    <row r="48" spans="1:1">
      <c r="A48" s="424" t="s">
        <v>422</v>
      </c>
    </row>
    <row r="50" spans="1:1">
      <c r="A50" s="428" t="s">
        <v>423</v>
      </c>
    </row>
    <row r="51" spans="1:1">
      <c r="A51" s="428" t="s">
        <v>424</v>
      </c>
    </row>
    <row r="52" spans="1:1">
      <c r="A52" s="428" t="s">
        <v>459</v>
      </c>
    </row>
    <row r="53" spans="1:1">
      <c r="A53" s="428" t="s">
        <v>460</v>
      </c>
    </row>
    <row r="54" spans="1:1">
      <c r="A54" s="428" t="s">
        <v>461</v>
      </c>
    </row>
    <row r="55" spans="1:1">
      <c r="A55" s="428" t="s">
        <v>462</v>
      </c>
    </row>
    <row r="56" spans="1:1">
      <c r="A56" s="428" t="s">
        <v>463</v>
      </c>
    </row>
    <row r="57" spans="1:1">
      <c r="A57" s="428" t="s">
        <v>464</v>
      </c>
    </row>
    <row r="58" spans="1:1">
      <c r="A58" s="428" t="s">
        <v>465</v>
      </c>
    </row>
    <row r="59" spans="1:1">
      <c r="A59" s="428" t="s">
        <v>466</v>
      </c>
    </row>
    <row r="60" spans="1:1">
      <c r="A60" s="428" t="s">
        <v>467</v>
      </c>
    </row>
    <row r="61" spans="1:1">
      <c r="A61" s="428" t="s">
        <v>468</v>
      </c>
    </row>
    <row r="62" spans="1:1">
      <c r="A62" s="424" t="s">
        <v>469</v>
      </c>
    </row>
    <row r="63" spans="1:1">
      <c r="A63" s="422" t="s">
        <v>470</v>
      </c>
    </row>
    <row r="65" spans="1:1">
      <c r="A65" s="425" t="s">
        <v>425</v>
      </c>
    </row>
    <row r="67" spans="1:1">
      <c r="A67" s="424" t="s">
        <v>426</v>
      </c>
    </row>
    <row r="69" spans="1:1">
      <c r="A69" s="425" t="s">
        <v>427</v>
      </c>
    </row>
    <row r="71" spans="1:1">
      <c r="A71" s="424" t="s">
        <v>471</v>
      </c>
    </row>
    <row r="72" spans="1:1">
      <c r="A72" s="422" t="s">
        <v>472</v>
      </c>
    </row>
    <row r="73" spans="1:1">
      <c r="A73" s="425"/>
    </row>
    <row r="74" spans="1:1">
      <c r="A74" s="425" t="s">
        <v>428</v>
      </c>
    </row>
    <row r="76" spans="1:1">
      <c r="A76" s="424" t="s">
        <v>473</v>
      </c>
    </row>
    <row r="77" spans="1:1">
      <c r="A77" s="422" t="s">
        <v>474</v>
      </c>
    </row>
    <row r="78" spans="1:1">
      <c r="A78" s="424"/>
    </row>
    <row r="79" spans="1:1">
      <c r="A79" s="276" t="s">
        <v>475</v>
      </c>
    </row>
    <row r="80" spans="1:1">
      <c r="A80" s="424" t="s">
        <v>476</v>
      </c>
    </row>
    <row r="81" spans="1:1">
      <c r="A81" s="424" t="s">
        <v>477</v>
      </c>
    </row>
    <row r="82" spans="1:1">
      <c r="A82" s="424" t="s">
        <v>478</v>
      </c>
    </row>
    <row r="83" spans="1:1">
      <c r="A83" s="424" t="s">
        <v>479</v>
      </c>
    </row>
    <row r="85" spans="1:1">
      <c r="A85" s="424" t="s">
        <v>480</v>
      </c>
    </row>
    <row r="86" spans="1:1">
      <c r="A86" s="424" t="s">
        <v>481</v>
      </c>
    </row>
    <row r="87" spans="1:1">
      <c r="A87" s="424" t="s">
        <v>482</v>
      </c>
    </row>
    <row r="88" spans="1:1">
      <c r="A88" s="422" t="s">
        <v>483</v>
      </c>
    </row>
    <row r="90" spans="1:1">
      <c r="A90" s="425" t="s">
        <v>134</v>
      </c>
    </row>
    <row r="92" spans="1:1">
      <c r="A92" s="424" t="s">
        <v>484</v>
      </c>
    </row>
    <row r="93" spans="1:1">
      <c r="A93" s="424" t="s">
        <v>485</v>
      </c>
    </row>
    <row r="94" spans="1:1">
      <c r="A94" s="424" t="s">
        <v>486</v>
      </c>
    </row>
    <row r="95" spans="1:1">
      <c r="A95" s="422" t="s">
        <v>487</v>
      </c>
    </row>
    <row r="97" spans="1:1">
      <c r="A97" s="425" t="s">
        <v>429</v>
      </c>
    </row>
    <row r="99" spans="1:1">
      <c r="A99" s="424" t="s">
        <v>488</v>
      </c>
    </row>
    <row r="100" spans="1:1">
      <c r="A100" s="424" t="s">
        <v>489</v>
      </c>
    </row>
    <row r="101" spans="1:1">
      <c r="A101" s="424" t="s">
        <v>490</v>
      </c>
    </row>
    <row r="103" spans="1:1">
      <c r="A103" s="425" t="s">
        <v>430</v>
      </c>
    </row>
    <row r="105" spans="1:1">
      <c r="A105" s="424" t="s">
        <v>491</v>
      </c>
    </row>
    <row r="106" spans="1:1">
      <c r="A106" s="424" t="s">
        <v>492</v>
      </c>
    </row>
    <row r="107" spans="1:1">
      <c r="A107" s="424" t="s">
        <v>490</v>
      </c>
    </row>
    <row r="109" spans="1:1">
      <c r="A109" s="425" t="s">
        <v>172</v>
      </c>
    </row>
    <row r="111" spans="1:1">
      <c r="A111" s="424" t="s">
        <v>493</v>
      </c>
    </row>
    <row r="112" spans="1:1">
      <c r="A112" s="422" t="s">
        <v>494</v>
      </c>
    </row>
    <row r="113" spans="1:1">
      <c r="A113" s="425"/>
    </row>
    <row r="114" spans="1:1">
      <c r="A114" s="425" t="s">
        <v>139</v>
      </c>
    </row>
    <row r="116" spans="1:1">
      <c r="A116" s="424" t="s">
        <v>431</v>
      </c>
    </row>
    <row r="118" spans="1:1">
      <c r="A118" s="424" t="s">
        <v>495</v>
      </c>
    </row>
    <row r="119" spans="1:1">
      <c r="A119" s="422" t="s">
        <v>496</v>
      </c>
    </row>
    <row r="120" spans="1:1">
      <c r="A120" s="425"/>
    </row>
    <row r="121" spans="1:1">
      <c r="A121" s="425" t="s">
        <v>432</v>
      </c>
    </row>
    <row r="123" spans="1:1">
      <c r="A123" s="424" t="s">
        <v>497</v>
      </c>
    </row>
    <row r="124" spans="1:1">
      <c r="A124" s="422" t="s">
        <v>498</v>
      </c>
    </row>
    <row r="126" spans="1:1">
      <c r="A126" s="425" t="s">
        <v>293</v>
      </c>
    </row>
    <row r="128" spans="1:1">
      <c r="A128" s="424" t="s">
        <v>499</v>
      </c>
    </row>
    <row r="129" spans="1:1">
      <c r="A129" s="424" t="s">
        <v>500</v>
      </c>
    </row>
    <row r="130" spans="1:1">
      <c r="A130" s="424" t="s">
        <v>501</v>
      </c>
    </row>
    <row r="132" spans="1:1">
      <c r="A132" s="424" t="s">
        <v>433</v>
      </c>
    </row>
    <row r="134" spans="1:1">
      <c r="A134" s="425" t="s">
        <v>434</v>
      </c>
    </row>
    <row r="136" spans="1:1">
      <c r="A136" s="424" t="s">
        <v>502</v>
      </c>
    </row>
    <row r="137" spans="1:1">
      <c r="A137" s="424" t="s">
        <v>503</v>
      </c>
    </row>
    <row r="138" spans="1:1">
      <c r="A138" s="424" t="s">
        <v>504</v>
      </c>
    </row>
    <row r="139" spans="1:1">
      <c r="A139" s="424" t="s">
        <v>505</v>
      </c>
    </row>
    <row r="141" spans="1:1">
      <c r="A141" s="425" t="s">
        <v>435</v>
      </c>
    </row>
    <row r="143" spans="1:1">
      <c r="A143" s="421" t="s">
        <v>506</v>
      </c>
    </row>
    <row r="144" spans="1:1">
      <c r="A144" s="421" t="s">
        <v>507</v>
      </c>
    </row>
    <row r="145" spans="1:1">
      <c r="A145" s="421" t="s">
        <v>508</v>
      </c>
    </row>
    <row r="146" spans="1:1">
      <c r="A146" s="421"/>
    </row>
    <row r="147" spans="1:1">
      <c r="A147" s="421" t="s">
        <v>509</v>
      </c>
    </row>
    <row r="148" spans="1:1">
      <c r="A148" s="421" t="s">
        <v>510</v>
      </c>
    </row>
    <row r="149" spans="1:1">
      <c r="A149" s="421"/>
    </row>
    <row r="150" spans="1:1">
      <c r="A150" s="421" t="s">
        <v>436</v>
      </c>
    </row>
    <row r="152" spans="1:1">
      <c r="A152" s="425" t="s">
        <v>437</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679"/>
  <sheetViews>
    <sheetView zoomScale="85" workbookViewId="0">
      <pane ySplit="7" topLeftCell="A8" activePane="bottomLeft" state="frozen"/>
      <selection activeCell="G1" sqref="G1:XFD1048576"/>
      <selection pane="bottomLeft"/>
    </sheetView>
  </sheetViews>
  <sheetFormatPr defaultColWidth="0" defaultRowHeight="15" zeroHeight="1"/>
  <cols>
    <col min="1" max="1" width="13" style="416" customWidth="1"/>
    <col min="2" max="2" width="31.5703125" style="417" customWidth="1"/>
    <col min="3" max="3" width="40.5703125" style="94" customWidth="1"/>
    <col min="4" max="4" width="19.28515625" style="90" customWidth="1"/>
    <col min="5" max="5" width="10.7109375" style="94" customWidth="1"/>
    <col min="6" max="8" width="12.140625" style="90" customWidth="1"/>
    <col min="9" max="9" width="10" style="91" customWidth="1"/>
    <col min="10" max="10" width="11.28515625" style="91" bestFit="1" customWidth="1"/>
    <col min="11" max="11" width="9.140625" style="91" customWidth="1"/>
    <col min="12" max="12" width="0" style="67" hidden="1" customWidth="1"/>
    <col min="13" max="16384" width="9.140625" style="67" hidden="1"/>
  </cols>
  <sheetData>
    <row r="1" spans="1:11" s="33" customFormat="1" ht="18">
      <c r="A1" s="27">
        <f>+Business!B3</f>
        <v>0</v>
      </c>
      <c r="B1" s="28"/>
      <c r="C1" s="29"/>
      <c r="D1" s="30" t="s">
        <v>86</v>
      </c>
      <c r="E1" s="29"/>
      <c r="F1" s="31"/>
      <c r="G1" s="31"/>
      <c r="H1" s="31"/>
      <c r="I1" s="83"/>
    </row>
    <row r="2" spans="1:11" s="33" customFormat="1" ht="15.75" thickBot="1">
      <c r="A2" s="34" t="s">
        <v>88</v>
      </c>
      <c r="B2" s="27">
        <f>+Business!B5</f>
        <v>0</v>
      </c>
      <c r="C2" s="29"/>
      <c r="D2" s="30" t="s">
        <v>89</v>
      </c>
      <c r="E2" s="29"/>
      <c r="F2" s="31"/>
      <c r="G2" s="31"/>
      <c r="H2" s="31"/>
    </row>
    <row r="3" spans="1:11" s="33" customFormat="1" ht="18.75" thickBot="1">
      <c r="A3" s="408" t="str">
        <f ca="1">RIGHT(CELL("filename",$A$1),LEN(CELL("filename",$A$1))-FIND("]",CELL("filename",$A$1),1))</f>
        <v>Bank2</v>
      </c>
      <c r="B3" s="37"/>
      <c r="C3" s="29"/>
      <c r="D3" s="31"/>
      <c r="E3" s="29"/>
      <c r="F3" s="38"/>
      <c r="G3" s="39" t="s">
        <v>90</v>
      </c>
      <c r="H3" s="40">
        <f>SUMIF(C8:C598,"Income from Customers",H8:H598)</f>
        <v>0</v>
      </c>
      <c r="J3" s="41" t="s">
        <v>91</v>
      </c>
    </row>
    <row r="4" spans="1:11" s="33" customFormat="1" ht="15.75" thickBot="1">
      <c r="A4" s="34" t="s">
        <v>92</v>
      </c>
      <c r="C4" s="42" t="s">
        <v>409</v>
      </c>
      <c r="D4" s="84">
        <f>SUM(D5:D5)+SUM(D8:D598)</f>
        <v>0</v>
      </c>
      <c r="E4" s="44"/>
      <c r="F4" s="45"/>
      <c r="G4" s="46" t="s">
        <v>93</v>
      </c>
      <c r="H4" s="47">
        <f>SUM(H8:H598)-H3</f>
        <v>0</v>
      </c>
      <c r="J4" s="48">
        <f>SUM(J8:J598)</f>
        <v>0</v>
      </c>
    </row>
    <row r="5" spans="1:11">
      <c r="A5" s="85">
        <f>+Business!B4</f>
        <v>0</v>
      </c>
      <c r="B5" s="86" t="s">
        <v>94</v>
      </c>
      <c r="C5" s="402" t="s">
        <v>102</v>
      </c>
      <c r="D5" s="52">
        <v>0</v>
      </c>
      <c r="E5" s="87"/>
      <c r="F5" s="88">
        <f>+D5</f>
        <v>0</v>
      </c>
      <c r="G5" s="89"/>
      <c r="J5" s="92"/>
      <c r="K5" s="67"/>
    </row>
    <row r="6" spans="1:11" s="64" customFormat="1">
      <c r="A6" s="59"/>
      <c r="B6" s="60"/>
      <c r="C6" s="423" t="str">
        <f ca="1">"Do not use the heading / analysis '"&amp;Types!A66&amp;"' on this page"</f>
        <v>Do not use the heading / analysis 'Transfers to or from Bank2' on this page</v>
      </c>
      <c r="D6" s="61"/>
      <c r="E6" s="6"/>
      <c r="G6" s="62"/>
      <c r="H6" s="62"/>
    </row>
    <row r="7" spans="1:11" ht="45">
      <c r="A7" s="85" t="s">
        <v>95</v>
      </c>
      <c r="B7" s="86" t="s">
        <v>103</v>
      </c>
      <c r="C7" s="87" t="s">
        <v>96</v>
      </c>
      <c r="D7" s="410" t="s">
        <v>104</v>
      </c>
      <c r="E7" s="411" t="s">
        <v>406</v>
      </c>
      <c r="F7" s="412" t="s">
        <v>157</v>
      </c>
      <c r="G7" s="413" t="s">
        <v>97</v>
      </c>
      <c r="H7" s="413" t="s">
        <v>98</v>
      </c>
      <c r="I7" s="414" t="s">
        <v>99</v>
      </c>
      <c r="J7" s="91" t="s">
        <v>91</v>
      </c>
    </row>
    <row r="8" spans="1:11" s="57" customFormat="1">
      <c r="A8" s="68"/>
      <c r="B8" s="241"/>
      <c r="C8" s="242"/>
      <c r="D8" s="52"/>
      <c r="E8" s="70"/>
      <c r="F8" s="71">
        <f>SUM(D$5:D8)</f>
        <v>0</v>
      </c>
      <c r="G8" s="72">
        <f t="shared" ref="G8:G71" si="0">+D8-H8</f>
        <v>0</v>
      </c>
      <c r="H8" s="72">
        <v>0</v>
      </c>
      <c r="I8" s="73"/>
      <c r="J8" s="72">
        <f t="shared" ref="J8:J71" si="1">IF(OR(G8&gt;0,I8="X",C8="Income from customers"),0,G8)</f>
        <v>0</v>
      </c>
      <c r="K8" s="93"/>
    </row>
    <row r="9" spans="1:11" s="57" customFormat="1">
      <c r="A9" s="68"/>
      <c r="B9" s="241"/>
      <c r="C9" s="70"/>
      <c r="D9" s="52"/>
      <c r="E9" s="70"/>
      <c r="F9" s="71">
        <f>SUM(D$5:D9)</f>
        <v>0</v>
      </c>
      <c r="G9" s="72">
        <f t="shared" si="0"/>
        <v>0</v>
      </c>
      <c r="H9" s="72">
        <v>0</v>
      </c>
      <c r="I9" s="73"/>
      <c r="J9" s="72">
        <f t="shared" si="1"/>
        <v>0</v>
      </c>
      <c r="K9" s="93"/>
    </row>
    <row r="10" spans="1:11" s="57" customFormat="1">
      <c r="A10" s="68"/>
      <c r="B10" s="241"/>
      <c r="C10" s="70"/>
      <c r="D10" s="52"/>
      <c r="E10" s="70"/>
      <c r="F10" s="71">
        <f>SUM(D$5:D10)</f>
        <v>0</v>
      </c>
      <c r="G10" s="72">
        <f t="shared" si="0"/>
        <v>0</v>
      </c>
      <c r="H10" s="72">
        <v>0</v>
      </c>
      <c r="I10" s="73"/>
      <c r="J10" s="72">
        <f t="shared" si="1"/>
        <v>0</v>
      </c>
      <c r="K10" s="93"/>
    </row>
    <row r="11" spans="1:11" s="57" customFormat="1">
      <c r="A11" s="68"/>
      <c r="B11" s="241"/>
      <c r="C11" s="70"/>
      <c r="D11" s="52"/>
      <c r="E11" s="70"/>
      <c r="F11" s="71">
        <f>SUM(D$5:D11)</f>
        <v>0</v>
      </c>
      <c r="G11" s="72">
        <f t="shared" si="0"/>
        <v>0</v>
      </c>
      <c r="H11" s="72">
        <v>0</v>
      </c>
      <c r="I11" s="73"/>
      <c r="J11" s="72">
        <f t="shared" si="1"/>
        <v>0</v>
      </c>
      <c r="K11" s="93"/>
    </row>
    <row r="12" spans="1:11" s="57" customFormat="1">
      <c r="A12" s="68"/>
      <c r="B12" s="241"/>
      <c r="C12" s="70"/>
      <c r="D12" s="52"/>
      <c r="E12" s="70"/>
      <c r="F12" s="71">
        <f>SUM(D$5:D12)</f>
        <v>0</v>
      </c>
      <c r="G12" s="72">
        <f t="shared" si="0"/>
        <v>0</v>
      </c>
      <c r="H12" s="72">
        <v>0</v>
      </c>
      <c r="I12" s="73"/>
      <c r="J12" s="72">
        <f t="shared" si="1"/>
        <v>0</v>
      </c>
      <c r="K12" s="93"/>
    </row>
    <row r="13" spans="1:11" s="57" customFormat="1">
      <c r="A13" s="68"/>
      <c r="B13" s="241"/>
      <c r="C13" s="70"/>
      <c r="D13" s="52"/>
      <c r="E13" s="70"/>
      <c r="F13" s="71">
        <f>SUM(D$5:D13)</f>
        <v>0</v>
      </c>
      <c r="G13" s="72">
        <f t="shared" si="0"/>
        <v>0</v>
      </c>
      <c r="H13" s="72">
        <v>0</v>
      </c>
      <c r="I13" s="73"/>
      <c r="J13" s="72">
        <f t="shared" si="1"/>
        <v>0</v>
      </c>
      <c r="K13" s="93"/>
    </row>
    <row r="14" spans="1:11" s="57" customFormat="1">
      <c r="A14" s="68"/>
      <c r="B14" s="69"/>
      <c r="C14" s="70"/>
      <c r="D14" s="52"/>
      <c r="E14" s="70"/>
      <c r="F14" s="71">
        <f>SUM(D$5:D14)</f>
        <v>0</v>
      </c>
      <c r="G14" s="72">
        <f t="shared" si="0"/>
        <v>0</v>
      </c>
      <c r="H14" s="72">
        <v>0</v>
      </c>
      <c r="I14" s="73"/>
      <c r="J14" s="72">
        <f t="shared" si="1"/>
        <v>0</v>
      </c>
      <c r="K14" s="93"/>
    </row>
    <row r="15" spans="1:11" s="57" customFormat="1">
      <c r="A15" s="68"/>
      <c r="B15" s="69"/>
      <c r="C15" s="70"/>
      <c r="D15" s="52"/>
      <c r="E15" s="70"/>
      <c r="F15" s="71">
        <f>SUM(D$5:D15)</f>
        <v>0</v>
      </c>
      <c r="G15" s="72">
        <f t="shared" si="0"/>
        <v>0</v>
      </c>
      <c r="H15" s="72">
        <v>0</v>
      </c>
      <c r="I15" s="73"/>
      <c r="J15" s="72">
        <f t="shared" si="1"/>
        <v>0</v>
      </c>
      <c r="K15" s="93"/>
    </row>
    <row r="16" spans="1:11" s="57" customFormat="1">
      <c r="A16" s="68"/>
      <c r="B16" s="69"/>
      <c r="C16" s="70"/>
      <c r="D16" s="52"/>
      <c r="E16" s="70"/>
      <c r="F16" s="71">
        <f>SUM(D$5:D16)</f>
        <v>0</v>
      </c>
      <c r="G16" s="72">
        <f t="shared" si="0"/>
        <v>0</v>
      </c>
      <c r="H16" s="72">
        <v>0</v>
      </c>
      <c r="I16" s="73"/>
      <c r="J16" s="72">
        <f t="shared" si="1"/>
        <v>0</v>
      </c>
      <c r="K16" s="93"/>
    </row>
    <row r="17" spans="1:11" s="57" customFormat="1">
      <c r="A17" s="68"/>
      <c r="B17" s="69"/>
      <c r="C17" s="70"/>
      <c r="D17" s="52"/>
      <c r="E17" s="70"/>
      <c r="F17" s="71">
        <f>SUM(D$5:D17)</f>
        <v>0</v>
      </c>
      <c r="G17" s="72">
        <f t="shared" si="0"/>
        <v>0</v>
      </c>
      <c r="H17" s="72">
        <v>0</v>
      </c>
      <c r="I17" s="73"/>
      <c r="J17" s="72">
        <f t="shared" si="1"/>
        <v>0</v>
      </c>
      <c r="K17" s="93"/>
    </row>
    <row r="18" spans="1:11" s="57" customFormat="1">
      <c r="A18" s="68"/>
      <c r="B18" s="69"/>
      <c r="C18" s="70"/>
      <c r="D18" s="52"/>
      <c r="E18" s="70"/>
      <c r="F18" s="71">
        <f>SUM(D$5:D18)</f>
        <v>0</v>
      </c>
      <c r="G18" s="72">
        <f t="shared" si="0"/>
        <v>0</v>
      </c>
      <c r="H18" s="72">
        <v>0</v>
      </c>
      <c r="I18" s="73"/>
      <c r="J18" s="72">
        <f t="shared" si="1"/>
        <v>0</v>
      </c>
      <c r="K18" s="93"/>
    </row>
    <row r="19" spans="1:11" s="57" customFormat="1">
      <c r="A19" s="68"/>
      <c r="B19" s="69"/>
      <c r="C19" s="70"/>
      <c r="D19" s="52"/>
      <c r="E19" s="70"/>
      <c r="F19" s="71">
        <f>SUM(D$5:D19)</f>
        <v>0</v>
      </c>
      <c r="G19" s="72">
        <f t="shared" si="0"/>
        <v>0</v>
      </c>
      <c r="H19" s="72">
        <v>0</v>
      </c>
      <c r="I19" s="73"/>
      <c r="J19" s="72">
        <f t="shared" si="1"/>
        <v>0</v>
      </c>
      <c r="K19" s="93"/>
    </row>
    <row r="20" spans="1:11" s="57" customFormat="1">
      <c r="A20" s="68"/>
      <c r="B20" s="69"/>
      <c r="C20" s="70"/>
      <c r="D20" s="52"/>
      <c r="E20" s="70"/>
      <c r="F20" s="71">
        <f>SUM(D$5:D20)</f>
        <v>0</v>
      </c>
      <c r="G20" s="72">
        <f t="shared" si="0"/>
        <v>0</v>
      </c>
      <c r="H20" s="72">
        <v>0</v>
      </c>
      <c r="I20" s="73"/>
      <c r="J20" s="72">
        <f t="shared" si="1"/>
        <v>0</v>
      </c>
      <c r="K20" s="93"/>
    </row>
    <row r="21" spans="1:11" s="57" customFormat="1">
      <c r="A21" s="68"/>
      <c r="B21" s="69"/>
      <c r="C21" s="70"/>
      <c r="D21" s="52"/>
      <c r="E21" s="70"/>
      <c r="F21" s="71">
        <f>SUM(D$5:D21)</f>
        <v>0</v>
      </c>
      <c r="G21" s="72">
        <f t="shared" si="0"/>
        <v>0</v>
      </c>
      <c r="H21" s="72">
        <v>0</v>
      </c>
      <c r="I21" s="73"/>
      <c r="J21" s="72">
        <f t="shared" si="1"/>
        <v>0</v>
      </c>
      <c r="K21" s="93"/>
    </row>
    <row r="22" spans="1:11" s="57" customFormat="1">
      <c r="A22" s="68"/>
      <c r="B22" s="69"/>
      <c r="C22" s="70"/>
      <c r="D22" s="52"/>
      <c r="E22" s="70"/>
      <c r="F22" s="71">
        <f>SUM(D$5:D22)</f>
        <v>0</v>
      </c>
      <c r="G22" s="72">
        <f t="shared" si="0"/>
        <v>0</v>
      </c>
      <c r="H22" s="72">
        <v>0</v>
      </c>
      <c r="I22" s="73"/>
      <c r="J22" s="72">
        <f t="shared" si="1"/>
        <v>0</v>
      </c>
      <c r="K22" s="93"/>
    </row>
    <row r="23" spans="1:11" s="57" customFormat="1">
      <c r="A23" s="68"/>
      <c r="B23" s="70"/>
      <c r="C23" s="70"/>
      <c r="D23" s="52"/>
      <c r="E23" s="70"/>
      <c r="F23" s="71">
        <f>SUM(D$5:D23)</f>
        <v>0</v>
      </c>
      <c r="G23" s="72">
        <f t="shared" si="0"/>
        <v>0</v>
      </c>
      <c r="H23" s="72">
        <v>0</v>
      </c>
      <c r="I23" s="73"/>
      <c r="J23" s="72">
        <f t="shared" si="1"/>
        <v>0</v>
      </c>
      <c r="K23" s="93"/>
    </row>
    <row r="24" spans="1:11" s="57" customFormat="1">
      <c r="A24" s="68"/>
      <c r="B24" s="69"/>
      <c r="C24" s="70"/>
      <c r="D24" s="52"/>
      <c r="E24" s="70"/>
      <c r="F24" s="71">
        <f>SUM(D$5:D24)</f>
        <v>0</v>
      </c>
      <c r="G24" s="72">
        <f t="shared" si="0"/>
        <v>0</v>
      </c>
      <c r="H24" s="72">
        <v>0</v>
      </c>
      <c r="I24" s="73"/>
      <c r="J24" s="72">
        <f t="shared" si="1"/>
        <v>0</v>
      </c>
      <c r="K24" s="93"/>
    </row>
    <row r="25" spans="1:11" s="57" customFormat="1">
      <c r="A25" s="68"/>
      <c r="B25" s="69"/>
      <c r="C25" s="70"/>
      <c r="D25" s="52"/>
      <c r="E25" s="70"/>
      <c r="F25" s="71">
        <f>SUM(D$5:D25)</f>
        <v>0</v>
      </c>
      <c r="G25" s="72">
        <f t="shared" si="0"/>
        <v>0</v>
      </c>
      <c r="H25" s="72">
        <v>0</v>
      </c>
      <c r="I25" s="73"/>
      <c r="J25" s="72">
        <f t="shared" si="1"/>
        <v>0</v>
      </c>
      <c r="K25" s="93"/>
    </row>
    <row r="26" spans="1:11" s="57" customFormat="1">
      <c r="A26" s="68"/>
      <c r="B26" s="69"/>
      <c r="C26" s="70"/>
      <c r="D26" s="52"/>
      <c r="E26" s="70"/>
      <c r="F26" s="71">
        <f>SUM(D$5:D26)</f>
        <v>0</v>
      </c>
      <c r="G26" s="72">
        <f t="shared" si="0"/>
        <v>0</v>
      </c>
      <c r="H26" s="72">
        <v>0</v>
      </c>
      <c r="I26" s="73"/>
      <c r="J26" s="72">
        <f t="shared" si="1"/>
        <v>0</v>
      </c>
      <c r="K26" s="93"/>
    </row>
    <row r="27" spans="1:11" s="57" customFormat="1">
      <c r="A27" s="68"/>
      <c r="B27" s="75"/>
      <c r="C27" s="70"/>
      <c r="D27" s="52"/>
      <c r="E27" s="70"/>
      <c r="F27" s="71">
        <f>SUM(D$5:D27)</f>
        <v>0</v>
      </c>
      <c r="G27" s="72">
        <f t="shared" si="0"/>
        <v>0</v>
      </c>
      <c r="H27" s="72">
        <v>0</v>
      </c>
      <c r="I27" s="73"/>
      <c r="J27" s="72">
        <f t="shared" si="1"/>
        <v>0</v>
      </c>
      <c r="K27" s="93"/>
    </row>
    <row r="28" spans="1:11" s="57" customFormat="1">
      <c r="A28" s="68"/>
      <c r="B28" s="69"/>
      <c r="C28" s="70"/>
      <c r="D28" s="52"/>
      <c r="E28" s="70"/>
      <c r="F28" s="71">
        <f>SUM(D$5:D28)</f>
        <v>0</v>
      </c>
      <c r="G28" s="72">
        <f t="shared" si="0"/>
        <v>0</v>
      </c>
      <c r="H28" s="72">
        <v>0</v>
      </c>
      <c r="I28" s="73"/>
      <c r="J28" s="72">
        <f t="shared" si="1"/>
        <v>0</v>
      </c>
      <c r="K28" s="93"/>
    </row>
    <row r="29" spans="1:11" s="57" customFormat="1">
      <c r="A29" s="68"/>
      <c r="B29" s="69"/>
      <c r="C29" s="70"/>
      <c r="D29" s="52"/>
      <c r="E29" s="70"/>
      <c r="F29" s="71">
        <f>SUM(D$5:D29)</f>
        <v>0</v>
      </c>
      <c r="G29" s="72">
        <f t="shared" si="0"/>
        <v>0</v>
      </c>
      <c r="H29" s="72">
        <v>0</v>
      </c>
      <c r="I29" s="73"/>
      <c r="J29" s="72">
        <f t="shared" si="1"/>
        <v>0</v>
      </c>
      <c r="K29" s="93"/>
    </row>
    <row r="30" spans="1:11" s="57" customFormat="1">
      <c r="A30" s="68"/>
      <c r="B30" s="69"/>
      <c r="C30" s="70"/>
      <c r="D30" s="52"/>
      <c r="E30" s="70"/>
      <c r="F30" s="71">
        <f>SUM(D$5:D30)</f>
        <v>0</v>
      </c>
      <c r="G30" s="72">
        <f t="shared" si="0"/>
        <v>0</v>
      </c>
      <c r="H30" s="72">
        <v>0</v>
      </c>
      <c r="I30" s="73"/>
      <c r="J30" s="72">
        <f t="shared" si="1"/>
        <v>0</v>
      </c>
      <c r="K30" s="93"/>
    </row>
    <row r="31" spans="1:11" s="57" customFormat="1">
      <c r="A31" s="68"/>
      <c r="B31" s="69"/>
      <c r="C31" s="70"/>
      <c r="D31" s="52"/>
      <c r="E31" s="70"/>
      <c r="F31" s="71">
        <f>SUM(D$5:D31)</f>
        <v>0</v>
      </c>
      <c r="G31" s="72">
        <f t="shared" si="0"/>
        <v>0</v>
      </c>
      <c r="H31" s="72">
        <v>0</v>
      </c>
      <c r="I31" s="73"/>
      <c r="J31" s="72">
        <f t="shared" si="1"/>
        <v>0</v>
      </c>
      <c r="K31" s="93"/>
    </row>
    <row r="32" spans="1:11" s="57" customFormat="1">
      <c r="A32" s="68"/>
      <c r="B32" s="69"/>
      <c r="C32" s="70"/>
      <c r="D32" s="52"/>
      <c r="E32" s="70"/>
      <c r="F32" s="71">
        <f>SUM(D$5:D32)</f>
        <v>0</v>
      </c>
      <c r="G32" s="72">
        <f t="shared" si="0"/>
        <v>0</v>
      </c>
      <c r="H32" s="72">
        <v>0</v>
      </c>
      <c r="I32" s="73"/>
      <c r="J32" s="72">
        <f t="shared" si="1"/>
        <v>0</v>
      </c>
      <c r="K32" s="93"/>
    </row>
    <row r="33" spans="1:11" s="57" customFormat="1">
      <c r="A33" s="68"/>
      <c r="B33" s="69"/>
      <c r="C33" s="70"/>
      <c r="D33" s="52"/>
      <c r="E33" s="70"/>
      <c r="F33" s="71">
        <f>SUM(D$5:D33)</f>
        <v>0</v>
      </c>
      <c r="G33" s="72">
        <f t="shared" si="0"/>
        <v>0</v>
      </c>
      <c r="H33" s="72">
        <v>0</v>
      </c>
      <c r="I33" s="73"/>
      <c r="J33" s="72">
        <f t="shared" si="1"/>
        <v>0</v>
      </c>
      <c r="K33" s="93"/>
    </row>
    <row r="34" spans="1:11" s="57" customFormat="1">
      <c r="A34" s="68"/>
      <c r="B34" s="69"/>
      <c r="C34" s="70"/>
      <c r="D34" s="52"/>
      <c r="E34" s="70"/>
      <c r="F34" s="71">
        <f>SUM(D$5:D34)</f>
        <v>0</v>
      </c>
      <c r="G34" s="72">
        <f t="shared" si="0"/>
        <v>0</v>
      </c>
      <c r="H34" s="72">
        <v>0</v>
      </c>
      <c r="I34" s="73"/>
      <c r="J34" s="72">
        <f t="shared" si="1"/>
        <v>0</v>
      </c>
      <c r="K34" s="93"/>
    </row>
    <row r="35" spans="1:11" s="57" customFormat="1">
      <c r="A35" s="68"/>
      <c r="B35" s="69"/>
      <c r="C35" s="70"/>
      <c r="D35" s="52"/>
      <c r="E35" s="70"/>
      <c r="F35" s="71">
        <f>SUM(D$5:D35)</f>
        <v>0</v>
      </c>
      <c r="G35" s="72">
        <f t="shared" si="0"/>
        <v>0</v>
      </c>
      <c r="H35" s="72">
        <v>0</v>
      </c>
      <c r="I35" s="73"/>
      <c r="J35" s="72">
        <f t="shared" si="1"/>
        <v>0</v>
      </c>
      <c r="K35" s="93"/>
    </row>
    <row r="36" spans="1:11" s="57" customFormat="1">
      <c r="A36" s="68"/>
      <c r="B36" s="69"/>
      <c r="C36" s="70"/>
      <c r="D36" s="52"/>
      <c r="E36" s="70"/>
      <c r="F36" s="71">
        <f>SUM(D$5:D36)</f>
        <v>0</v>
      </c>
      <c r="G36" s="72">
        <f t="shared" si="0"/>
        <v>0</v>
      </c>
      <c r="H36" s="72">
        <v>0</v>
      </c>
      <c r="I36" s="73"/>
      <c r="J36" s="72">
        <f t="shared" si="1"/>
        <v>0</v>
      </c>
      <c r="K36" s="93"/>
    </row>
    <row r="37" spans="1:11" s="57" customFormat="1">
      <c r="A37" s="68"/>
      <c r="B37" s="69"/>
      <c r="C37" s="70"/>
      <c r="D37" s="52"/>
      <c r="E37" s="70"/>
      <c r="F37" s="71">
        <f>SUM(D$5:D37)</f>
        <v>0</v>
      </c>
      <c r="G37" s="72">
        <f t="shared" si="0"/>
        <v>0</v>
      </c>
      <c r="H37" s="72">
        <v>0</v>
      </c>
      <c r="I37" s="73"/>
      <c r="J37" s="72">
        <f t="shared" si="1"/>
        <v>0</v>
      </c>
      <c r="K37" s="93"/>
    </row>
    <row r="38" spans="1:11" s="57" customFormat="1">
      <c r="A38" s="68"/>
      <c r="B38" s="69"/>
      <c r="C38" s="70"/>
      <c r="D38" s="52"/>
      <c r="E38" s="70"/>
      <c r="F38" s="71">
        <f>SUM(D$5:D38)</f>
        <v>0</v>
      </c>
      <c r="G38" s="72">
        <f t="shared" si="0"/>
        <v>0</v>
      </c>
      <c r="H38" s="72">
        <v>0</v>
      </c>
      <c r="I38" s="73"/>
      <c r="J38" s="72">
        <f t="shared" si="1"/>
        <v>0</v>
      </c>
      <c r="K38" s="93"/>
    </row>
    <row r="39" spans="1:11" s="57" customFormat="1">
      <c r="A39" s="68"/>
      <c r="B39" s="69"/>
      <c r="C39" s="70"/>
      <c r="D39" s="52"/>
      <c r="E39" s="70"/>
      <c r="F39" s="71">
        <f>SUM(D$5:D39)</f>
        <v>0</v>
      </c>
      <c r="G39" s="72">
        <f t="shared" si="0"/>
        <v>0</v>
      </c>
      <c r="H39" s="72">
        <v>0</v>
      </c>
      <c r="I39" s="73"/>
      <c r="J39" s="72">
        <f t="shared" si="1"/>
        <v>0</v>
      </c>
      <c r="K39" s="93"/>
    </row>
    <row r="40" spans="1:11" s="57" customFormat="1">
      <c r="A40" s="68"/>
      <c r="B40" s="75"/>
      <c r="C40" s="70"/>
      <c r="D40" s="52"/>
      <c r="E40" s="70"/>
      <c r="F40" s="71">
        <f>SUM(D$5:D40)</f>
        <v>0</v>
      </c>
      <c r="G40" s="72">
        <f t="shared" si="0"/>
        <v>0</v>
      </c>
      <c r="H40" s="72">
        <v>0</v>
      </c>
      <c r="I40" s="73"/>
      <c r="J40" s="72">
        <f t="shared" si="1"/>
        <v>0</v>
      </c>
      <c r="K40" s="93"/>
    </row>
    <row r="41" spans="1:11" s="57" customFormat="1">
      <c r="A41" s="68"/>
      <c r="B41" s="69"/>
      <c r="C41" s="70"/>
      <c r="D41" s="52"/>
      <c r="E41" s="70"/>
      <c r="F41" s="71">
        <f>SUM(D$5:D41)</f>
        <v>0</v>
      </c>
      <c r="G41" s="72">
        <f t="shared" si="0"/>
        <v>0</v>
      </c>
      <c r="H41" s="72">
        <v>0</v>
      </c>
      <c r="I41" s="73"/>
      <c r="J41" s="72">
        <f t="shared" si="1"/>
        <v>0</v>
      </c>
      <c r="K41" s="93"/>
    </row>
    <row r="42" spans="1:11" s="57" customFormat="1">
      <c r="A42" s="68"/>
      <c r="B42" s="69"/>
      <c r="C42" s="70"/>
      <c r="D42" s="52"/>
      <c r="E42" s="70"/>
      <c r="F42" s="71">
        <f>SUM(D$5:D42)</f>
        <v>0</v>
      </c>
      <c r="G42" s="72">
        <f t="shared" si="0"/>
        <v>0</v>
      </c>
      <c r="H42" s="72">
        <v>0</v>
      </c>
      <c r="I42" s="73"/>
      <c r="J42" s="72">
        <f t="shared" si="1"/>
        <v>0</v>
      </c>
      <c r="K42" s="93"/>
    </row>
    <row r="43" spans="1:11" s="57" customFormat="1">
      <c r="A43" s="68"/>
      <c r="B43" s="69"/>
      <c r="C43" s="70"/>
      <c r="D43" s="52"/>
      <c r="E43" s="70"/>
      <c r="F43" s="71">
        <f>SUM(D$5:D43)</f>
        <v>0</v>
      </c>
      <c r="G43" s="72">
        <f t="shared" si="0"/>
        <v>0</v>
      </c>
      <c r="H43" s="72">
        <v>0</v>
      </c>
      <c r="I43" s="73"/>
      <c r="J43" s="72">
        <f t="shared" si="1"/>
        <v>0</v>
      </c>
      <c r="K43" s="93"/>
    </row>
    <row r="44" spans="1:11" s="57" customFormat="1">
      <c r="A44" s="68"/>
      <c r="B44" s="69"/>
      <c r="C44" s="70"/>
      <c r="D44" s="52"/>
      <c r="E44" s="70"/>
      <c r="F44" s="71">
        <f>SUM(D$5:D44)</f>
        <v>0</v>
      </c>
      <c r="G44" s="72">
        <f t="shared" si="0"/>
        <v>0</v>
      </c>
      <c r="H44" s="72">
        <v>0</v>
      </c>
      <c r="I44" s="73"/>
      <c r="J44" s="72">
        <f t="shared" si="1"/>
        <v>0</v>
      </c>
      <c r="K44" s="93"/>
    </row>
    <row r="45" spans="1:11" s="57" customFormat="1">
      <c r="A45" s="68"/>
      <c r="B45" s="69"/>
      <c r="C45" s="70"/>
      <c r="D45" s="52"/>
      <c r="E45" s="70"/>
      <c r="F45" s="71">
        <f>SUM(D$5:D45)</f>
        <v>0</v>
      </c>
      <c r="G45" s="72">
        <f t="shared" si="0"/>
        <v>0</v>
      </c>
      <c r="H45" s="72">
        <v>0</v>
      </c>
      <c r="I45" s="73"/>
      <c r="J45" s="72">
        <f t="shared" si="1"/>
        <v>0</v>
      </c>
      <c r="K45" s="93"/>
    </row>
    <row r="46" spans="1:11" s="57" customFormat="1">
      <c r="A46" s="68"/>
      <c r="B46" s="69"/>
      <c r="C46" s="70"/>
      <c r="D46" s="52"/>
      <c r="E46" s="70"/>
      <c r="F46" s="71">
        <f>SUM(D$5:D46)</f>
        <v>0</v>
      </c>
      <c r="G46" s="72">
        <f t="shared" si="0"/>
        <v>0</v>
      </c>
      <c r="H46" s="72">
        <v>0</v>
      </c>
      <c r="I46" s="73"/>
      <c r="J46" s="72">
        <f t="shared" si="1"/>
        <v>0</v>
      </c>
      <c r="K46" s="93"/>
    </row>
    <row r="47" spans="1:11" s="57" customFormat="1">
      <c r="A47" s="68"/>
      <c r="B47" s="69"/>
      <c r="C47" s="70"/>
      <c r="D47" s="52"/>
      <c r="E47" s="70"/>
      <c r="F47" s="71">
        <f>SUM(D$5:D47)</f>
        <v>0</v>
      </c>
      <c r="G47" s="72">
        <f t="shared" si="0"/>
        <v>0</v>
      </c>
      <c r="H47" s="72">
        <v>0</v>
      </c>
      <c r="I47" s="73"/>
      <c r="J47" s="72">
        <f t="shared" si="1"/>
        <v>0</v>
      </c>
      <c r="K47" s="93"/>
    </row>
    <row r="48" spans="1:11" s="57" customFormat="1">
      <c r="A48" s="68"/>
      <c r="B48" s="69"/>
      <c r="C48" s="70"/>
      <c r="D48" s="52"/>
      <c r="E48" s="70"/>
      <c r="F48" s="71">
        <f>SUM(D$5:D48)</f>
        <v>0</v>
      </c>
      <c r="G48" s="72">
        <f t="shared" si="0"/>
        <v>0</v>
      </c>
      <c r="H48" s="72">
        <v>0</v>
      </c>
      <c r="I48" s="73"/>
      <c r="J48" s="72">
        <f t="shared" si="1"/>
        <v>0</v>
      </c>
      <c r="K48" s="93"/>
    </row>
    <row r="49" spans="1:11" s="57" customFormat="1">
      <c r="A49" s="68"/>
      <c r="B49" s="70"/>
      <c r="C49" s="70"/>
      <c r="D49" s="52"/>
      <c r="E49" s="70"/>
      <c r="F49" s="71">
        <f>SUM(D$5:D49)</f>
        <v>0</v>
      </c>
      <c r="G49" s="72">
        <f t="shared" si="0"/>
        <v>0</v>
      </c>
      <c r="H49" s="72">
        <v>0</v>
      </c>
      <c r="I49" s="73"/>
      <c r="J49" s="72">
        <f t="shared" si="1"/>
        <v>0</v>
      </c>
      <c r="K49" s="93"/>
    </row>
    <row r="50" spans="1:11" s="57" customFormat="1">
      <c r="A50" s="68"/>
      <c r="B50" s="69"/>
      <c r="C50" s="70"/>
      <c r="D50" s="52"/>
      <c r="E50" s="70"/>
      <c r="F50" s="71">
        <f>SUM(D$5:D50)</f>
        <v>0</v>
      </c>
      <c r="G50" s="72">
        <f t="shared" si="0"/>
        <v>0</v>
      </c>
      <c r="H50" s="72">
        <v>0</v>
      </c>
      <c r="I50" s="73"/>
      <c r="J50" s="72">
        <f t="shared" si="1"/>
        <v>0</v>
      </c>
      <c r="K50" s="93"/>
    </row>
    <row r="51" spans="1:11" s="57" customFormat="1">
      <c r="A51" s="68"/>
      <c r="B51" s="69"/>
      <c r="C51" s="70"/>
      <c r="D51" s="52"/>
      <c r="E51" s="70"/>
      <c r="F51" s="71">
        <f>SUM(D$5:D51)</f>
        <v>0</v>
      </c>
      <c r="G51" s="72">
        <f t="shared" si="0"/>
        <v>0</v>
      </c>
      <c r="H51" s="72">
        <v>0</v>
      </c>
      <c r="I51" s="73"/>
      <c r="J51" s="72">
        <f t="shared" si="1"/>
        <v>0</v>
      </c>
      <c r="K51" s="93"/>
    </row>
    <row r="52" spans="1:11" s="57" customFormat="1">
      <c r="A52" s="68"/>
      <c r="B52" s="69"/>
      <c r="C52" s="70"/>
      <c r="D52" s="52"/>
      <c r="E52" s="70"/>
      <c r="F52" s="71">
        <f>SUM(D$5:D52)</f>
        <v>0</v>
      </c>
      <c r="G52" s="72">
        <f t="shared" si="0"/>
        <v>0</v>
      </c>
      <c r="H52" s="72">
        <v>0</v>
      </c>
      <c r="I52" s="73"/>
      <c r="J52" s="72">
        <f t="shared" si="1"/>
        <v>0</v>
      </c>
      <c r="K52" s="93"/>
    </row>
    <row r="53" spans="1:11" s="57" customFormat="1">
      <c r="A53" s="68"/>
      <c r="B53" s="69"/>
      <c r="C53" s="70"/>
      <c r="D53" s="52"/>
      <c r="E53" s="70"/>
      <c r="F53" s="71">
        <f>SUM(D$5:D53)</f>
        <v>0</v>
      </c>
      <c r="G53" s="72">
        <f t="shared" si="0"/>
        <v>0</v>
      </c>
      <c r="H53" s="72">
        <v>0</v>
      </c>
      <c r="I53" s="73"/>
      <c r="J53" s="72">
        <f t="shared" si="1"/>
        <v>0</v>
      </c>
      <c r="K53" s="93"/>
    </row>
    <row r="54" spans="1:11" s="57" customFormat="1">
      <c r="A54" s="68"/>
      <c r="B54" s="75"/>
      <c r="C54" s="70"/>
      <c r="D54" s="52"/>
      <c r="E54" s="70"/>
      <c r="F54" s="71">
        <f>SUM(D$5:D54)</f>
        <v>0</v>
      </c>
      <c r="G54" s="72">
        <f t="shared" si="0"/>
        <v>0</v>
      </c>
      <c r="H54" s="72">
        <v>0</v>
      </c>
      <c r="I54" s="73"/>
      <c r="J54" s="72">
        <f t="shared" si="1"/>
        <v>0</v>
      </c>
      <c r="K54" s="93"/>
    </row>
    <row r="55" spans="1:11" s="57" customFormat="1">
      <c r="A55" s="68"/>
      <c r="B55" s="69"/>
      <c r="C55" s="70"/>
      <c r="D55" s="52"/>
      <c r="E55" s="70"/>
      <c r="F55" s="71">
        <f>SUM(D$5:D55)</f>
        <v>0</v>
      </c>
      <c r="G55" s="72">
        <f t="shared" si="0"/>
        <v>0</v>
      </c>
      <c r="H55" s="72">
        <v>0</v>
      </c>
      <c r="I55" s="73"/>
      <c r="J55" s="72">
        <f t="shared" si="1"/>
        <v>0</v>
      </c>
      <c r="K55" s="93"/>
    </row>
    <row r="56" spans="1:11" s="57" customFormat="1">
      <c r="A56" s="68"/>
      <c r="B56" s="69"/>
      <c r="C56" s="70"/>
      <c r="D56" s="52"/>
      <c r="E56" s="70"/>
      <c r="F56" s="71">
        <f>SUM(D$5:D56)</f>
        <v>0</v>
      </c>
      <c r="G56" s="72">
        <f t="shared" si="0"/>
        <v>0</v>
      </c>
      <c r="H56" s="72">
        <v>0</v>
      </c>
      <c r="I56" s="73"/>
      <c r="J56" s="72">
        <f t="shared" si="1"/>
        <v>0</v>
      </c>
      <c r="K56" s="93"/>
    </row>
    <row r="57" spans="1:11" s="57" customFormat="1">
      <c r="A57" s="68"/>
      <c r="B57" s="69"/>
      <c r="C57" s="70"/>
      <c r="D57" s="52"/>
      <c r="E57" s="70"/>
      <c r="F57" s="71">
        <f>SUM(D$5:D57)</f>
        <v>0</v>
      </c>
      <c r="G57" s="72">
        <f t="shared" si="0"/>
        <v>0</v>
      </c>
      <c r="H57" s="72">
        <v>0</v>
      </c>
      <c r="I57" s="73"/>
      <c r="J57" s="72">
        <f t="shared" si="1"/>
        <v>0</v>
      </c>
      <c r="K57" s="93"/>
    </row>
    <row r="58" spans="1:11" s="57" customFormat="1">
      <c r="A58" s="68"/>
      <c r="B58" s="69"/>
      <c r="C58" s="70"/>
      <c r="D58" s="52"/>
      <c r="E58" s="70"/>
      <c r="F58" s="71">
        <f>SUM(D$5:D58)</f>
        <v>0</v>
      </c>
      <c r="G58" s="72">
        <f t="shared" si="0"/>
        <v>0</v>
      </c>
      <c r="H58" s="72">
        <v>0</v>
      </c>
      <c r="I58" s="73"/>
      <c r="J58" s="72">
        <f t="shared" si="1"/>
        <v>0</v>
      </c>
      <c r="K58" s="93"/>
    </row>
    <row r="59" spans="1:11" s="57" customFormat="1">
      <c r="A59" s="68"/>
      <c r="B59" s="69"/>
      <c r="C59" s="70"/>
      <c r="D59" s="52"/>
      <c r="E59" s="70"/>
      <c r="F59" s="71">
        <f>SUM(D$5:D59)</f>
        <v>0</v>
      </c>
      <c r="G59" s="72">
        <f t="shared" si="0"/>
        <v>0</v>
      </c>
      <c r="H59" s="72">
        <v>0</v>
      </c>
      <c r="I59" s="73"/>
      <c r="J59" s="72">
        <f t="shared" si="1"/>
        <v>0</v>
      </c>
      <c r="K59" s="93"/>
    </row>
    <row r="60" spans="1:11" s="57" customFormat="1">
      <c r="A60" s="68"/>
      <c r="B60" s="69"/>
      <c r="C60" s="70"/>
      <c r="D60" s="52"/>
      <c r="E60" s="70"/>
      <c r="F60" s="71">
        <f>SUM(D$5:D60)</f>
        <v>0</v>
      </c>
      <c r="G60" s="72">
        <f t="shared" si="0"/>
        <v>0</v>
      </c>
      <c r="H60" s="72">
        <v>0</v>
      </c>
      <c r="I60" s="73"/>
      <c r="J60" s="72">
        <f t="shared" si="1"/>
        <v>0</v>
      </c>
      <c r="K60" s="93"/>
    </row>
    <row r="61" spans="1:11" s="57" customFormat="1">
      <c r="A61" s="68"/>
      <c r="B61" s="69"/>
      <c r="C61" s="70"/>
      <c r="D61" s="52"/>
      <c r="E61" s="70"/>
      <c r="F61" s="71">
        <f>SUM(D$5:D61)</f>
        <v>0</v>
      </c>
      <c r="G61" s="72">
        <f t="shared" si="0"/>
        <v>0</v>
      </c>
      <c r="H61" s="72">
        <v>0</v>
      </c>
      <c r="I61" s="73"/>
      <c r="J61" s="72">
        <f t="shared" si="1"/>
        <v>0</v>
      </c>
      <c r="K61" s="93"/>
    </row>
    <row r="62" spans="1:11" s="57" customFormat="1">
      <c r="A62" s="68"/>
      <c r="B62" s="69"/>
      <c r="C62" s="70"/>
      <c r="D62" s="52"/>
      <c r="E62" s="70"/>
      <c r="F62" s="71">
        <f>SUM(D$5:D62)</f>
        <v>0</v>
      </c>
      <c r="G62" s="72">
        <f t="shared" si="0"/>
        <v>0</v>
      </c>
      <c r="H62" s="72">
        <v>0</v>
      </c>
      <c r="I62" s="73"/>
      <c r="J62" s="72">
        <f t="shared" si="1"/>
        <v>0</v>
      </c>
      <c r="K62" s="93"/>
    </row>
    <row r="63" spans="1:11" s="57" customFormat="1">
      <c r="A63" s="68"/>
      <c r="B63" s="69"/>
      <c r="C63" s="70"/>
      <c r="D63" s="52"/>
      <c r="E63" s="70"/>
      <c r="F63" s="71">
        <f>SUM(D$5:D63)</f>
        <v>0</v>
      </c>
      <c r="G63" s="72">
        <f t="shared" si="0"/>
        <v>0</v>
      </c>
      <c r="H63" s="72">
        <v>0</v>
      </c>
      <c r="I63" s="73"/>
      <c r="J63" s="72">
        <f t="shared" si="1"/>
        <v>0</v>
      </c>
      <c r="K63" s="93"/>
    </row>
    <row r="64" spans="1:11" s="57" customFormat="1">
      <c r="A64" s="68"/>
      <c r="B64" s="69"/>
      <c r="C64" s="70"/>
      <c r="D64" s="52"/>
      <c r="E64" s="70"/>
      <c r="F64" s="71">
        <f>SUM(D$5:D64)</f>
        <v>0</v>
      </c>
      <c r="G64" s="72">
        <f t="shared" si="0"/>
        <v>0</v>
      </c>
      <c r="H64" s="72">
        <v>0</v>
      </c>
      <c r="I64" s="73"/>
      <c r="J64" s="72">
        <f t="shared" si="1"/>
        <v>0</v>
      </c>
      <c r="K64" s="93"/>
    </row>
    <row r="65" spans="1:11" s="57" customFormat="1">
      <c r="A65" s="68"/>
      <c r="B65" s="69"/>
      <c r="C65" s="70"/>
      <c r="D65" s="52"/>
      <c r="E65" s="70"/>
      <c r="F65" s="71">
        <f>SUM(D$5:D65)</f>
        <v>0</v>
      </c>
      <c r="G65" s="72">
        <f t="shared" si="0"/>
        <v>0</v>
      </c>
      <c r="H65" s="72">
        <v>0</v>
      </c>
      <c r="I65" s="73"/>
      <c r="J65" s="72">
        <f t="shared" si="1"/>
        <v>0</v>
      </c>
      <c r="K65" s="93"/>
    </row>
    <row r="66" spans="1:11" s="57" customFormat="1">
      <c r="A66" s="68"/>
      <c r="B66" s="69"/>
      <c r="C66" s="70"/>
      <c r="D66" s="52"/>
      <c r="E66" s="70"/>
      <c r="F66" s="71">
        <f>SUM(D$5:D66)</f>
        <v>0</v>
      </c>
      <c r="G66" s="72">
        <f t="shared" si="0"/>
        <v>0</v>
      </c>
      <c r="H66" s="72">
        <v>0</v>
      </c>
      <c r="I66" s="73"/>
      <c r="J66" s="72">
        <f t="shared" si="1"/>
        <v>0</v>
      </c>
      <c r="K66" s="93"/>
    </row>
    <row r="67" spans="1:11" s="57" customFormat="1">
      <c r="A67" s="68"/>
      <c r="B67" s="75"/>
      <c r="C67" s="70"/>
      <c r="D67" s="52"/>
      <c r="E67" s="70"/>
      <c r="F67" s="71">
        <f>SUM(D$5:D67)</f>
        <v>0</v>
      </c>
      <c r="G67" s="72">
        <f t="shared" si="0"/>
        <v>0</v>
      </c>
      <c r="H67" s="72">
        <v>0</v>
      </c>
      <c r="I67" s="73"/>
      <c r="J67" s="72">
        <f t="shared" si="1"/>
        <v>0</v>
      </c>
      <c r="K67" s="93"/>
    </row>
    <row r="68" spans="1:11" s="57" customFormat="1">
      <c r="A68" s="68"/>
      <c r="B68" s="69"/>
      <c r="C68" s="70"/>
      <c r="D68" s="52"/>
      <c r="E68" s="70"/>
      <c r="F68" s="71">
        <f>SUM(D$5:D68)</f>
        <v>0</v>
      </c>
      <c r="G68" s="72">
        <f t="shared" si="0"/>
        <v>0</v>
      </c>
      <c r="H68" s="72">
        <v>0</v>
      </c>
      <c r="I68" s="73"/>
      <c r="J68" s="72">
        <f t="shared" si="1"/>
        <v>0</v>
      </c>
      <c r="K68" s="93"/>
    </row>
    <row r="69" spans="1:11" s="57" customFormat="1">
      <c r="A69" s="68"/>
      <c r="B69" s="69"/>
      <c r="C69" s="70"/>
      <c r="D69" s="52"/>
      <c r="E69" s="70"/>
      <c r="F69" s="71">
        <f>SUM(D$5:D69)</f>
        <v>0</v>
      </c>
      <c r="G69" s="72">
        <f t="shared" si="0"/>
        <v>0</v>
      </c>
      <c r="H69" s="72">
        <v>0</v>
      </c>
      <c r="I69" s="73"/>
      <c r="J69" s="72">
        <f t="shared" si="1"/>
        <v>0</v>
      </c>
      <c r="K69" s="93"/>
    </row>
    <row r="70" spans="1:11" s="57" customFormat="1">
      <c r="A70" s="68"/>
      <c r="B70" s="69"/>
      <c r="C70" s="70"/>
      <c r="D70" s="52"/>
      <c r="E70" s="70"/>
      <c r="F70" s="71">
        <f>SUM(D$5:D70)</f>
        <v>0</v>
      </c>
      <c r="G70" s="72">
        <f t="shared" si="0"/>
        <v>0</v>
      </c>
      <c r="H70" s="72">
        <v>0</v>
      </c>
      <c r="I70" s="73"/>
      <c r="J70" s="72">
        <f t="shared" si="1"/>
        <v>0</v>
      </c>
      <c r="K70" s="93"/>
    </row>
    <row r="71" spans="1:11" s="57" customFormat="1">
      <c r="A71" s="68"/>
      <c r="B71" s="69"/>
      <c r="C71" s="70"/>
      <c r="D71" s="52"/>
      <c r="E71" s="70"/>
      <c r="F71" s="71">
        <f>SUM(D$5:D71)</f>
        <v>0</v>
      </c>
      <c r="G71" s="72">
        <f t="shared" si="0"/>
        <v>0</v>
      </c>
      <c r="H71" s="72">
        <v>0</v>
      </c>
      <c r="I71" s="73"/>
      <c r="J71" s="72">
        <f t="shared" si="1"/>
        <v>0</v>
      </c>
      <c r="K71" s="93"/>
    </row>
    <row r="72" spans="1:11" s="57" customFormat="1">
      <c r="A72" s="68"/>
      <c r="B72" s="69"/>
      <c r="C72" s="70"/>
      <c r="D72" s="52"/>
      <c r="E72" s="70"/>
      <c r="F72" s="71">
        <f>SUM(D$5:D72)</f>
        <v>0</v>
      </c>
      <c r="G72" s="72">
        <f t="shared" ref="G72:G135" si="2">+D72-H72</f>
        <v>0</v>
      </c>
      <c r="H72" s="72">
        <v>0</v>
      </c>
      <c r="I72" s="73"/>
      <c r="J72" s="72">
        <f t="shared" ref="J72:J135" si="3">IF(OR(G72&gt;0,I72="X",C72="Income from customers"),0,G72)</f>
        <v>0</v>
      </c>
      <c r="K72" s="93"/>
    </row>
    <row r="73" spans="1:11" s="57" customFormat="1">
      <c r="A73" s="68"/>
      <c r="B73" s="69"/>
      <c r="C73" s="70"/>
      <c r="D73" s="52"/>
      <c r="E73" s="70"/>
      <c r="F73" s="71">
        <f>SUM(D$5:D73)</f>
        <v>0</v>
      </c>
      <c r="G73" s="72">
        <f t="shared" si="2"/>
        <v>0</v>
      </c>
      <c r="H73" s="72">
        <v>0</v>
      </c>
      <c r="I73" s="73"/>
      <c r="J73" s="72">
        <f t="shared" si="3"/>
        <v>0</v>
      </c>
      <c r="K73" s="93"/>
    </row>
    <row r="74" spans="1:11" s="57" customFormat="1">
      <c r="A74" s="68"/>
      <c r="B74" s="70"/>
      <c r="C74" s="70"/>
      <c r="D74" s="52"/>
      <c r="E74" s="70"/>
      <c r="F74" s="71">
        <f>SUM(D$5:D74)</f>
        <v>0</v>
      </c>
      <c r="G74" s="72">
        <f t="shared" si="2"/>
        <v>0</v>
      </c>
      <c r="H74" s="72">
        <v>0</v>
      </c>
      <c r="I74" s="73"/>
      <c r="J74" s="72">
        <f t="shared" si="3"/>
        <v>0</v>
      </c>
      <c r="K74" s="93"/>
    </row>
    <row r="75" spans="1:11" s="57" customFormat="1">
      <c r="A75" s="68"/>
      <c r="B75" s="69"/>
      <c r="C75" s="70"/>
      <c r="D75" s="52"/>
      <c r="E75" s="70"/>
      <c r="F75" s="71">
        <f>SUM(D$5:D75)</f>
        <v>0</v>
      </c>
      <c r="G75" s="72">
        <f t="shared" si="2"/>
        <v>0</v>
      </c>
      <c r="H75" s="72">
        <v>0</v>
      </c>
      <c r="I75" s="73"/>
      <c r="J75" s="72">
        <f t="shared" si="3"/>
        <v>0</v>
      </c>
      <c r="K75" s="93"/>
    </row>
    <row r="76" spans="1:11" s="57" customFormat="1">
      <c r="A76" s="68"/>
      <c r="B76" s="69"/>
      <c r="C76" s="70"/>
      <c r="D76" s="52"/>
      <c r="E76" s="70"/>
      <c r="F76" s="71">
        <f>SUM(D$5:D76)</f>
        <v>0</v>
      </c>
      <c r="G76" s="72">
        <f t="shared" si="2"/>
        <v>0</v>
      </c>
      <c r="H76" s="72">
        <v>0</v>
      </c>
      <c r="I76" s="73"/>
      <c r="J76" s="72">
        <f t="shared" si="3"/>
        <v>0</v>
      </c>
      <c r="K76" s="93"/>
    </row>
    <row r="77" spans="1:11" s="57" customFormat="1">
      <c r="A77" s="68"/>
      <c r="B77" s="69"/>
      <c r="C77" s="70"/>
      <c r="D77" s="52"/>
      <c r="E77" s="70"/>
      <c r="F77" s="71">
        <f>SUM(D$5:D77)</f>
        <v>0</v>
      </c>
      <c r="G77" s="72">
        <f t="shared" si="2"/>
        <v>0</v>
      </c>
      <c r="H77" s="72">
        <v>0</v>
      </c>
      <c r="I77" s="73"/>
      <c r="J77" s="72">
        <f t="shared" si="3"/>
        <v>0</v>
      </c>
      <c r="K77" s="93"/>
    </row>
    <row r="78" spans="1:11" s="57" customFormat="1">
      <c r="A78" s="68"/>
      <c r="B78" s="69"/>
      <c r="C78" s="70"/>
      <c r="D78" s="52"/>
      <c r="E78" s="70"/>
      <c r="F78" s="71">
        <f>SUM(D$5:D78)</f>
        <v>0</v>
      </c>
      <c r="G78" s="72">
        <f t="shared" si="2"/>
        <v>0</v>
      </c>
      <c r="H78" s="72">
        <v>0</v>
      </c>
      <c r="I78" s="73"/>
      <c r="J78" s="72">
        <f t="shared" si="3"/>
        <v>0</v>
      </c>
      <c r="K78" s="93"/>
    </row>
    <row r="79" spans="1:11" s="57" customFormat="1">
      <c r="A79" s="68"/>
      <c r="B79" s="69"/>
      <c r="C79" s="70"/>
      <c r="D79" s="52"/>
      <c r="E79" s="70"/>
      <c r="F79" s="71">
        <f>SUM(D$5:D79)</f>
        <v>0</v>
      </c>
      <c r="G79" s="72">
        <f t="shared" si="2"/>
        <v>0</v>
      </c>
      <c r="H79" s="72">
        <v>0</v>
      </c>
      <c r="I79" s="73"/>
      <c r="J79" s="72">
        <f t="shared" si="3"/>
        <v>0</v>
      </c>
      <c r="K79" s="93"/>
    </row>
    <row r="80" spans="1:11" s="57" customFormat="1">
      <c r="A80" s="68"/>
      <c r="B80" s="75"/>
      <c r="C80" s="70"/>
      <c r="D80" s="52"/>
      <c r="E80" s="70"/>
      <c r="F80" s="71">
        <f>SUM(D$5:D80)</f>
        <v>0</v>
      </c>
      <c r="G80" s="72">
        <f t="shared" si="2"/>
        <v>0</v>
      </c>
      <c r="H80" s="72">
        <v>0</v>
      </c>
      <c r="I80" s="73"/>
      <c r="J80" s="72">
        <f t="shared" si="3"/>
        <v>0</v>
      </c>
      <c r="K80" s="93"/>
    </row>
    <row r="81" spans="1:11" s="57" customFormat="1">
      <c r="A81" s="68"/>
      <c r="B81" s="69"/>
      <c r="C81" s="70"/>
      <c r="D81" s="52"/>
      <c r="E81" s="70"/>
      <c r="F81" s="71">
        <f>SUM(D$5:D81)</f>
        <v>0</v>
      </c>
      <c r="G81" s="72">
        <f t="shared" si="2"/>
        <v>0</v>
      </c>
      <c r="H81" s="72">
        <v>0</v>
      </c>
      <c r="I81" s="73"/>
      <c r="J81" s="72">
        <f t="shared" si="3"/>
        <v>0</v>
      </c>
      <c r="K81" s="93"/>
    </row>
    <row r="82" spans="1:11" s="57" customFormat="1">
      <c r="A82" s="68"/>
      <c r="B82" s="69"/>
      <c r="C82" s="70"/>
      <c r="D82" s="52"/>
      <c r="E82" s="70"/>
      <c r="F82" s="71">
        <f>SUM(D$5:D82)</f>
        <v>0</v>
      </c>
      <c r="G82" s="72">
        <f t="shared" si="2"/>
        <v>0</v>
      </c>
      <c r="H82" s="72">
        <v>0</v>
      </c>
      <c r="I82" s="73"/>
      <c r="J82" s="72">
        <f t="shared" si="3"/>
        <v>0</v>
      </c>
      <c r="K82" s="93"/>
    </row>
    <row r="83" spans="1:11" s="57" customFormat="1">
      <c r="A83" s="68"/>
      <c r="B83" s="69"/>
      <c r="C83" s="70"/>
      <c r="D83" s="52"/>
      <c r="E83" s="70"/>
      <c r="F83" s="71">
        <f>SUM(D$5:D83)</f>
        <v>0</v>
      </c>
      <c r="G83" s="72">
        <f t="shared" si="2"/>
        <v>0</v>
      </c>
      <c r="H83" s="72">
        <v>0</v>
      </c>
      <c r="I83" s="73"/>
      <c r="J83" s="72">
        <f t="shared" si="3"/>
        <v>0</v>
      </c>
      <c r="K83" s="93"/>
    </row>
    <row r="84" spans="1:11" s="57" customFormat="1">
      <c r="A84" s="68"/>
      <c r="B84" s="69"/>
      <c r="C84" s="70"/>
      <c r="D84" s="52"/>
      <c r="E84" s="70"/>
      <c r="F84" s="71">
        <f>SUM(D$5:D84)</f>
        <v>0</v>
      </c>
      <c r="G84" s="72">
        <f t="shared" si="2"/>
        <v>0</v>
      </c>
      <c r="H84" s="72">
        <v>0</v>
      </c>
      <c r="I84" s="73"/>
      <c r="J84" s="72">
        <f t="shared" si="3"/>
        <v>0</v>
      </c>
      <c r="K84" s="93"/>
    </row>
    <row r="85" spans="1:11" s="57" customFormat="1">
      <c r="A85" s="68"/>
      <c r="B85" s="69"/>
      <c r="C85" s="70"/>
      <c r="D85" s="52"/>
      <c r="E85" s="70"/>
      <c r="F85" s="71">
        <f>SUM(D$5:D85)</f>
        <v>0</v>
      </c>
      <c r="G85" s="72">
        <f t="shared" si="2"/>
        <v>0</v>
      </c>
      <c r="H85" s="72">
        <v>0</v>
      </c>
      <c r="I85" s="73"/>
      <c r="J85" s="72">
        <f t="shared" si="3"/>
        <v>0</v>
      </c>
      <c r="K85" s="93"/>
    </row>
    <row r="86" spans="1:11" s="57" customFormat="1">
      <c r="A86" s="68"/>
      <c r="B86" s="69"/>
      <c r="C86" s="70"/>
      <c r="D86" s="52"/>
      <c r="E86" s="70"/>
      <c r="F86" s="71">
        <f>SUM(D$5:D86)</f>
        <v>0</v>
      </c>
      <c r="G86" s="72">
        <f t="shared" si="2"/>
        <v>0</v>
      </c>
      <c r="H86" s="72">
        <v>0</v>
      </c>
      <c r="I86" s="73"/>
      <c r="J86" s="72">
        <f t="shared" si="3"/>
        <v>0</v>
      </c>
      <c r="K86" s="93"/>
    </row>
    <row r="87" spans="1:11" s="57" customFormat="1">
      <c r="A87" s="68"/>
      <c r="B87" s="69"/>
      <c r="C87" s="70"/>
      <c r="D87" s="52"/>
      <c r="E87" s="70"/>
      <c r="F87" s="71">
        <f>SUM(D$5:D87)</f>
        <v>0</v>
      </c>
      <c r="G87" s="72">
        <f t="shared" si="2"/>
        <v>0</v>
      </c>
      <c r="H87" s="72">
        <v>0</v>
      </c>
      <c r="I87" s="73"/>
      <c r="J87" s="72">
        <f t="shared" si="3"/>
        <v>0</v>
      </c>
      <c r="K87" s="93"/>
    </row>
    <row r="88" spans="1:11" s="57" customFormat="1">
      <c r="A88" s="68"/>
      <c r="B88" s="69"/>
      <c r="C88" s="70"/>
      <c r="D88" s="52"/>
      <c r="E88" s="70"/>
      <c r="F88" s="71">
        <f>SUM(D$5:D88)</f>
        <v>0</v>
      </c>
      <c r="G88" s="72">
        <f t="shared" si="2"/>
        <v>0</v>
      </c>
      <c r="H88" s="72">
        <v>0</v>
      </c>
      <c r="I88" s="73"/>
      <c r="J88" s="72">
        <f t="shared" si="3"/>
        <v>0</v>
      </c>
      <c r="K88" s="93"/>
    </row>
    <row r="89" spans="1:11" s="57" customFormat="1">
      <c r="A89" s="68"/>
      <c r="B89" s="69"/>
      <c r="C89" s="70"/>
      <c r="D89" s="52"/>
      <c r="E89" s="70"/>
      <c r="F89" s="71">
        <f>SUM(D$5:D89)</f>
        <v>0</v>
      </c>
      <c r="G89" s="72">
        <f t="shared" si="2"/>
        <v>0</v>
      </c>
      <c r="H89" s="72">
        <v>0</v>
      </c>
      <c r="I89" s="73"/>
      <c r="J89" s="72">
        <f t="shared" si="3"/>
        <v>0</v>
      </c>
      <c r="K89" s="93"/>
    </row>
    <row r="90" spans="1:11" s="57" customFormat="1">
      <c r="A90" s="68"/>
      <c r="B90" s="69"/>
      <c r="C90" s="70"/>
      <c r="D90" s="52"/>
      <c r="E90" s="70"/>
      <c r="F90" s="71">
        <f>SUM(D$5:D90)</f>
        <v>0</v>
      </c>
      <c r="G90" s="72">
        <f t="shared" si="2"/>
        <v>0</v>
      </c>
      <c r="H90" s="72">
        <v>0</v>
      </c>
      <c r="I90" s="73"/>
      <c r="J90" s="72">
        <f t="shared" si="3"/>
        <v>0</v>
      </c>
      <c r="K90" s="93"/>
    </row>
    <row r="91" spans="1:11" s="57" customFormat="1">
      <c r="A91" s="68"/>
      <c r="B91" s="75"/>
      <c r="C91" s="70"/>
      <c r="D91" s="52"/>
      <c r="E91" s="70"/>
      <c r="F91" s="71">
        <f>SUM(D$5:D91)</f>
        <v>0</v>
      </c>
      <c r="G91" s="72">
        <f t="shared" si="2"/>
        <v>0</v>
      </c>
      <c r="H91" s="72">
        <v>0</v>
      </c>
      <c r="I91" s="73"/>
      <c r="J91" s="72">
        <f t="shared" si="3"/>
        <v>0</v>
      </c>
      <c r="K91" s="93"/>
    </row>
    <row r="92" spans="1:11" s="57" customFormat="1">
      <c r="A92" s="68"/>
      <c r="B92" s="69"/>
      <c r="C92" s="70"/>
      <c r="D92" s="52"/>
      <c r="E92" s="70"/>
      <c r="F92" s="71">
        <f>SUM(D$5:D92)</f>
        <v>0</v>
      </c>
      <c r="G92" s="72">
        <f t="shared" si="2"/>
        <v>0</v>
      </c>
      <c r="H92" s="72">
        <v>0</v>
      </c>
      <c r="I92" s="73"/>
      <c r="J92" s="72">
        <f t="shared" si="3"/>
        <v>0</v>
      </c>
      <c r="K92" s="93"/>
    </row>
    <row r="93" spans="1:11" s="57" customFormat="1">
      <c r="A93" s="68"/>
      <c r="B93" s="69"/>
      <c r="C93" s="70"/>
      <c r="D93" s="52"/>
      <c r="E93" s="70"/>
      <c r="F93" s="71">
        <f>SUM(D$5:D93)</f>
        <v>0</v>
      </c>
      <c r="G93" s="72">
        <f t="shared" si="2"/>
        <v>0</v>
      </c>
      <c r="H93" s="72">
        <v>0</v>
      </c>
      <c r="I93" s="73"/>
      <c r="J93" s="72">
        <f t="shared" si="3"/>
        <v>0</v>
      </c>
      <c r="K93" s="93"/>
    </row>
    <row r="94" spans="1:11" s="57" customFormat="1">
      <c r="A94" s="68"/>
      <c r="B94" s="69"/>
      <c r="C94" s="70"/>
      <c r="D94" s="52"/>
      <c r="E94" s="70"/>
      <c r="F94" s="71">
        <f>SUM(D$5:D94)</f>
        <v>0</v>
      </c>
      <c r="G94" s="72">
        <f t="shared" si="2"/>
        <v>0</v>
      </c>
      <c r="H94" s="72">
        <v>0</v>
      </c>
      <c r="I94" s="73"/>
      <c r="J94" s="72">
        <f t="shared" si="3"/>
        <v>0</v>
      </c>
      <c r="K94" s="93"/>
    </row>
    <row r="95" spans="1:11" s="57" customFormat="1">
      <c r="A95" s="68"/>
      <c r="B95" s="69"/>
      <c r="C95" s="70"/>
      <c r="D95" s="52"/>
      <c r="E95" s="70"/>
      <c r="F95" s="71">
        <f>SUM(D$5:D95)</f>
        <v>0</v>
      </c>
      <c r="G95" s="72">
        <f t="shared" si="2"/>
        <v>0</v>
      </c>
      <c r="H95" s="72">
        <v>0</v>
      </c>
      <c r="I95" s="73"/>
      <c r="J95" s="72">
        <f t="shared" si="3"/>
        <v>0</v>
      </c>
      <c r="K95" s="93"/>
    </row>
    <row r="96" spans="1:11" s="57" customFormat="1">
      <c r="A96" s="68"/>
      <c r="B96" s="69"/>
      <c r="C96" s="70"/>
      <c r="D96" s="52"/>
      <c r="E96" s="70"/>
      <c r="F96" s="71">
        <f>SUM(D$5:D96)</f>
        <v>0</v>
      </c>
      <c r="G96" s="72">
        <f t="shared" si="2"/>
        <v>0</v>
      </c>
      <c r="H96" s="72">
        <v>0</v>
      </c>
      <c r="I96" s="73"/>
      <c r="J96" s="72">
        <f t="shared" si="3"/>
        <v>0</v>
      </c>
      <c r="K96" s="93"/>
    </row>
    <row r="97" spans="1:11" s="57" customFormat="1">
      <c r="A97" s="68"/>
      <c r="B97" s="69"/>
      <c r="C97" s="70"/>
      <c r="D97" s="52"/>
      <c r="E97" s="70"/>
      <c r="F97" s="71">
        <f>SUM(D$5:D97)</f>
        <v>0</v>
      </c>
      <c r="G97" s="72">
        <f t="shared" si="2"/>
        <v>0</v>
      </c>
      <c r="H97" s="72">
        <v>0</v>
      </c>
      <c r="I97" s="73"/>
      <c r="J97" s="72">
        <f t="shared" si="3"/>
        <v>0</v>
      </c>
      <c r="K97" s="93"/>
    </row>
    <row r="98" spans="1:11" s="57" customFormat="1">
      <c r="A98" s="68"/>
      <c r="B98" s="69"/>
      <c r="C98" s="70"/>
      <c r="D98" s="52"/>
      <c r="E98" s="70"/>
      <c r="F98" s="71">
        <f>SUM(D$5:D98)</f>
        <v>0</v>
      </c>
      <c r="G98" s="72">
        <f t="shared" si="2"/>
        <v>0</v>
      </c>
      <c r="H98" s="72">
        <v>0</v>
      </c>
      <c r="I98" s="73"/>
      <c r="J98" s="72">
        <f t="shared" si="3"/>
        <v>0</v>
      </c>
      <c r="K98" s="93"/>
    </row>
    <row r="99" spans="1:11" s="57" customFormat="1">
      <c r="A99" s="68"/>
      <c r="B99" s="69"/>
      <c r="C99" s="70"/>
      <c r="D99" s="52"/>
      <c r="E99" s="70"/>
      <c r="F99" s="71">
        <f>SUM(D$5:D99)</f>
        <v>0</v>
      </c>
      <c r="G99" s="72">
        <f t="shared" si="2"/>
        <v>0</v>
      </c>
      <c r="H99" s="72">
        <v>0</v>
      </c>
      <c r="I99" s="73"/>
      <c r="J99" s="72">
        <f t="shared" si="3"/>
        <v>0</v>
      </c>
      <c r="K99" s="93"/>
    </row>
    <row r="100" spans="1:11" s="57" customFormat="1">
      <c r="A100" s="68"/>
      <c r="B100" s="70"/>
      <c r="C100" s="70"/>
      <c r="D100" s="52"/>
      <c r="E100" s="70"/>
      <c r="F100" s="71">
        <f>SUM(D$5:D100)</f>
        <v>0</v>
      </c>
      <c r="G100" s="72">
        <f t="shared" si="2"/>
        <v>0</v>
      </c>
      <c r="H100" s="72">
        <v>0</v>
      </c>
      <c r="I100" s="73"/>
      <c r="J100" s="72">
        <f t="shared" si="3"/>
        <v>0</v>
      </c>
      <c r="K100" s="93"/>
    </row>
    <row r="101" spans="1:11" s="57" customFormat="1">
      <c r="A101" s="68"/>
      <c r="B101" s="69"/>
      <c r="C101" s="70"/>
      <c r="D101" s="52"/>
      <c r="E101" s="70"/>
      <c r="F101" s="71">
        <f>SUM(D$5:D101)</f>
        <v>0</v>
      </c>
      <c r="G101" s="72">
        <f t="shared" si="2"/>
        <v>0</v>
      </c>
      <c r="H101" s="72">
        <v>0</v>
      </c>
      <c r="I101" s="73"/>
      <c r="J101" s="72">
        <f t="shared" si="3"/>
        <v>0</v>
      </c>
      <c r="K101" s="93"/>
    </row>
    <row r="102" spans="1:11" s="57" customFormat="1">
      <c r="A102" s="68"/>
      <c r="B102" s="69"/>
      <c r="C102" s="70"/>
      <c r="D102" s="52"/>
      <c r="E102" s="70"/>
      <c r="F102" s="71">
        <f>SUM(D$5:D102)</f>
        <v>0</v>
      </c>
      <c r="G102" s="72">
        <f t="shared" si="2"/>
        <v>0</v>
      </c>
      <c r="H102" s="72">
        <v>0</v>
      </c>
      <c r="I102" s="73"/>
      <c r="J102" s="72">
        <f t="shared" si="3"/>
        <v>0</v>
      </c>
      <c r="K102" s="93"/>
    </row>
    <row r="103" spans="1:11" s="57" customFormat="1">
      <c r="A103" s="68"/>
      <c r="B103" s="69"/>
      <c r="C103" s="70"/>
      <c r="D103" s="52"/>
      <c r="E103" s="70"/>
      <c r="F103" s="71">
        <f>SUM(D$5:D103)</f>
        <v>0</v>
      </c>
      <c r="G103" s="72">
        <f t="shared" si="2"/>
        <v>0</v>
      </c>
      <c r="H103" s="72">
        <v>0</v>
      </c>
      <c r="I103" s="73"/>
      <c r="J103" s="72">
        <f t="shared" si="3"/>
        <v>0</v>
      </c>
      <c r="K103" s="93"/>
    </row>
    <row r="104" spans="1:11" s="57" customFormat="1">
      <c r="A104" s="68"/>
      <c r="B104" s="69"/>
      <c r="C104" s="70"/>
      <c r="D104" s="52"/>
      <c r="E104" s="70"/>
      <c r="F104" s="71">
        <f>SUM(D$5:D104)</f>
        <v>0</v>
      </c>
      <c r="G104" s="72">
        <f t="shared" si="2"/>
        <v>0</v>
      </c>
      <c r="H104" s="72">
        <v>0</v>
      </c>
      <c r="I104" s="73"/>
      <c r="J104" s="72">
        <f t="shared" si="3"/>
        <v>0</v>
      </c>
      <c r="K104" s="93"/>
    </row>
    <row r="105" spans="1:11" s="57" customFormat="1">
      <c r="A105" s="68"/>
      <c r="B105" s="75"/>
      <c r="C105" s="70"/>
      <c r="D105" s="52"/>
      <c r="E105" s="70"/>
      <c r="F105" s="71">
        <f>SUM(D$5:D105)</f>
        <v>0</v>
      </c>
      <c r="G105" s="72">
        <f t="shared" si="2"/>
        <v>0</v>
      </c>
      <c r="H105" s="72">
        <v>0</v>
      </c>
      <c r="I105" s="73"/>
      <c r="J105" s="72">
        <f t="shared" si="3"/>
        <v>0</v>
      </c>
      <c r="K105" s="93"/>
    </row>
    <row r="106" spans="1:11" s="57" customFormat="1">
      <c r="A106" s="68"/>
      <c r="B106" s="69"/>
      <c r="C106" s="70"/>
      <c r="D106" s="52"/>
      <c r="E106" s="70"/>
      <c r="F106" s="71">
        <f>SUM(D$5:D106)</f>
        <v>0</v>
      </c>
      <c r="G106" s="72">
        <f t="shared" si="2"/>
        <v>0</v>
      </c>
      <c r="H106" s="72">
        <v>0</v>
      </c>
      <c r="I106" s="73"/>
      <c r="J106" s="72">
        <f t="shared" si="3"/>
        <v>0</v>
      </c>
      <c r="K106" s="93"/>
    </row>
    <row r="107" spans="1:11" s="57" customFormat="1">
      <c r="A107" s="68"/>
      <c r="B107" s="69"/>
      <c r="C107" s="70"/>
      <c r="D107" s="52"/>
      <c r="E107" s="70"/>
      <c r="F107" s="71">
        <f>SUM(D$5:D107)</f>
        <v>0</v>
      </c>
      <c r="G107" s="72">
        <f t="shared" si="2"/>
        <v>0</v>
      </c>
      <c r="H107" s="72">
        <v>0</v>
      </c>
      <c r="I107" s="73"/>
      <c r="J107" s="72">
        <f t="shared" si="3"/>
        <v>0</v>
      </c>
      <c r="K107" s="93"/>
    </row>
    <row r="108" spans="1:11" s="57" customFormat="1">
      <c r="A108" s="68"/>
      <c r="B108" s="69"/>
      <c r="C108" s="70"/>
      <c r="D108" s="52"/>
      <c r="E108" s="70"/>
      <c r="F108" s="71">
        <f>SUM(D$5:D108)</f>
        <v>0</v>
      </c>
      <c r="G108" s="72">
        <f t="shared" si="2"/>
        <v>0</v>
      </c>
      <c r="H108" s="72">
        <v>0</v>
      </c>
      <c r="I108" s="73"/>
      <c r="J108" s="72">
        <f t="shared" si="3"/>
        <v>0</v>
      </c>
      <c r="K108" s="93"/>
    </row>
    <row r="109" spans="1:11" s="57" customFormat="1">
      <c r="A109" s="68"/>
      <c r="B109" s="69"/>
      <c r="C109" s="70"/>
      <c r="D109" s="52"/>
      <c r="E109" s="70"/>
      <c r="F109" s="71">
        <f>SUM(D$5:D109)</f>
        <v>0</v>
      </c>
      <c r="G109" s="72">
        <f t="shared" si="2"/>
        <v>0</v>
      </c>
      <c r="H109" s="72">
        <v>0</v>
      </c>
      <c r="I109" s="73"/>
      <c r="J109" s="72">
        <f t="shared" si="3"/>
        <v>0</v>
      </c>
      <c r="K109" s="93"/>
    </row>
    <row r="110" spans="1:11" s="57" customFormat="1">
      <c r="A110" s="68"/>
      <c r="B110" s="69"/>
      <c r="C110" s="70"/>
      <c r="D110" s="52"/>
      <c r="E110" s="70"/>
      <c r="F110" s="71">
        <f>SUM(D$5:D110)</f>
        <v>0</v>
      </c>
      <c r="G110" s="72">
        <f t="shared" si="2"/>
        <v>0</v>
      </c>
      <c r="H110" s="72">
        <v>0</v>
      </c>
      <c r="I110" s="73"/>
      <c r="J110" s="72">
        <f t="shared" si="3"/>
        <v>0</v>
      </c>
      <c r="K110" s="93"/>
    </row>
    <row r="111" spans="1:11" s="57" customFormat="1">
      <c r="A111" s="68"/>
      <c r="B111" s="69"/>
      <c r="C111" s="70"/>
      <c r="D111" s="52"/>
      <c r="E111" s="70"/>
      <c r="F111" s="71">
        <f>SUM(D$5:D111)</f>
        <v>0</v>
      </c>
      <c r="G111" s="72">
        <f t="shared" si="2"/>
        <v>0</v>
      </c>
      <c r="H111" s="72">
        <v>0</v>
      </c>
      <c r="I111" s="73"/>
      <c r="J111" s="72">
        <f t="shared" si="3"/>
        <v>0</v>
      </c>
      <c r="K111" s="93"/>
    </row>
    <row r="112" spans="1:11" s="57" customFormat="1">
      <c r="A112" s="68"/>
      <c r="B112" s="69"/>
      <c r="C112" s="70"/>
      <c r="D112" s="52"/>
      <c r="E112" s="70"/>
      <c r="F112" s="71">
        <f>SUM(D$5:D112)</f>
        <v>0</v>
      </c>
      <c r="G112" s="72">
        <f t="shared" si="2"/>
        <v>0</v>
      </c>
      <c r="H112" s="72">
        <v>0</v>
      </c>
      <c r="I112" s="73"/>
      <c r="J112" s="72">
        <f t="shared" si="3"/>
        <v>0</v>
      </c>
      <c r="K112" s="93"/>
    </row>
    <row r="113" spans="1:11" s="57" customFormat="1">
      <c r="A113" s="68"/>
      <c r="B113" s="69"/>
      <c r="C113" s="70"/>
      <c r="D113" s="52"/>
      <c r="E113" s="70"/>
      <c r="F113" s="71">
        <f>SUM(D$5:D113)</f>
        <v>0</v>
      </c>
      <c r="G113" s="72">
        <f t="shared" si="2"/>
        <v>0</v>
      </c>
      <c r="H113" s="72">
        <v>0</v>
      </c>
      <c r="I113" s="73"/>
      <c r="J113" s="72">
        <f t="shared" si="3"/>
        <v>0</v>
      </c>
      <c r="K113" s="93"/>
    </row>
    <row r="114" spans="1:11" s="57" customFormat="1">
      <c r="A114" s="68"/>
      <c r="B114" s="69"/>
      <c r="C114" s="70"/>
      <c r="D114" s="52"/>
      <c r="E114" s="70"/>
      <c r="F114" s="71">
        <f>SUM(D$5:D114)</f>
        <v>0</v>
      </c>
      <c r="G114" s="72">
        <f t="shared" si="2"/>
        <v>0</v>
      </c>
      <c r="H114" s="72">
        <v>0</v>
      </c>
      <c r="I114" s="73"/>
      <c r="J114" s="72">
        <f t="shared" si="3"/>
        <v>0</v>
      </c>
      <c r="K114" s="93"/>
    </row>
    <row r="115" spans="1:11" s="57" customFormat="1">
      <c r="A115" s="68"/>
      <c r="B115" s="69"/>
      <c r="C115" s="70"/>
      <c r="D115" s="52"/>
      <c r="E115" s="70"/>
      <c r="F115" s="71">
        <f>SUM(D$5:D115)</f>
        <v>0</v>
      </c>
      <c r="G115" s="72">
        <f t="shared" si="2"/>
        <v>0</v>
      </c>
      <c r="H115" s="72">
        <v>0</v>
      </c>
      <c r="I115" s="73"/>
      <c r="J115" s="72">
        <f t="shared" si="3"/>
        <v>0</v>
      </c>
      <c r="K115" s="93"/>
    </row>
    <row r="116" spans="1:11" s="57" customFormat="1">
      <c r="A116" s="68"/>
      <c r="B116" s="75"/>
      <c r="C116" s="70"/>
      <c r="D116" s="52"/>
      <c r="E116" s="70"/>
      <c r="F116" s="71">
        <f>SUM(D$5:D116)</f>
        <v>0</v>
      </c>
      <c r="G116" s="72">
        <f t="shared" si="2"/>
        <v>0</v>
      </c>
      <c r="H116" s="72">
        <v>0</v>
      </c>
      <c r="I116" s="73"/>
      <c r="J116" s="72">
        <f t="shared" si="3"/>
        <v>0</v>
      </c>
      <c r="K116" s="93"/>
    </row>
    <row r="117" spans="1:11" s="57" customFormat="1">
      <c r="A117" s="68"/>
      <c r="B117" s="69"/>
      <c r="C117" s="70"/>
      <c r="D117" s="52"/>
      <c r="E117" s="70"/>
      <c r="F117" s="71">
        <f>SUM(D$5:D117)</f>
        <v>0</v>
      </c>
      <c r="G117" s="72">
        <f t="shared" si="2"/>
        <v>0</v>
      </c>
      <c r="H117" s="72">
        <v>0</v>
      </c>
      <c r="I117" s="73"/>
      <c r="J117" s="72">
        <f t="shared" si="3"/>
        <v>0</v>
      </c>
      <c r="K117" s="93"/>
    </row>
    <row r="118" spans="1:11" s="57" customFormat="1">
      <c r="A118" s="68"/>
      <c r="B118" s="69"/>
      <c r="C118" s="70"/>
      <c r="D118" s="52"/>
      <c r="E118" s="70"/>
      <c r="F118" s="71">
        <f>SUM(D$5:D118)</f>
        <v>0</v>
      </c>
      <c r="G118" s="72">
        <f t="shared" si="2"/>
        <v>0</v>
      </c>
      <c r="H118" s="72">
        <v>0</v>
      </c>
      <c r="I118" s="73"/>
      <c r="J118" s="72">
        <f t="shared" si="3"/>
        <v>0</v>
      </c>
      <c r="K118" s="93"/>
    </row>
    <row r="119" spans="1:11" s="57" customFormat="1">
      <c r="A119" s="68"/>
      <c r="B119" s="69"/>
      <c r="C119" s="70"/>
      <c r="D119" s="52"/>
      <c r="E119" s="70"/>
      <c r="F119" s="71">
        <f>SUM(D$5:D119)</f>
        <v>0</v>
      </c>
      <c r="G119" s="72">
        <f t="shared" si="2"/>
        <v>0</v>
      </c>
      <c r="H119" s="72">
        <v>0</v>
      </c>
      <c r="I119" s="73"/>
      <c r="J119" s="72">
        <f t="shared" si="3"/>
        <v>0</v>
      </c>
      <c r="K119" s="93"/>
    </row>
    <row r="120" spans="1:11" s="57" customFormat="1">
      <c r="A120" s="68"/>
      <c r="B120" s="69"/>
      <c r="C120" s="70"/>
      <c r="D120" s="52"/>
      <c r="E120" s="70"/>
      <c r="F120" s="71">
        <f>SUM(D$5:D120)</f>
        <v>0</v>
      </c>
      <c r="G120" s="72">
        <f t="shared" si="2"/>
        <v>0</v>
      </c>
      <c r="H120" s="72">
        <v>0</v>
      </c>
      <c r="I120" s="73"/>
      <c r="J120" s="72">
        <f t="shared" si="3"/>
        <v>0</v>
      </c>
      <c r="K120" s="93"/>
    </row>
    <row r="121" spans="1:11" s="57" customFormat="1">
      <c r="A121" s="68"/>
      <c r="B121" s="69"/>
      <c r="C121" s="70"/>
      <c r="D121" s="52"/>
      <c r="E121" s="70"/>
      <c r="F121" s="71">
        <f>SUM(D$5:D121)</f>
        <v>0</v>
      </c>
      <c r="G121" s="72">
        <f t="shared" si="2"/>
        <v>0</v>
      </c>
      <c r="H121" s="72">
        <v>0</v>
      </c>
      <c r="I121" s="73"/>
      <c r="J121" s="72">
        <f t="shared" si="3"/>
        <v>0</v>
      </c>
      <c r="K121" s="93"/>
    </row>
    <row r="122" spans="1:11" s="57" customFormat="1">
      <c r="A122" s="68"/>
      <c r="B122" s="69"/>
      <c r="C122" s="70"/>
      <c r="D122" s="52"/>
      <c r="E122" s="70"/>
      <c r="F122" s="71">
        <f>SUM(D$5:D122)</f>
        <v>0</v>
      </c>
      <c r="G122" s="72">
        <f t="shared" si="2"/>
        <v>0</v>
      </c>
      <c r="H122" s="72">
        <v>0</v>
      </c>
      <c r="I122" s="73"/>
      <c r="J122" s="72">
        <f t="shared" si="3"/>
        <v>0</v>
      </c>
      <c r="K122" s="93"/>
    </row>
    <row r="123" spans="1:11" s="57" customFormat="1">
      <c r="A123" s="68"/>
      <c r="B123" s="69"/>
      <c r="C123" s="70"/>
      <c r="D123" s="52"/>
      <c r="E123" s="70"/>
      <c r="F123" s="71">
        <f>SUM(D$5:D123)</f>
        <v>0</v>
      </c>
      <c r="G123" s="72">
        <f t="shared" si="2"/>
        <v>0</v>
      </c>
      <c r="H123" s="72">
        <v>0</v>
      </c>
      <c r="I123" s="73"/>
      <c r="J123" s="72">
        <f t="shared" si="3"/>
        <v>0</v>
      </c>
      <c r="K123" s="93"/>
    </row>
    <row r="124" spans="1:11" s="57" customFormat="1">
      <c r="A124" s="68"/>
      <c r="B124" s="69"/>
      <c r="C124" s="70"/>
      <c r="D124" s="52"/>
      <c r="E124" s="70"/>
      <c r="F124" s="71">
        <f>SUM(D$5:D124)</f>
        <v>0</v>
      </c>
      <c r="G124" s="72">
        <f t="shared" si="2"/>
        <v>0</v>
      </c>
      <c r="H124" s="72">
        <v>0</v>
      </c>
      <c r="I124" s="73"/>
      <c r="J124" s="72">
        <f t="shared" si="3"/>
        <v>0</v>
      </c>
      <c r="K124" s="93"/>
    </row>
    <row r="125" spans="1:11" s="57" customFormat="1">
      <c r="A125" s="68"/>
      <c r="B125" s="70"/>
      <c r="C125" s="70"/>
      <c r="D125" s="52"/>
      <c r="E125" s="70"/>
      <c r="F125" s="71">
        <f>SUM(D$5:D125)</f>
        <v>0</v>
      </c>
      <c r="G125" s="72">
        <f t="shared" si="2"/>
        <v>0</v>
      </c>
      <c r="H125" s="72">
        <v>0</v>
      </c>
      <c r="I125" s="73"/>
      <c r="J125" s="72">
        <f t="shared" si="3"/>
        <v>0</v>
      </c>
      <c r="K125" s="93"/>
    </row>
    <row r="126" spans="1:11" s="57" customFormat="1">
      <c r="A126" s="68"/>
      <c r="B126" s="69"/>
      <c r="C126" s="70"/>
      <c r="D126" s="52"/>
      <c r="E126" s="70"/>
      <c r="F126" s="71">
        <f>SUM(D$5:D126)</f>
        <v>0</v>
      </c>
      <c r="G126" s="72">
        <f t="shared" si="2"/>
        <v>0</v>
      </c>
      <c r="H126" s="72">
        <v>0</v>
      </c>
      <c r="I126" s="73"/>
      <c r="J126" s="72">
        <f t="shared" si="3"/>
        <v>0</v>
      </c>
      <c r="K126" s="93"/>
    </row>
    <row r="127" spans="1:11" s="57" customFormat="1">
      <c r="A127" s="68"/>
      <c r="B127" s="69"/>
      <c r="C127" s="70"/>
      <c r="D127" s="52"/>
      <c r="E127" s="70"/>
      <c r="F127" s="71">
        <f>SUM(D$5:D127)</f>
        <v>0</v>
      </c>
      <c r="G127" s="72">
        <f t="shared" si="2"/>
        <v>0</v>
      </c>
      <c r="H127" s="72">
        <v>0</v>
      </c>
      <c r="I127" s="73"/>
      <c r="J127" s="72">
        <f t="shared" si="3"/>
        <v>0</v>
      </c>
      <c r="K127" s="93"/>
    </row>
    <row r="128" spans="1:11" s="57" customFormat="1">
      <c r="A128" s="68"/>
      <c r="B128" s="69"/>
      <c r="C128" s="70"/>
      <c r="D128" s="52"/>
      <c r="E128" s="70"/>
      <c r="F128" s="71">
        <f>SUM(D$5:D128)</f>
        <v>0</v>
      </c>
      <c r="G128" s="72">
        <f t="shared" si="2"/>
        <v>0</v>
      </c>
      <c r="H128" s="72">
        <v>0</v>
      </c>
      <c r="I128" s="73"/>
      <c r="J128" s="72">
        <f t="shared" si="3"/>
        <v>0</v>
      </c>
      <c r="K128" s="93"/>
    </row>
    <row r="129" spans="1:11" s="57" customFormat="1">
      <c r="A129" s="68"/>
      <c r="B129" s="69"/>
      <c r="C129" s="70"/>
      <c r="D129" s="52"/>
      <c r="E129" s="70"/>
      <c r="F129" s="71">
        <f>SUM(D$5:D129)</f>
        <v>0</v>
      </c>
      <c r="G129" s="72">
        <f t="shared" si="2"/>
        <v>0</v>
      </c>
      <c r="H129" s="72">
        <v>0</v>
      </c>
      <c r="I129" s="73"/>
      <c r="J129" s="72">
        <f t="shared" si="3"/>
        <v>0</v>
      </c>
      <c r="K129" s="93"/>
    </row>
    <row r="130" spans="1:11" s="57" customFormat="1">
      <c r="A130" s="68"/>
      <c r="B130" s="75"/>
      <c r="C130" s="70"/>
      <c r="D130" s="52"/>
      <c r="E130" s="70"/>
      <c r="F130" s="71">
        <f>SUM(D$5:D130)</f>
        <v>0</v>
      </c>
      <c r="G130" s="72">
        <f t="shared" si="2"/>
        <v>0</v>
      </c>
      <c r="H130" s="72">
        <v>0</v>
      </c>
      <c r="I130" s="73"/>
      <c r="J130" s="72">
        <f t="shared" si="3"/>
        <v>0</v>
      </c>
      <c r="K130" s="93"/>
    </row>
    <row r="131" spans="1:11" s="57" customFormat="1">
      <c r="A131" s="68"/>
      <c r="B131" s="69"/>
      <c r="C131" s="70"/>
      <c r="D131" s="52"/>
      <c r="E131" s="70"/>
      <c r="F131" s="71">
        <f>SUM(D$5:D131)</f>
        <v>0</v>
      </c>
      <c r="G131" s="72">
        <f t="shared" si="2"/>
        <v>0</v>
      </c>
      <c r="H131" s="72">
        <v>0</v>
      </c>
      <c r="I131" s="73"/>
      <c r="J131" s="72">
        <f t="shared" si="3"/>
        <v>0</v>
      </c>
      <c r="K131" s="93"/>
    </row>
    <row r="132" spans="1:11" s="57" customFormat="1">
      <c r="A132" s="68"/>
      <c r="B132" s="69"/>
      <c r="C132" s="70"/>
      <c r="D132" s="52"/>
      <c r="E132" s="70"/>
      <c r="F132" s="71">
        <f>SUM(D$5:D132)</f>
        <v>0</v>
      </c>
      <c r="G132" s="72">
        <f t="shared" si="2"/>
        <v>0</v>
      </c>
      <c r="H132" s="72">
        <v>0</v>
      </c>
      <c r="I132" s="73"/>
      <c r="J132" s="72">
        <f t="shared" si="3"/>
        <v>0</v>
      </c>
      <c r="K132" s="93"/>
    </row>
    <row r="133" spans="1:11" s="57" customFormat="1">
      <c r="A133" s="68"/>
      <c r="B133" s="69"/>
      <c r="C133" s="70"/>
      <c r="D133" s="52"/>
      <c r="E133" s="70"/>
      <c r="F133" s="71">
        <f>SUM(D$5:D133)</f>
        <v>0</v>
      </c>
      <c r="G133" s="72">
        <f t="shared" si="2"/>
        <v>0</v>
      </c>
      <c r="H133" s="72">
        <v>0</v>
      </c>
      <c r="I133" s="73"/>
      <c r="J133" s="72">
        <f t="shared" si="3"/>
        <v>0</v>
      </c>
      <c r="K133" s="93"/>
    </row>
    <row r="134" spans="1:11" s="57" customFormat="1">
      <c r="A134" s="68"/>
      <c r="B134" s="69"/>
      <c r="C134" s="70"/>
      <c r="D134" s="52"/>
      <c r="E134" s="70"/>
      <c r="F134" s="71">
        <f>SUM(D$5:D134)</f>
        <v>0</v>
      </c>
      <c r="G134" s="72">
        <f t="shared" si="2"/>
        <v>0</v>
      </c>
      <c r="H134" s="72">
        <v>0</v>
      </c>
      <c r="I134" s="73"/>
      <c r="J134" s="72">
        <f t="shared" si="3"/>
        <v>0</v>
      </c>
      <c r="K134" s="93"/>
    </row>
    <row r="135" spans="1:11" s="57" customFormat="1">
      <c r="A135" s="68"/>
      <c r="B135" s="69"/>
      <c r="C135" s="70"/>
      <c r="D135" s="52"/>
      <c r="E135" s="70"/>
      <c r="F135" s="71">
        <f>SUM(D$5:D135)</f>
        <v>0</v>
      </c>
      <c r="G135" s="72">
        <f t="shared" si="2"/>
        <v>0</v>
      </c>
      <c r="H135" s="72">
        <v>0</v>
      </c>
      <c r="I135" s="73"/>
      <c r="J135" s="72">
        <f t="shared" si="3"/>
        <v>0</v>
      </c>
      <c r="K135" s="93"/>
    </row>
    <row r="136" spans="1:11" s="57" customFormat="1">
      <c r="A136" s="68"/>
      <c r="B136" s="69"/>
      <c r="C136" s="70"/>
      <c r="D136" s="52"/>
      <c r="E136" s="70"/>
      <c r="F136" s="71">
        <f>SUM(D$5:D136)</f>
        <v>0</v>
      </c>
      <c r="G136" s="72">
        <f t="shared" ref="G136:G199" si="4">+D136-H136</f>
        <v>0</v>
      </c>
      <c r="H136" s="72">
        <v>0</v>
      </c>
      <c r="I136" s="73"/>
      <c r="J136" s="72">
        <f t="shared" ref="J136:J199" si="5">IF(OR(G136&gt;0,I136="X",C136="Income from customers"),0,G136)</f>
        <v>0</v>
      </c>
      <c r="K136" s="93"/>
    </row>
    <row r="137" spans="1:11" s="57" customFormat="1">
      <c r="A137" s="68"/>
      <c r="B137" s="69"/>
      <c r="C137" s="70"/>
      <c r="D137" s="52"/>
      <c r="E137" s="70"/>
      <c r="F137" s="71">
        <f>SUM(D$5:D137)</f>
        <v>0</v>
      </c>
      <c r="G137" s="72">
        <f t="shared" si="4"/>
        <v>0</v>
      </c>
      <c r="H137" s="72">
        <v>0</v>
      </c>
      <c r="I137" s="73"/>
      <c r="J137" s="72">
        <f t="shared" si="5"/>
        <v>0</v>
      </c>
      <c r="K137" s="93"/>
    </row>
    <row r="138" spans="1:11" s="57" customFormat="1">
      <c r="A138" s="68"/>
      <c r="B138" s="69"/>
      <c r="C138" s="70"/>
      <c r="D138" s="52"/>
      <c r="E138" s="70"/>
      <c r="F138" s="71">
        <f>SUM(D$5:D138)</f>
        <v>0</v>
      </c>
      <c r="G138" s="72">
        <f t="shared" si="4"/>
        <v>0</v>
      </c>
      <c r="H138" s="72">
        <v>0</v>
      </c>
      <c r="I138" s="73"/>
      <c r="J138" s="72">
        <f t="shared" si="5"/>
        <v>0</v>
      </c>
      <c r="K138" s="93"/>
    </row>
    <row r="139" spans="1:11" s="57" customFormat="1">
      <c r="A139" s="68"/>
      <c r="B139" s="69"/>
      <c r="C139" s="70"/>
      <c r="D139" s="52"/>
      <c r="E139" s="70"/>
      <c r="F139" s="71">
        <f>SUM(D$5:D139)</f>
        <v>0</v>
      </c>
      <c r="G139" s="72">
        <f t="shared" si="4"/>
        <v>0</v>
      </c>
      <c r="H139" s="72">
        <v>0</v>
      </c>
      <c r="I139" s="73"/>
      <c r="J139" s="72">
        <f t="shared" si="5"/>
        <v>0</v>
      </c>
      <c r="K139" s="93"/>
    </row>
    <row r="140" spans="1:11" s="57" customFormat="1">
      <c r="A140" s="68"/>
      <c r="B140" s="69"/>
      <c r="C140" s="70"/>
      <c r="D140" s="52"/>
      <c r="E140" s="70"/>
      <c r="F140" s="71">
        <f>SUM(D$5:D140)</f>
        <v>0</v>
      </c>
      <c r="G140" s="72">
        <f t="shared" si="4"/>
        <v>0</v>
      </c>
      <c r="H140" s="72">
        <v>0</v>
      </c>
      <c r="I140" s="73"/>
      <c r="J140" s="72">
        <f t="shared" si="5"/>
        <v>0</v>
      </c>
      <c r="K140" s="93"/>
    </row>
    <row r="141" spans="1:11" s="57" customFormat="1">
      <c r="A141" s="68"/>
      <c r="B141" s="75"/>
      <c r="C141" s="70"/>
      <c r="D141" s="52"/>
      <c r="E141" s="70"/>
      <c r="F141" s="71">
        <f>SUM(D$5:D141)</f>
        <v>0</v>
      </c>
      <c r="G141" s="72">
        <f t="shared" si="4"/>
        <v>0</v>
      </c>
      <c r="H141" s="72">
        <v>0</v>
      </c>
      <c r="I141" s="73"/>
      <c r="J141" s="72">
        <f t="shared" si="5"/>
        <v>0</v>
      </c>
      <c r="K141" s="93"/>
    </row>
    <row r="142" spans="1:11" s="57" customFormat="1">
      <c r="A142" s="68"/>
      <c r="B142" s="69"/>
      <c r="C142" s="70"/>
      <c r="D142" s="52"/>
      <c r="E142" s="70"/>
      <c r="F142" s="71">
        <f>SUM(D$5:D142)</f>
        <v>0</v>
      </c>
      <c r="G142" s="72">
        <f t="shared" si="4"/>
        <v>0</v>
      </c>
      <c r="H142" s="72">
        <v>0</v>
      </c>
      <c r="I142" s="73"/>
      <c r="J142" s="72">
        <f t="shared" si="5"/>
        <v>0</v>
      </c>
      <c r="K142" s="93"/>
    </row>
    <row r="143" spans="1:11" s="57" customFormat="1">
      <c r="A143" s="68"/>
      <c r="B143" s="69"/>
      <c r="C143" s="70"/>
      <c r="D143" s="52"/>
      <c r="E143" s="70"/>
      <c r="F143" s="71">
        <f>SUM(D$5:D143)</f>
        <v>0</v>
      </c>
      <c r="G143" s="72">
        <f t="shared" si="4"/>
        <v>0</v>
      </c>
      <c r="H143" s="72">
        <v>0</v>
      </c>
      <c r="I143" s="73"/>
      <c r="J143" s="72">
        <f t="shared" si="5"/>
        <v>0</v>
      </c>
      <c r="K143" s="93"/>
    </row>
    <row r="144" spans="1:11" s="57" customFormat="1">
      <c r="A144" s="68"/>
      <c r="B144" s="69"/>
      <c r="C144" s="70"/>
      <c r="D144" s="52"/>
      <c r="E144" s="70"/>
      <c r="F144" s="71">
        <f>SUM(D$5:D144)</f>
        <v>0</v>
      </c>
      <c r="G144" s="72">
        <f t="shared" si="4"/>
        <v>0</v>
      </c>
      <c r="H144" s="72">
        <v>0</v>
      </c>
      <c r="I144" s="73"/>
      <c r="J144" s="72">
        <f t="shared" si="5"/>
        <v>0</v>
      </c>
      <c r="K144" s="93"/>
    </row>
    <row r="145" spans="1:11" s="57" customFormat="1">
      <c r="A145" s="68"/>
      <c r="B145" s="69"/>
      <c r="C145" s="70"/>
      <c r="D145" s="52"/>
      <c r="E145" s="70"/>
      <c r="F145" s="71">
        <f>SUM(D$5:D145)</f>
        <v>0</v>
      </c>
      <c r="G145" s="72">
        <f t="shared" si="4"/>
        <v>0</v>
      </c>
      <c r="H145" s="72">
        <v>0</v>
      </c>
      <c r="I145" s="73"/>
      <c r="J145" s="72">
        <f t="shared" si="5"/>
        <v>0</v>
      </c>
      <c r="K145" s="93"/>
    </row>
    <row r="146" spans="1:11" s="57" customFormat="1">
      <c r="A146" s="68"/>
      <c r="B146" s="69"/>
      <c r="C146" s="70"/>
      <c r="D146" s="52"/>
      <c r="E146" s="70"/>
      <c r="F146" s="71">
        <f>SUM(D$5:D146)</f>
        <v>0</v>
      </c>
      <c r="G146" s="72">
        <f t="shared" si="4"/>
        <v>0</v>
      </c>
      <c r="H146" s="72">
        <v>0</v>
      </c>
      <c r="I146" s="73"/>
      <c r="J146" s="72">
        <f t="shared" si="5"/>
        <v>0</v>
      </c>
      <c r="K146" s="93"/>
    </row>
    <row r="147" spans="1:11" s="57" customFormat="1">
      <c r="A147" s="68"/>
      <c r="B147" s="70"/>
      <c r="C147" s="70"/>
      <c r="D147" s="52"/>
      <c r="E147" s="70"/>
      <c r="F147" s="71">
        <f>SUM(D$5:D147)</f>
        <v>0</v>
      </c>
      <c r="G147" s="72">
        <f t="shared" si="4"/>
        <v>0</v>
      </c>
      <c r="H147" s="72">
        <v>0</v>
      </c>
      <c r="I147" s="73"/>
      <c r="J147" s="72">
        <f t="shared" si="5"/>
        <v>0</v>
      </c>
      <c r="K147" s="93"/>
    </row>
    <row r="148" spans="1:11" s="57" customFormat="1">
      <c r="A148" s="68"/>
      <c r="B148" s="69"/>
      <c r="C148" s="70"/>
      <c r="D148" s="52"/>
      <c r="E148" s="70"/>
      <c r="F148" s="71">
        <f>SUM(D$5:D148)</f>
        <v>0</v>
      </c>
      <c r="G148" s="72">
        <f t="shared" si="4"/>
        <v>0</v>
      </c>
      <c r="H148" s="72">
        <v>0</v>
      </c>
      <c r="I148" s="73"/>
      <c r="J148" s="72">
        <f t="shared" si="5"/>
        <v>0</v>
      </c>
      <c r="K148" s="93"/>
    </row>
    <row r="149" spans="1:11" s="57" customFormat="1">
      <c r="A149" s="68"/>
      <c r="B149" s="69"/>
      <c r="C149" s="70"/>
      <c r="D149" s="52"/>
      <c r="E149" s="70"/>
      <c r="F149" s="71">
        <f>SUM(D$5:D149)</f>
        <v>0</v>
      </c>
      <c r="G149" s="72">
        <f t="shared" si="4"/>
        <v>0</v>
      </c>
      <c r="H149" s="72">
        <v>0</v>
      </c>
      <c r="I149" s="73"/>
      <c r="J149" s="72">
        <f t="shared" si="5"/>
        <v>0</v>
      </c>
      <c r="K149" s="93"/>
    </row>
    <row r="150" spans="1:11" s="57" customFormat="1">
      <c r="A150" s="68"/>
      <c r="B150" s="69"/>
      <c r="C150" s="70"/>
      <c r="D150" s="52"/>
      <c r="E150" s="70"/>
      <c r="F150" s="71">
        <f>SUM(D$5:D150)</f>
        <v>0</v>
      </c>
      <c r="G150" s="72">
        <f t="shared" si="4"/>
        <v>0</v>
      </c>
      <c r="H150" s="72">
        <v>0</v>
      </c>
      <c r="I150" s="73"/>
      <c r="J150" s="72">
        <f t="shared" si="5"/>
        <v>0</v>
      </c>
      <c r="K150" s="93"/>
    </row>
    <row r="151" spans="1:11" s="57" customFormat="1">
      <c r="A151" s="68"/>
      <c r="B151" s="69"/>
      <c r="C151" s="70"/>
      <c r="D151" s="52"/>
      <c r="E151" s="70"/>
      <c r="F151" s="71">
        <f>SUM(D$5:D151)</f>
        <v>0</v>
      </c>
      <c r="G151" s="72">
        <f t="shared" si="4"/>
        <v>0</v>
      </c>
      <c r="H151" s="72">
        <v>0</v>
      </c>
      <c r="I151" s="73"/>
      <c r="J151" s="72">
        <f t="shared" si="5"/>
        <v>0</v>
      </c>
      <c r="K151" s="93"/>
    </row>
    <row r="152" spans="1:11" s="57" customFormat="1">
      <c r="A152" s="68"/>
      <c r="B152" s="69"/>
      <c r="C152" s="70"/>
      <c r="D152" s="52"/>
      <c r="E152" s="70"/>
      <c r="F152" s="71">
        <f>SUM(D$5:D152)</f>
        <v>0</v>
      </c>
      <c r="G152" s="72">
        <f t="shared" si="4"/>
        <v>0</v>
      </c>
      <c r="H152" s="72">
        <v>0</v>
      </c>
      <c r="I152" s="73"/>
      <c r="J152" s="72">
        <f t="shared" si="5"/>
        <v>0</v>
      </c>
      <c r="K152" s="93"/>
    </row>
    <row r="153" spans="1:11" s="57" customFormat="1">
      <c r="A153" s="68"/>
      <c r="B153" s="75"/>
      <c r="C153" s="70"/>
      <c r="D153" s="52"/>
      <c r="E153" s="70"/>
      <c r="F153" s="71">
        <f>SUM(D$5:D153)</f>
        <v>0</v>
      </c>
      <c r="G153" s="72">
        <f t="shared" si="4"/>
        <v>0</v>
      </c>
      <c r="H153" s="72">
        <v>0</v>
      </c>
      <c r="I153" s="73"/>
      <c r="J153" s="72">
        <f t="shared" si="5"/>
        <v>0</v>
      </c>
      <c r="K153" s="93"/>
    </row>
    <row r="154" spans="1:11" s="57" customFormat="1">
      <c r="A154" s="68"/>
      <c r="B154" s="69"/>
      <c r="C154" s="70"/>
      <c r="D154" s="52"/>
      <c r="E154" s="70"/>
      <c r="F154" s="71">
        <f>SUM(D$5:D154)</f>
        <v>0</v>
      </c>
      <c r="G154" s="72">
        <f t="shared" si="4"/>
        <v>0</v>
      </c>
      <c r="H154" s="72">
        <v>0</v>
      </c>
      <c r="I154" s="73"/>
      <c r="J154" s="72">
        <f t="shared" si="5"/>
        <v>0</v>
      </c>
      <c r="K154" s="93"/>
    </row>
    <row r="155" spans="1:11" s="57" customFormat="1">
      <c r="A155" s="68"/>
      <c r="B155" s="69"/>
      <c r="C155" s="70"/>
      <c r="D155" s="52"/>
      <c r="E155" s="70"/>
      <c r="F155" s="71">
        <f>SUM(D$5:D155)</f>
        <v>0</v>
      </c>
      <c r="G155" s="72">
        <f t="shared" si="4"/>
        <v>0</v>
      </c>
      <c r="H155" s="72">
        <v>0</v>
      </c>
      <c r="I155" s="73"/>
      <c r="J155" s="72">
        <f t="shared" si="5"/>
        <v>0</v>
      </c>
      <c r="K155" s="93"/>
    </row>
    <row r="156" spans="1:11" s="57" customFormat="1">
      <c r="A156" s="68"/>
      <c r="B156" s="69"/>
      <c r="C156" s="70"/>
      <c r="D156" s="52"/>
      <c r="E156" s="70"/>
      <c r="F156" s="71">
        <f>SUM(D$5:D156)</f>
        <v>0</v>
      </c>
      <c r="G156" s="72">
        <f t="shared" si="4"/>
        <v>0</v>
      </c>
      <c r="H156" s="72">
        <v>0</v>
      </c>
      <c r="I156" s="73"/>
      <c r="J156" s="72">
        <f t="shared" si="5"/>
        <v>0</v>
      </c>
      <c r="K156" s="93"/>
    </row>
    <row r="157" spans="1:11" s="57" customFormat="1">
      <c r="A157" s="68"/>
      <c r="B157" s="69"/>
      <c r="C157" s="70"/>
      <c r="D157" s="52"/>
      <c r="E157" s="70"/>
      <c r="F157" s="71">
        <f>SUM(D$5:D157)</f>
        <v>0</v>
      </c>
      <c r="G157" s="72">
        <f t="shared" si="4"/>
        <v>0</v>
      </c>
      <c r="H157" s="72">
        <v>0</v>
      </c>
      <c r="I157" s="73"/>
      <c r="J157" s="72">
        <f t="shared" si="5"/>
        <v>0</v>
      </c>
      <c r="K157" s="93"/>
    </row>
    <row r="158" spans="1:11" s="57" customFormat="1">
      <c r="A158" s="68"/>
      <c r="B158" s="69"/>
      <c r="C158" s="70"/>
      <c r="D158" s="52"/>
      <c r="E158" s="70"/>
      <c r="F158" s="71">
        <f>SUM(D$5:D158)</f>
        <v>0</v>
      </c>
      <c r="G158" s="72">
        <f t="shared" si="4"/>
        <v>0</v>
      </c>
      <c r="H158" s="72">
        <v>0</v>
      </c>
      <c r="I158" s="73"/>
      <c r="J158" s="72">
        <f t="shared" si="5"/>
        <v>0</v>
      </c>
      <c r="K158" s="93"/>
    </row>
    <row r="159" spans="1:11" s="57" customFormat="1">
      <c r="A159" s="68"/>
      <c r="B159" s="69"/>
      <c r="C159" s="70"/>
      <c r="D159" s="52"/>
      <c r="E159" s="70"/>
      <c r="F159" s="71">
        <f>SUM(D$5:D159)</f>
        <v>0</v>
      </c>
      <c r="G159" s="72">
        <f t="shared" si="4"/>
        <v>0</v>
      </c>
      <c r="H159" s="72">
        <v>0</v>
      </c>
      <c r="I159" s="73"/>
      <c r="J159" s="72">
        <f t="shared" si="5"/>
        <v>0</v>
      </c>
      <c r="K159" s="93"/>
    </row>
    <row r="160" spans="1:11" s="57" customFormat="1">
      <c r="A160" s="68"/>
      <c r="B160" s="69"/>
      <c r="C160" s="70"/>
      <c r="D160" s="52"/>
      <c r="E160" s="70"/>
      <c r="F160" s="71">
        <f>SUM(D$5:D160)</f>
        <v>0</v>
      </c>
      <c r="G160" s="72">
        <f t="shared" si="4"/>
        <v>0</v>
      </c>
      <c r="H160" s="72">
        <v>0</v>
      </c>
      <c r="I160" s="73"/>
      <c r="J160" s="72">
        <f t="shared" si="5"/>
        <v>0</v>
      </c>
      <c r="K160" s="93"/>
    </row>
    <row r="161" spans="1:11" s="57" customFormat="1">
      <c r="A161" s="68"/>
      <c r="B161" s="69"/>
      <c r="C161" s="70"/>
      <c r="D161" s="52"/>
      <c r="E161" s="70"/>
      <c r="F161" s="71">
        <f>SUM(D$5:D161)</f>
        <v>0</v>
      </c>
      <c r="G161" s="72">
        <f t="shared" si="4"/>
        <v>0</v>
      </c>
      <c r="H161" s="72">
        <v>0</v>
      </c>
      <c r="I161" s="73"/>
      <c r="J161" s="72">
        <f t="shared" si="5"/>
        <v>0</v>
      </c>
      <c r="K161" s="93"/>
    </row>
    <row r="162" spans="1:11" s="57" customFormat="1">
      <c r="A162" s="68"/>
      <c r="B162" s="69"/>
      <c r="C162" s="70"/>
      <c r="D162" s="52"/>
      <c r="E162" s="70"/>
      <c r="F162" s="71">
        <f>SUM(D$5:D162)</f>
        <v>0</v>
      </c>
      <c r="G162" s="72">
        <f t="shared" si="4"/>
        <v>0</v>
      </c>
      <c r="H162" s="72">
        <v>0</v>
      </c>
      <c r="I162" s="73"/>
      <c r="J162" s="72">
        <f t="shared" si="5"/>
        <v>0</v>
      </c>
      <c r="K162" s="93"/>
    </row>
    <row r="163" spans="1:11" s="57" customFormat="1">
      <c r="A163" s="68"/>
      <c r="B163" s="69"/>
      <c r="C163" s="70"/>
      <c r="D163" s="52"/>
      <c r="E163" s="70"/>
      <c r="F163" s="71">
        <f>SUM(D$5:D163)</f>
        <v>0</v>
      </c>
      <c r="G163" s="72">
        <f t="shared" si="4"/>
        <v>0</v>
      </c>
      <c r="H163" s="72">
        <v>0</v>
      </c>
      <c r="I163" s="73"/>
      <c r="J163" s="72">
        <f t="shared" si="5"/>
        <v>0</v>
      </c>
      <c r="K163" s="93"/>
    </row>
    <row r="164" spans="1:11" s="57" customFormat="1">
      <c r="A164" s="68"/>
      <c r="B164" s="69"/>
      <c r="C164" s="70"/>
      <c r="D164" s="52"/>
      <c r="E164" s="70"/>
      <c r="F164" s="71">
        <f>SUM(D$5:D164)</f>
        <v>0</v>
      </c>
      <c r="G164" s="72">
        <f t="shared" si="4"/>
        <v>0</v>
      </c>
      <c r="H164" s="72">
        <v>0</v>
      </c>
      <c r="I164" s="73"/>
      <c r="J164" s="72">
        <f t="shared" si="5"/>
        <v>0</v>
      </c>
      <c r="K164" s="93"/>
    </row>
    <row r="165" spans="1:11" s="57" customFormat="1">
      <c r="A165" s="68"/>
      <c r="B165" s="69"/>
      <c r="C165" s="70"/>
      <c r="D165" s="52"/>
      <c r="E165" s="70"/>
      <c r="F165" s="71">
        <f>SUM(D$5:D165)</f>
        <v>0</v>
      </c>
      <c r="G165" s="72">
        <f t="shared" si="4"/>
        <v>0</v>
      </c>
      <c r="H165" s="72">
        <v>0</v>
      </c>
      <c r="I165" s="73"/>
      <c r="J165" s="72">
        <f t="shared" si="5"/>
        <v>0</v>
      </c>
      <c r="K165" s="93"/>
    </row>
    <row r="166" spans="1:11" s="57" customFormat="1">
      <c r="A166" s="68"/>
      <c r="B166" s="69"/>
      <c r="C166" s="70"/>
      <c r="D166" s="52"/>
      <c r="E166" s="70"/>
      <c r="F166" s="71">
        <f>SUM(D$5:D166)</f>
        <v>0</v>
      </c>
      <c r="G166" s="72">
        <f t="shared" si="4"/>
        <v>0</v>
      </c>
      <c r="H166" s="72">
        <v>0</v>
      </c>
      <c r="I166" s="73"/>
      <c r="J166" s="72">
        <f t="shared" si="5"/>
        <v>0</v>
      </c>
      <c r="K166" s="93"/>
    </row>
    <row r="167" spans="1:11" s="57" customFormat="1">
      <c r="A167" s="68"/>
      <c r="B167" s="69"/>
      <c r="C167" s="70"/>
      <c r="D167" s="52"/>
      <c r="E167" s="70"/>
      <c r="F167" s="71">
        <f>SUM(D$5:D167)</f>
        <v>0</v>
      </c>
      <c r="G167" s="72">
        <f t="shared" si="4"/>
        <v>0</v>
      </c>
      <c r="H167" s="72">
        <v>0</v>
      </c>
      <c r="I167" s="73"/>
      <c r="J167" s="72">
        <f t="shared" si="5"/>
        <v>0</v>
      </c>
      <c r="K167" s="93"/>
    </row>
    <row r="168" spans="1:11" s="57" customFormat="1">
      <c r="A168" s="68"/>
      <c r="B168" s="69"/>
      <c r="C168" s="70"/>
      <c r="D168" s="52"/>
      <c r="E168" s="70"/>
      <c r="F168" s="71">
        <f>SUM(D$5:D168)</f>
        <v>0</v>
      </c>
      <c r="G168" s="72">
        <f t="shared" si="4"/>
        <v>0</v>
      </c>
      <c r="H168" s="72">
        <v>0</v>
      </c>
      <c r="I168" s="73"/>
      <c r="J168" s="72">
        <f t="shared" si="5"/>
        <v>0</v>
      </c>
      <c r="K168" s="93"/>
    </row>
    <row r="169" spans="1:11" s="57" customFormat="1">
      <c r="A169" s="68"/>
      <c r="B169" s="69"/>
      <c r="C169" s="70"/>
      <c r="D169" s="52"/>
      <c r="E169" s="70"/>
      <c r="F169" s="71">
        <f>SUM(D$5:D169)</f>
        <v>0</v>
      </c>
      <c r="G169" s="72">
        <f t="shared" si="4"/>
        <v>0</v>
      </c>
      <c r="H169" s="72">
        <v>0</v>
      </c>
      <c r="I169" s="73"/>
      <c r="J169" s="72">
        <f t="shared" si="5"/>
        <v>0</v>
      </c>
      <c r="K169" s="93"/>
    </row>
    <row r="170" spans="1:11" s="57" customFormat="1">
      <c r="A170" s="68"/>
      <c r="B170" s="69"/>
      <c r="C170" s="70"/>
      <c r="D170" s="52"/>
      <c r="E170" s="70"/>
      <c r="F170" s="71">
        <f>SUM(D$5:D170)</f>
        <v>0</v>
      </c>
      <c r="G170" s="72">
        <f t="shared" si="4"/>
        <v>0</v>
      </c>
      <c r="H170" s="72">
        <v>0</v>
      </c>
      <c r="I170" s="73"/>
      <c r="J170" s="72">
        <f t="shared" si="5"/>
        <v>0</v>
      </c>
      <c r="K170" s="93"/>
    </row>
    <row r="171" spans="1:11" s="57" customFormat="1">
      <c r="A171" s="68"/>
      <c r="B171" s="69"/>
      <c r="C171" s="70"/>
      <c r="D171" s="52"/>
      <c r="E171" s="70"/>
      <c r="F171" s="71">
        <f>SUM(D$5:D171)</f>
        <v>0</v>
      </c>
      <c r="G171" s="72">
        <f t="shared" si="4"/>
        <v>0</v>
      </c>
      <c r="H171" s="72">
        <v>0</v>
      </c>
      <c r="I171" s="73"/>
      <c r="J171" s="72">
        <f t="shared" si="5"/>
        <v>0</v>
      </c>
      <c r="K171" s="93"/>
    </row>
    <row r="172" spans="1:11" s="57" customFormat="1">
      <c r="A172" s="68"/>
      <c r="B172" s="69"/>
      <c r="C172" s="70"/>
      <c r="D172" s="52"/>
      <c r="E172" s="70"/>
      <c r="F172" s="71">
        <f>SUM(D$5:D172)</f>
        <v>0</v>
      </c>
      <c r="G172" s="72">
        <f t="shared" si="4"/>
        <v>0</v>
      </c>
      <c r="H172" s="72">
        <v>0</v>
      </c>
      <c r="I172" s="73"/>
      <c r="J172" s="72">
        <f t="shared" si="5"/>
        <v>0</v>
      </c>
      <c r="K172" s="93"/>
    </row>
    <row r="173" spans="1:11" s="57" customFormat="1">
      <c r="A173" s="68"/>
      <c r="B173" s="69"/>
      <c r="C173" s="70"/>
      <c r="D173" s="52"/>
      <c r="E173" s="70"/>
      <c r="F173" s="71">
        <f>SUM(D$5:D173)</f>
        <v>0</v>
      </c>
      <c r="G173" s="72">
        <f t="shared" si="4"/>
        <v>0</v>
      </c>
      <c r="H173" s="72">
        <v>0</v>
      </c>
      <c r="I173" s="73"/>
      <c r="J173" s="72">
        <f t="shared" si="5"/>
        <v>0</v>
      </c>
      <c r="K173" s="93"/>
    </row>
    <row r="174" spans="1:11" s="57" customFormat="1">
      <c r="A174" s="68"/>
      <c r="B174" s="69"/>
      <c r="C174" s="70"/>
      <c r="D174" s="52"/>
      <c r="E174" s="70"/>
      <c r="F174" s="71">
        <f>SUM(D$5:D174)</f>
        <v>0</v>
      </c>
      <c r="G174" s="72">
        <f t="shared" si="4"/>
        <v>0</v>
      </c>
      <c r="H174" s="72">
        <v>0</v>
      </c>
      <c r="I174" s="73"/>
      <c r="J174" s="72">
        <f t="shared" si="5"/>
        <v>0</v>
      </c>
      <c r="K174" s="93"/>
    </row>
    <row r="175" spans="1:11" s="57" customFormat="1">
      <c r="A175" s="68"/>
      <c r="B175" s="69"/>
      <c r="C175" s="70"/>
      <c r="D175" s="52"/>
      <c r="E175" s="70"/>
      <c r="F175" s="71">
        <f>SUM(D$5:D175)</f>
        <v>0</v>
      </c>
      <c r="G175" s="72">
        <f t="shared" si="4"/>
        <v>0</v>
      </c>
      <c r="H175" s="72">
        <v>0</v>
      </c>
      <c r="I175" s="73"/>
      <c r="J175" s="72">
        <f t="shared" si="5"/>
        <v>0</v>
      </c>
      <c r="K175" s="93"/>
    </row>
    <row r="176" spans="1:11" s="57" customFormat="1">
      <c r="A176" s="68"/>
      <c r="B176" s="69"/>
      <c r="C176" s="70"/>
      <c r="D176" s="52"/>
      <c r="E176" s="70"/>
      <c r="F176" s="71">
        <f>SUM(D$5:D176)</f>
        <v>0</v>
      </c>
      <c r="G176" s="72">
        <f t="shared" si="4"/>
        <v>0</v>
      </c>
      <c r="H176" s="72">
        <v>0</v>
      </c>
      <c r="I176" s="73"/>
      <c r="J176" s="72">
        <f t="shared" si="5"/>
        <v>0</v>
      </c>
      <c r="K176" s="93"/>
    </row>
    <row r="177" spans="1:11" s="57" customFormat="1">
      <c r="A177" s="68"/>
      <c r="B177" s="69"/>
      <c r="C177" s="70"/>
      <c r="D177" s="52"/>
      <c r="E177" s="70"/>
      <c r="F177" s="71">
        <f>SUM(D$5:D177)</f>
        <v>0</v>
      </c>
      <c r="G177" s="72">
        <f t="shared" si="4"/>
        <v>0</v>
      </c>
      <c r="H177" s="72">
        <v>0</v>
      </c>
      <c r="I177" s="73"/>
      <c r="J177" s="72">
        <f t="shared" si="5"/>
        <v>0</v>
      </c>
      <c r="K177" s="93"/>
    </row>
    <row r="178" spans="1:11" s="57" customFormat="1">
      <c r="A178" s="68"/>
      <c r="B178" s="69"/>
      <c r="C178" s="70"/>
      <c r="D178" s="52"/>
      <c r="E178" s="70"/>
      <c r="F178" s="71">
        <f>SUM(D$5:D178)</f>
        <v>0</v>
      </c>
      <c r="G178" s="72">
        <f t="shared" si="4"/>
        <v>0</v>
      </c>
      <c r="H178" s="72">
        <v>0</v>
      </c>
      <c r="I178" s="73"/>
      <c r="J178" s="72">
        <f t="shared" si="5"/>
        <v>0</v>
      </c>
      <c r="K178" s="93"/>
    </row>
    <row r="179" spans="1:11" s="57" customFormat="1">
      <c r="A179" s="68"/>
      <c r="B179" s="69"/>
      <c r="C179" s="70"/>
      <c r="D179" s="52"/>
      <c r="E179" s="70"/>
      <c r="F179" s="71">
        <f>SUM(D$5:D179)</f>
        <v>0</v>
      </c>
      <c r="G179" s="72">
        <f t="shared" si="4"/>
        <v>0</v>
      </c>
      <c r="H179" s="72">
        <v>0</v>
      </c>
      <c r="I179" s="73"/>
      <c r="J179" s="72">
        <f t="shared" si="5"/>
        <v>0</v>
      </c>
      <c r="K179" s="93"/>
    </row>
    <row r="180" spans="1:11" s="57" customFormat="1">
      <c r="A180" s="68"/>
      <c r="B180" s="69"/>
      <c r="C180" s="70"/>
      <c r="D180" s="52"/>
      <c r="E180" s="70"/>
      <c r="F180" s="71">
        <f>SUM(D$5:D180)</f>
        <v>0</v>
      </c>
      <c r="G180" s="72">
        <f t="shared" si="4"/>
        <v>0</v>
      </c>
      <c r="H180" s="72">
        <v>0</v>
      </c>
      <c r="I180" s="73"/>
      <c r="J180" s="72">
        <f t="shared" si="5"/>
        <v>0</v>
      </c>
      <c r="K180" s="93"/>
    </row>
    <row r="181" spans="1:11" s="57" customFormat="1">
      <c r="A181" s="68"/>
      <c r="B181" s="69"/>
      <c r="C181" s="70"/>
      <c r="D181" s="52"/>
      <c r="E181" s="70"/>
      <c r="F181" s="71">
        <f>SUM(D$5:D181)</f>
        <v>0</v>
      </c>
      <c r="G181" s="72">
        <f t="shared" si="4"/>
        <v>0</v>
      </c>
      <c r="H181" s="72">
        <v>0</v>
      </c>
      <c r="I181" s="73"/>
      <c r="J181" s="72">
        <f t="shared" si="5"/>
        <v>0</v>
      </c>
      <c r="K181" s="93"/>
    </row>
    <row r="182" spans="1:11" s="57" customFormat="1">
      <c r="A182" s="68"/>
      <c r="B182" s="69"/>
      <c r="C182" s="70"/>
      <c r="D182" s="52"/>
      <c r="E182" s="70"/>
      <c r="F182" s="71">
        <f>SUM(D$5:D182)</f>
        <v>0</v>
      </c>
      <c r="G182" s="72">
        <f t="shared" si="4"/>
        <v>0</v>
      </c>
      <c r="H182" s="72">
        <v>0</v>
      </c>
      <c r="I182" s="73"/>
      <c r="J182" s="72">
        <f t="shared" si="5"/>
        <v>0</v>
      </c>
      <c r="K182" s="93"/>
    </row>
    <row r="183" spans="1:11" s="57" customFormat="1">
      <c r="A183" s="68"/>
      <c r="B183" s="69"/>
      <c r="C183" s="70"/>
      <c r="D183" s="52"/>
      <c r="E183" s="70"/>
      <c r="F183" s="71">
        <f>SUM(D$5:D183)</f>
        <v>0</v>
      </c>
      <c r="G183" s="72">
        <f t="shared" si="4"/>
        <v>0</v>
      </c>
      <c r="H183" s="72">
        <v>0</v>
      </c>
      <c r="I183" s="73"/>
      <c r="J183" s="72">
        <f t="shared" si="5"/>
        <v>0</v>
      </c>
      <c r="K183" s="93"/>
    </row>
    <row r="184" spans="1:11" s="57" customFormat="1">
      <c r="A184" s="68"/>
      <c r="B184" s="69"/>
      <c r="C184" s="70"/>
      <c r="D184" s="52"/>
      <c r="E184" s="70"/>
      <c r="F184" s="71">
        <f>SUM(D$5:D184)</f>
        <v>0</v>
      </c>
      <c r="G184" s="72">
        <f t="shared" si="4"/>
        <v>0</v>
      </c>
      <c r="H184" s="72">
        <v>0</v>
      </c>
      <c r="I184" s="73"/>
      <c r="J184" s="72">
        <f t="shared" si="5"/>
        <v>0</v>
      </c>
      <c r="K184" s="93"/>
    </row>
    <row r="185" spans="1:11" s="57" customFormat="1">
      <c r="A185" s="68"/>
      <c r="B185" s="69"/>
      <c r="C185" s="70"/>
      <c r="D185" s="52"/>
      <c r="E185" s="70"/>
      <c r="F185" s="71">
        <f>SUM(D$5:D185)</f>
        <v>0</v>
      </c>
      <c r="G185" s="72">
        <f t="shared" si="4"/>
        <v>0</v>
      </c>
      <c r="H185" s="72">
        <v>0</v>
      </c>
      <c r="I185" s="73"/>
      <c r="J185" s="72">
        <f t="shared" si="5"/>
        <v>0</v>
      </c>
      <c r="K185" s="93"/>
    </row>
    <row r="186" spans="1:11" s="57" customFormat="1">
      <c r="A186" s="68"/>
      <c r="B186" s="69"/>
      <c r="C186" s="70"/>
      <c r="D186" s="52"/>
      <c r="E186" s="70"/>
      <c r="F186" s="71">
        <f>SUM(D$5:D186)</f>
        <v>0</v>
      </c>
      <c r="G186" s="72">
        <f t="shared" si="4"/>
        <v>0</v>
      </c>
      <c r="H186" s="72">
        <v>0</v>
      </c>
      <c r="I186" s="73"/>
      <c r="J186" s="72">
        <f t="shared" si="5"/>
        <v>0</v>
      </c>
      <c r="K186" s="93"/>
    </row>
    <row r="187" spans="1:11" s="57" customFormat="1">
      <c r="A187" s="68"/>
      <c r="B187" s="69"/>
      <c r="C187" s="70"/>
      <c r="D187" s="52"/>
      <c r="E187" s="70"/>
      <c r="F187" s="71">
        <f>SUM(D$5:D187)</f>
        <v>0</v>
      </c>
      <c r="G187" s="72">
        <f t="shared" si="4"/>
        <v>0</v>
      </c>
      <c r="H187" s="72">
        <v>0</v>
      </c>
      <c r="I187" s="73"/>
      <c r="J187" s="72">
        <f t="shared" si="5"/>
        <v>0</v>
      </c>
      <c r="K187" s="93"/>
    </row>
    <row r="188" spans="1:11" s="57" customFormat="1">
      <c r="A188" s="68"/>
      <c r="B188" s="69"/>
      <c r="C188" s="70"/>
      <c r="D188" s="52"/>
      <c r="E188" s="70"/>
      <c r="F188" s="71">
        <f>SUM(D$5:D188)</f>
        <v>0</v>
      </c>
      <c r="G188" s="72">
        <f t="shared" si="4"/>
        <v>0</v>
      </c>
      <c r="H188" s="72">
        <v>0</v>
      </c>
      <c r="I188" s="73"/>
      <c r="J188" s="72">
        <f t="shared" si="5"/>
        <v>0</v>
      </c>
      <c r="K188" s="93"/>
    </row>
    <row r="189" spans="1:11" s="57" customFormat="1">
      <c r="A189" s="68"/>
      <c r="B189" s="69"/>
      <c r="C189" s="70"/>
      <c r="D189" s="52"/>
      <c r="E189" s="70"/>
      <c r="F189" s="71">
        <f>SUM(D$5:D189)</f>
        <v>0</v>
      </c>
      <c r="G189" s="72">
        <f t="shared" si="4"/>
        <v>0</v>
      </c>
      <c r="H189" s="72">
        <v>0</v>
      </c>
      <c r="I189" s="73"/>
      <c r="J189" s="72">
        <f t="shared" si="5"/>
        <v>0</v>
      </c>
      <c r="K189" s="93"/>
    </row>
    <row r="190" spans="1:11" s="57" customFormat="1">
      <c r="A190" s="68"/>
      <c r="B190" s="69"/>
      <c r="C190" s="70"/>
      <c r="D190" s="52"/>
      <c r="E190" s="70"/>
      <c r="F190" s="71">
        <f>SUM(D$5:D190)</f>
        <v>0</v>
      </c>
      <c r="G190" s="72">
        <f t="shared" si="4"/>
        <v>0</v>
      </c>
      <c r="H190" s="72">
        <v>0</v>
      </c>
      <c r="I190" s="73"/>
      <c r="J190" s="72">
        <f t="shared" si="5"/>
        <v>0</v>
      </c>
      <c r="K190" s="93"/>
    </row>
    <row r="191" spans="1:11" s="57" customFormat="1">
      <c r="A191" s="68"/>
      <c r="B191" s="69"/>
      <c r="C191" s="70"/>
      <c r="D191" s="52"/>
      <c r="E191" s="70"/>
      <c r="F191" s="71">
        <f>SUM(D$5:D191)</f>
        <v>0</v>
      </c>
      <c r="G191" s="72">
        <f t="shared" si="4"/>
        <v>0</v>
      </c>
      <c r="H191" s="72">
        <v>0</v>
      </c>
      <c r="I191" s="73"/>
      <c r="J191" s="72">
        <f t="shared" si="5"/>
        <v>0</v>
      </c>
      <c r="K191" s="93"/>
    </row>
    <row r="192" spans="1:11" s="57" customFormat="1">
      <c r="A192" s="68"/>
      <c r="B192" s="69"/>
      <c r="C192" s="70"/>
      <c r="D192" s="52"/>
      <c r="E192" s="70"/>
      <c r="F192" s="71">
        <f>SUM(D$5:D192)</f>
        <v>0</v>
      </c>
      <c r="G192" s="72">
        <f t="shared" si="4"/>
        <v>0</v>
      </c>
      <c r="H192" s="72">
        <v>0</v>
      </c>
      <c r="I192" s="73"/>
      <c r="J192" s="72">
        <f t="shared" si="5"/>
        <v>0</v>
      </c>
      <c r="K192" s="93"/>
    </row>
    <row r="193" spans="1:11" s="57" customFormat="1">
      <c r="A193" s="68"/>
      <c r="B193" s="69"/>
      <c r="C193" s="70"/>
      <c r="D193" s="52"/>
      <c r="E193" s="70"/>
      <c r="F193" s="71">
        <f>SUM(D$5:D193)</f>
        <v>0</v>
      </c>
      <c r="G193" s="72">
        <f t="shared" si="4"/>
        <v>0</v>
      </c>
      <c r="H193" s="72">
        <v>0</v>
      </c>
      <c r="I193" s="73"/>
      <c r="J193" s="72">
        <f t="shared" si="5"/>
        <v>0</v>
      </c>
      <c r="K193" s="93"/>
    </row>
    <row r="194" spans="1:11" s="57" customFormat="1">
      <c r="A194" s="68"/>
      <c r="B194" s="69"/>
      <c r="C194" s="70"/>
      <c r="D194" s="52"/>
      <c r="E194" s="70"/>
      <c r="F194" s="71">
        <f>SUM(D$5:D194)</f>
        <v>0</v>
      </c>
      <c r="G194" s="72">
        <f t="shared" si="4"/>
        <v>0</v>
      </c>
      <c r="H194" s="72">
        <v>0</v>
      </c>
      <c r="I194" s="73"/>
      <c r="J194" s="72">
        <f t="shared" si="5"/>
        <v>0</v>
      </c>
      <c r="K194" s="93"/>
    </row>
    <row r="195" spans="1:11" s="57" customFormat="1">
      <c r="A195" s="68"/>
      <c r="B195" s="69"/>
      <c r="C195" s="70"/>
      <c r="D195" s="52"/>
      <c r="E195" s="70"/>
      <c r="F195" s="71">
        <f>SUM(D$5:D195)</f>
        <v>0</v>
      </c>
      <c r="G195" s="72">
        <f t="shared" si="4"/>
        <v>0</v>
      </c>
      <c r="H195" s="72">
        <v>0</v>
      </c>
      <c r="I195" s="73"/>
      <c r="J195" s="72">
        <f t="shared" si="5"/>
        <v>0</v>
      </c>
      <c r="K195" s="93"/>
    </row>
    <row r="196" spans="1:11" s="57" customFormat="1">
      <c r="A196" s="68"/>
      <c r="B196" s="69"/>
      <c r="C196" s="70"/>
      <c r="D196" s="52"/>
      <c r="E196" s="70"/>
      <c r="F196" s="71">
        <f>SUM(D$5:D196)</f>
        <v>0</v>
      </c>
      <c r="G196" s="72">
        <f t="shared" si="4"/>
        <v>0</v>
      </c>
      <c r="H196" s="72">
        <v>0</v>
      </c>
      <c r="I196" s="73"/>
      <c r="J196" s="72">
        <f t="shared" si="5"/>
        <v>0</v>
      </c>
      <c r="K196" s="93"/>
    </row>
    <row r="197" spans="1:11" s="57" customFormat="1">
      <c r="A197" s="68"/>
      <c r="B197" s="69"/>
      <c r="C197" s="70"/>
      <c r="D197" s="52"/>
      <c r="E197" s="70"/>
      <c r="F197" s="71">
        <f>SUM(D$5:D197)</f>
        <v>0</v>
      </c>
      <c r="G197" s="72">
        <f t="shared" si="4"/>
        <v>0</v>
      </c>
      <c r="H197" s="72">
        <v>0</v>
      </c>
      <c r="I197" s="73"/>
      <c r="J197" s="72">
        <f t="shared" si="5"/>
        <v>0</v>
      </c>
      <c r="K197" s="93"/>
    </row>
    <row r="198" spans="1:11" s="57" customFormat="1">
      <c r="A198" s="68"/>
      <c r="B198" s="69"/>
      <c r="C198" s="70"/>
      <c r="D198" s="52"/>
      <c r="E198" s="70"/>
      <c r="F198" s="71">
        <f>SUM(D$5:D198)</f>
        <v>0</v>
      </c>
      <c r="G198" s="72">
        <f t="shared" si="4"/>
        <v>0</v>
      </c>
      <c r="H198" s="72">
        <v>0</v>
      </c>
      <c r="I198" s="73"/>
      <c r="J198" s="72">
        <f t="shared" si="5"/>
        <v>0</v>
      </c>
      <c r="K198" s="93"/>
    </row>
    <row r="199" spans="1:11" s="57" customFormat="1">
      <c r="A199" s="68"/>
      <c r="B199" s="69"/>
      <c r="C199" s="70"/>
      <c r="D199" s="52"/>
      <c r="E199" s="70"/>
      <c r="F199" s="71">
        <f>SUM(D$5:D199)</f>
        <v>0</v>
      </c>
      <c r="G199" s="72">
        <f t="shared" si="4"/>
        <v>0</v>
      </c>
      <c r="H199" s="72">
        <v>0</v>
      </c>
      <c r="I199" s="73"/>
      <c r="J199" s="72">
        <f t="shared" si="5"/>
        <v>0</v>
      </c>
      <c r="K199" s="93"/>
    </row>
    <row r="200" spans="1:11" s="57" customFormat="1">
      <c r="A200" s="68"/>
      <c r="B200" s="69"/>
      <c r="C200" s="70"/>
      <c r="D200" s="52"/>
      <c r="E200" s="70"/>
      <c r="F200" s="71">
        <f>SUM(D$5:D200)</f>
        <v>0</v>
      </c>
      <c r="G200" s="72">
        <f t="shared" ref="G200:G263" si="6">+D200-H200</f>
        <v>0</v>
      </c>
      <c r="H200" s="72">
        <v>0</v>
      </c>
      <c r="I200" s="73"/>
      <c r="J200" s="72">
        <f t="shared" ref="J200:J263" si="7">IF(OR(G200&gt;0,I200="X",C200="Income from customers"),0,G200)</f>
        <v>0</v>
      </c>
      <c r="K200" s="93"/>
    </row>
    <row r="201" spans="1:11" s="57" customFormat="1">
      <c r="A201" s="68"/>
      <c r="B201" s="69"/>
      <c r="C201" s="70"/>
      <c r="D201" s="52"/>
      <c r="E201" s="70"/>
      <c r="F201" s="71">
        <f>SUM(D$5:D201)</f>
        <v>0</v>
      </c>
      <c r="G201" s="72">
        <f t="shared" si="6"/>
        <v>0</v>
      </c>
      <c r="H201" s="72">
        <v>0</v>
      </c>
      <c r="I201" s="73"/>
      <c r="J201" s="72">
        <f t="shared" si="7"/>
        <v>0</v>
      </c>
      <c r="K201" s="93"/>
    </row>
    <row r="202" spans="1:11" s="57" customFormat="1">
      <c r="A202" s="68"/>
      <c r="B202" s="69"/>
      <c r="C202" s="70"/>
      <c r="D202" s="52"/>
      <c r="E202" s="70"/>
      <c r="F202" s="71">
        <f>SUM(D$5:D202)</f>
        <v>0</v>
      </c>
      <c r="G202" s="72">
        <f t="shared" si="6"/>
        <v>0</v>
      </c>
      <c r="H202" s="72">
        <v>0</v>
      </c>
      <c r="I202" s="73"/>
      <c r="J202" s="72">
        <f t="shared" si="7"/>
        <v>0</v>
      </c>
      <c r="K202" s="93"/>
    </row>
    <row r="203" spans="1:11" s="57" customFormat="1">
      <c r="A203" s="68"/>
      <c r="B203" s="69"/>
      <c r="C203" s="70"/>
      <c r="D203" s="52"/>
      <c r="E203" s="70"/>
      <c r="F203" s="71">
        <f>SUM(D$5:D203)</f>
        <v>0</v>
      </c>
      <c r="G203" s="72">
        <f t="shared" si="6"/>
        <v>0</v>
      </c>
      <c r="H203" s="72">
        <v>0</v>
      </c>
      <c r="I203" s="73"/>
      <c r="J203" s="72">
        <f t="shared" si="7"/>
        <v>0</v>
      </c>
      <c r="K203" s="93"/>
    </row>
    <row r="204" spans="1:11" s="57" customFormat="1">
      <c r="A204" s="68"/>
      <c r="B204" s="69"/>
      <c r="C204" s="70"/>
      <c r="D204" s="52"/>
      <c r="E204" s="70"/>
      <c r="F204" s="71">
        <f>SUM(D$5:D204)</f>
        <v>0</v>
      </c>
      <c r="G204" s="72">
        <f t="shared" si="6"/>
        <v>0</v>
      </c>
      <c r="H204" s="72">
        <v>0</v>
      </c>
      <c r="I204" s="73"/>
      <c r="J204" s="72">
        <f t="shared" si="7"/>
        <v>0</v>
      </c>
      <c r="K204" s="93"/>
    </row>
    <row r="205" spans="1:11" s="57" customFormat="1">
      <c r="A205" s="68"/>
      <c r="B205" s="69"/>
      <c r="C205" s="70"/>
      <c r="D205" s="52"/>
      <c r="E205" s="70"/>
      <c r="F205" s="71">
        <f>SUM(D$5:D205)</f>
        <v>0</v>
      </c>
      <c r="G205" s="72">
        <f t="shared" si="6"/>
        <v>0</v>
      </c>
      <c r="H205" s="72">
        <v>0</v>
      </c>
      <c r="I205" s="73"/>
      <c r="J205" s="72">
        <f t="shared" si="7"/>
        <v>0</v>
      </c>
      <c r="K205" s="93"/>
    </row>
    <row r="206" spans="1:11" s="57" customFormat="1">
      <c r="A206" s="68"/>
      <c r="B206" s="69"/>
      <c r="C206" s="70"/>
      <c r="D206" s="52"/>
      <c r="E206" s="70"/>
      <c r="F206" s="71">
        <f>SUM(D$5:D206)</f>
        <v>0</v>
      </c>
      <c r="G206" s="72">
        <f t="shared" si="6"/>
        <v>0</v>
      </c>
      <c r="H206" s="72">
        <v>0</v>
      </c>
      <c r="I206" s="73"/>
      <c r="J206" s="72">
        <f t="shared" si="7"/>
        <v>0</v>
      </c>
      <c r="K206" s="93"/>
    </row>
    <row r="207" spans="1:11" s="57" customFormat="1">
      <c r="A207" s="68"/>
      <c r="B207" s="69"/>
      <c r="C207" s="70"/>
      <c r="D207" s="52"/>
      <c r="E207" s="70"/>
      <c r="F207" s="71">
        <f>SUM(D$5:D207)</f>
        <v>0</v>
      </c>
      <c r="G207" s="72">
        <f t="shared" si="6"/>
        <v>0</v>
      </c>
      <c r="H207" s="72">
        <v>0</v>
      </c>
      <c r="I207" s="73"/>
      <c r="J207" s="72">
        <f t="shared" si="7"/>
        <v>0</v>
      </c>
      <c r="K207" s="93"/>
    </row>
    <row r="208" spans="1:11" s="57" customFormat="1">
      <c r="A208" s="68"/>
      <c r="B208" s="69"/>
      <c r="C208" s="70"/>
      <c r="D208" s="52"/>
      <c r="E208" s="70"/>
      <c r="F208" s="71">
        <f>SUM(D$5:D208)</f>
        <v>0</v>
      </c>
      <c r="G208" s="72">
        <f t="shared" si="6"/>
        <v>0</v>
      </c>
      <c r="H208" s="72">
        <v>0</v>
      </c>
      <c r="I208" s="73"/>
      <c r="J208" s="72">
        <f t="shared" si="7"/>
        <v>0</v>
      </c>
      <c r="K208" s="93"/>
    </row>
    <row r="209" spans="1:11" s="57" customFormat="1">
      <c r="A209" s="68"/>
      <c r="B209" s="69"/>
      <c r="C209" s="70"/>
      <c r="D209" s="52"/>
      <c r="E209" s="70"/>
      <c r="F209" s="71">
        <f>SUM(D$5:D209)</f>
        <v>0</v>
      </c>
      <c r="G209" s="72">
        <f t="shared" si="6"/>
        <v>0</v>
      </c>
      <c r="H209" s="72">
        <v>0</v>
      </c>
      <c r="I209" s="73"/>
      <c r="J209" s="72">
        <f t="shared" si="7"/>
        <v>0</v>
      </c>
      <c r="K209" s="93"/>
    </row>
    <row r="210" spans="1:11" s="57" customFormat="1">
      <c r="A210" s="68"/>
      <c r="B210" s="69"/>
      <c r="C210" s="70"/>
      <c r="D210" s="52"/>
      <c r="E210" s="70"/>
      <c r="F210" s="71">
        <f>SUM(D$5:D210)</f>
        <v>0</v>
      </c>
      <c r="G210" s="72">
        <f t="shared" si="6"/>
        <v>0</v>
      </c>
      <c r="H210" s="72">
        <v>0</v>
      </c>
      <c r="I210" s="73"/>
      <c r="J210" s="72">
        <f t="shared" si="7"/>
        <v>0</v>
      </c>
      <c r="K210" s="93"/>
    </row>
    <row r="211" spans="1:11" s="57" customFormat="1">
      <c r="A211" s="68"/>
      <c r="B211" s="69"/>
      <c r="C211" s="70"/>
      <c r="D211" s="52"/>
      <c r="E211" s="70"/>
      <c r="F211" s="71">
        <f>SUM(D$5:D211)</f>
        <v>0</v>
      </c>
      <c r="G211" s="72">
        <f t="shared" si="6"/>
        <v>0</v>
      </c>
      <c r="H211" s="72">
        <v>0</v>
      </c>
      <c r="I211" s="73"/>
      <c r="J211" s="72">
        <f t="shared" si="7"/>
        <v>0</v>
      </c>
      <c r="K211" s="93"/>
    </row>
    <row r="212" spans="1:11" s="57" customFormat="1">
      <c r="A212" s="68"/>
      <c r="B212" s="69"/>
      <c r="C212" s="70"/>
      <c r="D212" s="52"/>
      <c r="E212" s="70"/>
      <c r="F212" s="71">
        <f>SUM(D$5:D212)</f>
        <v>0</v>
      </c>
      <c r="G212" s="72">
        <f t="shared" si="6"/>
        <v>0</v>
      </c>
      <c r="H212" s="72">
        <v>0</v>
      </c>
      <c r="I212" s="73"/>
      <c r="J212" s="72">
        <f t="shared" si="7"/>
        <v>0</v>
      </c>
      <c r="K212" s="93"/>
    </row>
    <row r="213" spans="1:11" s="57" customFormat="1">
      <c r="A213" s="68"/>
      <c r="B213" s="69"/>
      <c r="C213" s="70"/>
      <c r="D213" s="52"/>
      <c r="E213" s="70"/>
      <c r="F213" s="71">
        <f>SUM(D$5:D213)</f>
        <v>0</v>
      </c>
      <c r="G213" s="72">
        <f t="shared" si="6"/>
        <v>0</v>
      </c>
      <c r="H213" s="72">
        <v>0</v>
      </c>
      <c r="I213" s="73"/>
      <c r="J213" s="72">
        <f t="shared" si="7"/>
        <v>0</v>
      </c>
      <c r="K213" s="93"/>
    </row>
    <row r="214" spans="1:11" s="57" customFormat="1">
      <c r="A214" s="68"/>
      <c r="B214" s="69"/>
      <c r="C214" s="70"/>
      <c r="D214" s="52"/>
      <c r="E214" s="70"/>
      <c r="F214" s="71">
        <f>SUM(D$5:D214)</f>
        <v>0</v>
      </c>
      <c r="G214" s="72">
        <f t="shared" si="6"/>
        <v>0</v>
      </c>
      <c r="H214" s="72">
        <v>0</v>
      </c>
      <c r="I214" s="73"/>
      <c r="J214" s="72">
        <f t="shared" si="7"/>
        <v>0</v>
      </c>
      <c r="K214" s="93"/>
    </row>
    <row r="215" spans="1:11" s="57" customFormat="1">
      <c r="A215" s="68"/>
      <c r="B215" s="69"/>
      <c r="C215" s="70"/>
      <c r="D215" s="52"/>
      <c r="E215" s="70"/>
      <c r="F215" s="71">
        <f>SUM(D$5:D215)</f>
        <v>0</v>
      </c>
      <c r="G215" s="72">
        <f t="shared" si="6"/>
        <v>0</v>
      </c>
      <c r="H215" s="72">
        <v>0</v>
      </c>
      <c r="I215" s="73"/>
      <c r="J215" s="72">
        <f t="shared" si="7"/>
        <v>0</v>
      </c>
      <c r="K215" s="93"/>
    </row>
    <row r="216" spans="1:11" s="57" customFormat="1">
      <c r="A216" s="68"/>
      <c r="B216" s="69"/>
      <c r="C216" s="70"/>
      <c r="D216" s="52"/>
      <c r="E216" s="70"/>
      <c r="F216" s="71">
        <f>SUM(D$5:D216)</f>
        <v>0</v>
      </c>
      <c r="G216" s="72">
        <f t="shared" si="6"/>
        <v>0</v>
      </c>
      <c r="H216" s="72">
        <v>0</v>
      </c>
      <c r="I216" s="73"/>
      <c r="J216" s="72">
        <f t="shared" si="7"/>
        <v>0</v>
      </c>
      <c r="K216" s="93"/>
    </row>
    <row r="217" spans="1:11" s="57" customFormat="1">
      <c r="A217" s="68"/>
      <c r="B217" s="69"/>
      <c r="C217" s="70"/>
      <c r="D217" s="52"/>
      <c r="E217" s="70"/>
      <c r="F217" s="71">
        <f>SUM(D$5:D217)</f>
        <v>0</v>
      </c>
      <c r="G217" s="72">
        <f t="shared" si="6"/>
        <v>0</v>
      </c>
      <c r="H217" s="72">
        <v>0</v>
      </c>
      <c r="I217" s="73"/>
      <c r="J217" s="72">
        <f t="shared" si="7"/>
        <v>0</v>
      </c>
      <c r="K217" s="93"/>
    </row>
    <row r="218" spans="1:11" s="57" customFormat="1">
      <c r="A218" s="68"/>
      <c r="B218" s="69"/>
      <c r="C218" s="70"/>
      <c r="D218" s="52"/>
      <c r="E218" s="70"/>
      <c r="F218" s="71">
        <f>SUM(D$5:D218)</f>
        <v>0</v>
      </c>
      <c r="G218" s="72">
        <f t="shared" si="6"/>
        <v>0</v>
      </c>
      <c r="H218" s="72">
        <v>0</v>
      </c>
      <c r="I218" s="73"/>
      <c r="J218" s="72">
        <f t="shared" si="7"/>
        <v>0</v>
      </c>
      <c r="K218" s="93"/>
    </row>
    <row r="219" spans="1:11" s="57" customFormat="1">
      <c r="A219" s="68"/>
      <c r="B219" s="69"/>
      <c r="C219" s="70"/>
      <c r="D219" s="52"/>
      <c r="E219" s="70"/>
      <c r="F219" s="71">
        <f>SUM(D$5:D219)</f>
        <v>0</v>
      </c>
      <c r="G219" s="72">
        <f t="shared" si="6"/>
        <v>0</v>
      </c>
      <c r="H219" s="72">
        <v>0</v>
      </c>
      <c r="I219" s="73"/>
      <c r="J219" s="72">
        <f t="shared" si="7"/>
        <v>0</v>
      </c>
      <c r="K219" s="93"/>
    </row>
    <row r="220" spans="1:11" s="57" customFormat="1">
      <c r="A220" s="68"/>
      <c r="B220" s="69"/>
      <c r="C220" s="70"/>
      <c r="D220" s="52"/>
      <c r="E220" s="70"/>
      <c r="F220" s="71">
        <f>SUM(D$5:D220)</f>
        <v>0</v>
      </c>
      <c r="G220" s="72">
        <f t="shared" si="6"/>
        <v>0</v>
      </c>
      <c r="H220" s="72">
        <v>0</v>
      </c>
      <c r="I220" s="73"/>
      <c r="J220" s="72">
        <f t="shared" si="7"/>
        <v>0</v>
      </c>
      <c r="K220" s="93"/>
    </row>
    <row r="221" spans="1:11" s="57" customFormat="1">
      <c r="A221" s="68"/>
      <c r="B221" s="69"/>
      <c r="C221" s="70"/>
      <c r="D221" s="52"/>
      <c r="E221" s="70"/>
      <c r="F221" s="71">
        <f>SUM(D$5:D221)</f>
        <v>0</v>
      </c>
      <c r="G221" s="72">
        <f t="shared" si="6"/>
        <v>0</v>
      </c>
      <c r="H221" s="72">
        <v>0</v>
      </c>
      <c r="I221" s="73"/>
      <c r="J221" s="72">
        <f t="shared" si="7"/>
        <v>0</v>
      </c>
      <c r="K221" s="93"/>
    </row>
    <row r="222" spans="1:11" s="57" customFormat="1">
      <c r="A222" s="68"/>
      <c r="B222" s="69"/>
      <c r="C222" s="70"/>
      <c r="D222" s="52"/>
      <c r="E222" s="70"/>
      <c r="F222" s="71">
        <f>SUM(D$5:D222)</f>
        <v>0</v>
      </c>
      <c r="G222" s="72">
        <f t="shared" si="6"/>
        <v>0</v>
      </c>
      <c r="H222" s="72">
        <v>0</v>
      </c>
      <c r="I222" s="73"/>
      <c r="J222" s="72">
        <f t="shared" si="7"/>
        <v>0</v>
      </c>
      <c r="K222" s="93"/>
    </row>
    <row r="223" spans="1:11" s="57" customFormat="1">
      <c r="A223" s="68"/>
      <c r="B223" s="69"/>
      <c r="C223" s="70"/>
      <c r="D223" s="52"/>
      <c r="E223" s="70"/>
      <c r="F223" s="71">
        <f>SUM(D$5:D223)</f>
        <v>0</v>
      </c>
      <c r="G223" s="72">
        <f t="shared" si="6"/>
        <v>0</v>
      </c>
      <c r="H223" s="72">
        <v>0</v>
      </c>
      <c r="I223" s="73"/>
      <c r="J223" s="72">
        <f t="shared" si="7"/>
        <v>0</v>
      </c>
      <c r="K223" s="93"/>
    </row>
    <row r="224" spans="1:11" s="57" customFormat="1">
      <c r="A224" s="68"/>
      <c r="B224" s="69"/>
      <c r="C224" s="70"/>
      <c r="D224" s="52"/>
      <c r="E224" s="70"/>
      <c r="F224" s="71">
        <f>SUM(D$5:D224)</f>
        <v>0</v>
      </c>
      <c r="G224" s="72">
        <f t="shared" si="6"/>
        <v>0</v>
      </c>
      <c r="H224" s="72">
        <v>0</v>
      </c>
      <c r="I224" s="73"/>
      <c r="J224" s="72">
        <f t="shared" si="7"/>
        <v>0</v>
      </c>
      <c r="K224" s="93"/>
    </row>
    <row r="225" spans="1:11" s="57" customFormat="1">
      <c r="A225" s="68"/>
      <c r="B225" s="69"/>
      <c r="C225" s="70"/>
      <c r="D225" s="52"/>
      <c r="E225" s="70"/>
      <c r="F225" s="71">
        <f>SUM(D$5:D225)</f>
        <v>0</v>
      </c>
      <c r="G225" s="72">
        <f t="shared" si="6"/>
        <v>0</v>
      </c>
      <c r="H225" s="72">
        <v>0</v>
      </c>
      <c r="I225" s="73"/>
      <c r="J225" s="72">
        <f t="shared" si="7"/>
        <v>0</v>
      </c>
      <c r="K225" s="93"/>
    </row>
    <row r="226" spans="1:11" s="57" customFormat="1">
      <c r="A226" s="68"/>
      <c r="B226" s="69"/>
      <c r="C226" s="70"/>
      <c r="D226" s="52"/>
      <c r="E226" s="70"/>
      <c r="F226" s="71">
        <f>SUM(D$5:D226)</f>
        <v>0</v>
      </c>
      <c r="G226" s="72">
        <f t="shared" si="6"/>
        <v>0</v>
      </c>
      <c r="H226" s="72">
        <v>0</v>
      </c>
      <c r="I226" s="73"/>
      <c r="J226" s="72">
        <f t="shared" si="7"/>
        <v>0</v>
      </c>
      <c r="K226" s="93"/>
    </row>
    <row r="227" spans="1:11" s="57" customFormat="1">
      <c r="A227" s="68"/>
      <c r="B227" s="69"/>
      <c r="C227" s="70"/>
      <c r="D227" s="52"/>
      <c r="E227" s="70"/>
      <c r="F227" s="71">
        <f>SUM(D$5:D227)</f>
        <v>0</v>
      </c>
      <c r="G227" s="72">
        <f t="shared" si="6"/>
        <v>0</v>
      </c>
      <c r="H227" s="72">
        <v>0</v>
      </c>
      <c r="I227" s="73"/>
      <c r="J227" s="72">
        <f t="shared" si="7"/>
        <v>0</v>
      </c>
      <c r="K227" s="93"/>
    </row>
    <row r="228" spans="1:11" s="57" customFormat="1">
      <c r="A228" s="68"/>
      <c r="B228" s="69"/>
      <c r="C228" s="70"/>
      <c r="D228" s="52"/>
      <c r="E228" s="70"/>
      <c r="F228" s="71">
        <f>SUM(D$5:D228)</f>
        <v>0</v>
      </c>
      <c r="G228" s="72">
        <f t="shared" si="6"/>
        <v>0</v>
      </c>
      <c r="H228" s="72">
        <v>0</v>
      </c>
      <c r="I228" s="73"/>
      <c r="J228" s="72">
        <f t="shared" si="7"/>
        <v>0</v>
      </c>
      <c r="K228" s="93"/>
    </row>
    <row r="229" spans="1:11" s="57" customFormat="1">
      <c r="A229" s="68"/>
      <c r="B229" s="69"/>
      <c r="C229" s="70"/>
      <c r="D229" s="52"/>
      <c r="E229" s="70"/>
      <c r="F229" s="71">
        <f>SUM(D$5:D229)</f>
        <v>0</v>
      </c>
      <c r="G229" s="72">
        <f t="shared" si="6"/>
        <v>0</v>
      </c>
      <c r="H229" s="72">
        <v>0</v>
      </c>
      <c r="I229" s="73"/>
      <c r="J229" s="72">
        <f t="shared" si="7"/>
        <v>0</v>
      </c>
      <c r="K229" s="93"/>
    </row>
    <row r="230" spans="1:11" s="57" customFormat="1">
      <c r="A230" s="68"/>
      <c r="B230" s="69"/>
      <c r="C230" s="70"/>
      <c r="D230" s="52"/>
      <c r="E230" s="70"/>
      <c r="F230" s="71">
        <f>SUM(D$5:D230)</f>
        <v>0</v>
      </c>
      <c r="G230" s="72">
        <f t="shared" si="6"/>
        <v>0</v>
      </c>
      <c r="H230" s="72">
        <v>0</v>
      </c>
      <c r="I230" s="73"/>
      <c r="J230" s="72">
        <f t="shared" si="7"/>
        <v>0</v>
      </c>
      <c r="K230" s="93"/>
    </row>
    <row r="231" spans="1:11" s="57" customFormat="1">
      <c r="A231" s="68"/>
      <c r="B231" s="69"/>
      <c r="C231" s="70"/>
      <c r="D231" s="52"/>
      <c r="E231" s="70"/>
      <c r="F231" s="71">
        <f>SUM(D$5:D231)</f>
        <v>0</v>
      </c>
      <c r="G231" s="72">
        <f t="shared" si="6"/>
        <v>0</v>
      </c>
      <c r="H231" s="72">
        <v>0</v>
      </c>
      <c r="I231" s="73"/>
      <c r="J231" s="72">
        <f t="shared" si="7"/>
        <v>0</v>
      </c>
      <c r="K231" s="93"/>
    </row>
    <row r="232" spans="1:11" s="57" customFormat="1">
      <c r="A232" s="68"/>
      <c r="B232" s="69"/>
      <c r="C232" s="70"/>
      <c r="D232" s="52"/>
      <c r="E232" s="70"/>
      <c r="F232" s="71">
        <f>SUM(D$5:D232)</f>
        <v>0</v>
      </c>
      <c r="G232" s="72">
        <f t="shared" si="6"/>
        <v>0</v>
      </c>
      <c r="H232" s="72">
        <v>0</v>
      </c>
      <c r="I232" s="73"/>
      <c r="J232" s="72">
        <f t="shared" si="7"/>
        <v>0</v>
      </c>
      <c r="K232" s="93"/>
    </row>
    <row r="233" spans="1:11" s="57" customFormat="1">
      <c r="A233" s="68"/>
      <c r="B233" s="69"/>
      <c r="C233" s="70"/>
      <c r="D233" s="52"/>
      <c r="E233" s="70"/>
      <c r="F233" s="71">
        <f>SUM(D$5:D233)</f>
        <v>0</v>
      </c>
      <c r="G233" s="72">
        <f t="shared" si="6"/>
        <v>0</v>
      </c>
      <c r="H233" s="72">
        <v>0</v>
      </c>
      <c r="I233" s="73"/>
      <c r="J233" s="72">
        <f t="shared" si="7"/>
        <v>0</v>
      </c>
      <c r="K233" s="93"/>
    </row>
    <row r="234" spans="1:11" s="57" customFormat="1">
      <c r="A234" s="68"/>
      <c r="B234" s="69"/>
      <c r="C234" s="70"/>
      <c r="D234" s="52"/>
      <c r="E234" s="70"/>
      <c r="F234" s="71">
        <f>SUM(D$5:D234)</f>
        <v>0</v>
      </c>
      <c r="G234" s="72">
        <f t="shared" si="6"/>
        <v>0</v>
      </c>
      <c r="H234" s="72">
        <v>0</v>
      </c>
      <c r="I234" s="73"/>
      <c r="J234" s="72">
        <f t="shared" si="7"/>
        <v>0</v>
      </c>
      <c r="K234" s="93"/>
    </row>
    <row r="235" spans="1:11" s="57" customFormat="1">
      <c r="A235" s="68"/>
      <c r="B235" s="69"/>
      <c r="C235" s="70"/>
      <c r="D235" s="52"/>
      <c r="E235" s="70"/>
      <c r="F235" s="71">
        <f>SUM(D$5:D235)</f>
        <v>0</v>
      </c>
      <c r="G235" s="72">
        <f t="shared" si="6"/>
        <v>0</v>
      </c>
      <c r="H235" s="72">
        <v>0</v>
      </c>
      <c r="I235" s="73"/>
      <c r="J235" s="72">
        <f t="shared" si="7"/>
        <v>0</v>
      </c>
      <c r="K235" s="93"/>
    </row>
    <row r="236" spans="1:11" s="57" customFormat="1">
      <c r="A236" s="68"/>
      <c r="B236" s="69"/>
      <c r="C236" s="70"/>
      <c r="D236" s="52"/>
      <c r="E236" s="70"/>
      <c r="F236" s="71">
        <f>SUM(D$5:D236)</f>
        <v>0</v>
      </c>
      <c r="G236" s="72">
        <f t="shared" si="6"/>
        <v>0</v>
      </c>
      <c r="H236" s="72">
        <v>0</v>
      </c>
      <c r="I236" s="73"/>
      <c r="J236" s="72">
        <f t="shared" si="7"/>
        <v>0</v>
      </c>
      <c r="K236" s="93"/>
    </row>
    <row r="237" spans="1:11" s="57" customFormat="1">
      <c r="A237" s="68"/>
      <c r="B237" s="69"/>
      <c r="C237" s="70"/>
      <c r="D237" s="52"/>
      <c r="E237" s="70"/>
      <c r="F237" s="71">
        <f>SUM(D$5:D237)</f>
        <v>0</v>
      </c>
      <c r="G237" s="72">
        <f t="shared" si="6"/>
        <v>0</v>
      </c>
      <c r="H237" s="72">
        <v>0</v>
      </c>
      <c r="I237" s="73"/>
      <c r="J237" s="72">
        <f t="shared" si="7"/>
        <v>0</v>
      </c>
      <c r="K237" s="93"/>
    </row>
    <row r="238" spans="1:11" s="57" customFormat="1">
      <c r="A238" s="68"/>
      <c r="B238" s="69"/>
      <c r="C238" s="70"/>
      <c r="D238" s="52"/>
      <c r="E238" s="70"/>
      <c r="F238" s="71">
        <f>SUM(D$5:D238)</f>
        <v>0</v>
      </c>
      <c r="G238" s="72">
        <f t="shared" si="6"/>
        <v>0</v>
      </c>
      <c r="H238" s="72">
        <v>0</v>
      </c>
      <c r="I238" s="73"/>
      <c r="J238" s="72">
        <f t="shared" si="7"/>
        <v>0</v>
      </c>
      <c r="K238" s="93"/>
    </row>
    <row r="239" spans="1:11" s="57" customFormat="1">
      <c r="A239" s="68"/>
      <c r="B239" s="69"/>
      <c r="C239" s="70"/>
      <c r="D239" s="52"/>
      <c r="E239" s="70"/>
      <c r="F239" s="71">
        <f>SUM(D$5:D239)</f>
        <v>0</v>
      </c>
      <c r="G239" s="72">
        <f t="shared" si="6"/>
        <v>0</v>
      </c>
      <c r="H239" s="72">
        <v>0</v>
      </c>
      <c r="I239" s="73"/>
      <c r="J239" s="72">
        <f t="shared" si="7"/>
        <v>0</v>
      </c>
      <c r="K239" s="93"/>
    </row>
    <row r="240" spans="1:11" s="57" customFormat="1">
      <c r="A240" s="68"/>
      <c r="B240" s="69"/>
      <c r="C240" s="70"/>
      <c r="D240" s="52"/>
      <c r="E240" s="70"/>
      <c r="F240" s="71">
        <f>SUM(D$5:D240)</f>
        <v>0</v>
      </c>
      <c r="G240" s="72">
        <f t="shared" si="6"/>
        <v>0</v>
      </c>
      <c r="H240" s="72">
        <v>0</v>
      </c>
      <c r="I240" s="73"/>
      <c r="J240" s="72">
        <f t="shared" si="7"/>
        <v>0</v>
      </c>
      <c r="K240" s="93"/>
    </row>
    <row r="241" spans="1:11" s="57" customFormat="1">
      <c r="A241" s="68"/>
      <c r="B241" s="69"/>
      <c r="C241" s="70"/>
      <c r="D241" s="52"/>
      <c r="E241" s="70"/>
      <c r="F241" s="71">
        <f>SUM(D$5:D241)</f>
        <v>0</v>
      </c>
      <c r="G241" s="72">
        <f t="shared" si="6"/>
        <v>0</v>
      </c>
      <c r="H241" s="72">
        <v>0</v>
      </c>
      <c r="I241" s="73"/>
      <c r="J241" s="72">
        <f t="shared" si="7"/>
        <v>0</v>
      </c>
      <c r="K241" s="93"/>
    </row>
    <row r="242" spans="1:11" s="57" customFormat="1">
      <c r="A242" s="68"/>
      <c r="B242" s="69"/>
      <c r="C242" s="70"/>
      <c r="D242" s="52"/>
      <c r="E242" s="70"/>
      <c r="F242" s="71">
        <f>SUM(D$5:D242)</f>
        <v>0</v>
      </c>
      <c r="G242" s="72">
        <f t="shared" si="6"/>
        <v>0</v>
      </c>
      <c r="H242" s="72">
        <v>0</v>
      </c>
      <c r="I242" s="73"/>
      <c r="J242" s="72">
        <f t="shared" si="7"/>
        <v>0</v>
      </c>
      <c r="K242" s="93"/>
    </row>
    <row r="243" spans="1:11" s="57" customFormat="1">
      <c r="A243" s="68"/>
      <c r="B243" s="69"/>
      <c r="C243" s="70"/>
      <c r="D243" s="52"/>
      <c r="E243" s="70"/>
      <c r="F243" s="71">
        <f>SUM(D$5:D243)</f>
        <v>0</v>
      </c>
      <c r="G243" s="72">
        <f t="shared" si="6"/>
        <v>0</v>
      </c>
      <c r="H243" s="72">
        <v>0</v>
      </c>
      <c r="I243" s="73"/>
      <c r="J243" s="72">
        <f t="shared" si="7"/>
        <v>0</v>
      </c>
      <c r="K243" s="93"/>
    </row>
    <row r="244" spans="1:11" s="57" customFormat="1">
      <c r="A244" s="68"/>
      <c r="B244" s="69"/>
      <c r="C244" s="70"/>
      <c r="D244" s="52"/>
      <c r="E244" s="70"/>
      <c r="F244" s="71">
        <f>SUM(D$5:D244)</f>
        <v>0</v>
      </c>
      <c r="G244" s="72">
        <f t="shared" si="6"/>
        <v>0</v>
      </c>
      <c r="H244" s="72">
        <v>0</v>
      </c>
      <c r="I244" s="73"/>
      <c r="J244" s="72">
        <f t="shared" si="7"/>
        <v>0</v>
      </c>
      <c r="K244" s="93"/>
    </row>
    <row r="245" spans="1:11" s="57" customFormat="1">
      <c r="A245" s="68"/>
      <c r="B245" s="69"/>
      <c r="C245" s="70"/>
      <c r="D245" s="52"/>
      <c r="E245" s="70"/>
      <c r="F245" s="71">
        <f>SUM(D$5:D245)</f>
        <v>0</v>
      </c>
      <c r="G245" s="72">
        <f t="shared" si="6"/>
        <v>0</v>
      </c>
      <c r="H245" s="72">
        <v>0</v>
      </c>
      <c r="I245" s="73"/>
      <c r="J245" s="72">
        <f t="shared" si="7"/>
        <v>0</v>
      </c>
      <c r="K245" s="93"/>
    </row>
    <row r="246" spans="1:11" s="57" customFormat="1">
      <c r="A246" s="68"/>
      <c r="B246" s="69"/>
      <c r="C246" s="70"/>
      <c r="D246" s="52"/>
      <c r="E246" s="70"/>
      <c r="F246" s="71">
        <f>SUM(D$5:D246)</f>
        <v>0</v>
      </c>
      <c r="G246" s="72">
        <f t="shared" si="6"/>
        <v>0</v>
      </c>
      <c r="H246" s="72">
        <v>0</v>
      </c>
      <c r="I246" s="73"/>
      <c r="J246" s="72">
        <f t="shared" si="7"/>
        <v>0</v>
      </c>
      <c r="K246" s="93"/>
    </row>
    <row r="247" spans="1:11" s="57" customFormat="1">
      <c r="A247" s="68"/>
      <c r="B247" s="69"/>
      <c r="C247" s="70"/>
      <c r="D247" s="52"/>
      <c r="E247" s="70"/>
      <c r="F247" s="71">
        <f>SUM(D$5:D247)</f>
        <v>0</v>
      </c>
      <c r="G247" s="72">
        <f t="shared" si="6"/>
        <v>0</v>
      </c>
      <c r="H247" s="72">
        <v>0</v>
      </c>
      <c r="I247" s="73"/>
      <c r="J247" s="72">
        <f t="shared" si="7"/>
        <v>0</v>
      </c>
      <c r="K247" s="93"/>
    </row>
    <row r="248" spans="1:11" s="57" customFormat="1">
      <c r="A248" s="68"/>
      <c r="B248" s="69"/>
      <c r="C248" s="70"/>
      <c r="D248" s="52"/>
      <c r="E248" s="70"/>
      <c r="F248" s="71">
        <f>SUM(D$5:D248)</f>
        <v>0</v>
      </c>
      <c r="G248" s="72">
        <f t="shared" si="6"/>
        <v>0</v>
      </c>
      <c r="H248" s="72">
        <v>0</v>
      </c>
      <c r="I248" s="73"/>
      <c r="J248" s="72">
        <f t="shared" si="7"/>
        <v>0</v>
      </c>
      <c r="K248" s="93"/>
    </row>
    <row r="249" spans="1:11" s="57" customFormat="1">
      <c r="A249" s="68"/>
      <c r="B249" s="69"/>
      <c r="C249" s="70"/>
      <c r="D249" s="52"/>
      <c r="E249" s="70"/>
      <c r="F249" s="71">
        <f>SUM(D$5:D249)</f>
        <v>0</v>
      </c>
      <c r="G249" s="72">
        <f t="shared" si="6"/>
        <v>0</v>
      </c>
      <c r="H249" s="72">
        <v>0</v>
      </c>
      <c r="I249" s="73"/>
      <c r="J249" s="72">
        <f t="shared" si="7"/>
        <v>0</v>
      </c>
      <c r="K249" s="93"/>
    </row>
    <row r="250" spans="1:11" s="57" customFormat="1">
      <c r="A250" s="68"/>
      <c r="B250" s="69"/>
      <c r="C250" s="70"/>
      <c r="D250" s="52"/>
      <c r="E250" s="70"/>
      <c r="F250" s="71">
        <f>SUM(D$5:D250)</f>
        <v>0</v>
      </c>
      <c r="G250" s="72">
        <f t="shared" si="6"/>
        <v>0</v>
      </c>
      <c r="H250" s="72">
        <v>0</v>
      </c>
      <c r="I250" s="73"/>
      <c r="J250" s="72">
        <f t="shared" si="7"/>
        <v>0</v>
      </c>
      <c r="K250" s="93"/>
    </row>
    <row r="251" spans="1:11" s="57" customFormat="1">
      <c r="A251" s="68"/>
      <c r="B251" s="69"/>
      <c r="C251" s="70"/>
      <c r="D251" s="52"/>
      <c r="E251" s="70"/>
      <c r="F251" s="71">
        <f>SUM(D$5:D251)</f>
        <v>0</v>
      </c>
      <c r="G251" s="72">
        <f t="shared" si="6"/>
        <v>0</v>
      </c>
      <c r="H251" s="72">
        <v>0</v>
      </c>
      <c r="I251" s="73"/>
      <c r="J251" s="72">
        <f t="shared" si="7"/>
        <v>0</v>
      </c>
      <c r="K251" s="93"/>
    </row>
    <row r="252" spans="1:11" s="57" customFormat="1">
      <c r="A252" s="68"/>
      <c r="B252" s="69"/>
      <c r="C252" s="70"/>
      <c r="D252" s="52"/>
      <c r="E252" s="70"/>
      <c r="F252" s="71">
        <f>SUM(D$5:D252)</f>
        <v>0</v>
      </c>
      <c r="G252" s="72">
        <f t="shared" si="6"/>
        <v>0</v>
      </c>
      <c r="H252" s="72">
        <v>0</v>
      </c>
      <c r="I252" s="73"/>
      <c r="J252" s="72">
        <f t="shared" si="7"/>
        <v>0</v>
      </c>
      <c r="K252" s="93"/>
    </row>
    <row r="253" spans="1:11" s="57" customFormat="1">
      <c r="A253" s="68"/>
      <c r="B253" s="69"/>
      <c r="C253" s="70"/>
      <c r="D253" s="52"/>
      <c r="E253" s="70"/>
      <c r="F253" s="71">
        <f>SUM(D$5:D253)</f>
        <v>0</v>
      </c>
      <c r="G253" s="72">
        <f t="shared" si="6"/>
        <v>0</v>
      </c>
      <c r="H253" s="72">
        <v>0</v>
      </c>
      <c r="I253" s="73"/>
      <c r="J253" s="72">
        <f t="shared" si="7"/>
        <v>0</v>
      </c>
      <c r="K253" s="93"/>
    </row>
    <row r="254" spans="1:11" s="57" customFormat="1">
      <c r="A254" s="68"/>
      <c r="B254" s="69"/>
      <c r="C254" s="70"/>
      <c r="D254" s="52"/>
      <c r="E254" s="70"/>
      <c r="F254" s="71">
        <f>SUM(D$5:D254)</f>
        <v>0</v>
      </c>
      <c r="G254" s="72">
        <f t="shared" si="6"/>
        <v>0</v>
      </c>
      <c r="H254" s="72">
        <v>0</v>
      </c>
      <c r="I254" s="73"/>
      <c r="J254" s="72">
        <f t="shared" si="7"/>
        <v>0</v>
      </c>
      <c r="K254" s="93"/>
    </row>
    <row r="255" spans="1:11" s="57" customFormat="1">
      <c r="A255" s="68"/>
      <c r="B255" s="69"/>
      <c r="C255" s="70"/>
      <c r="D255" s="52"/>
      <c r="E255" s="70"/>
      <c r="F255" s="71">
        <f>SUM(D$5:D255)</f>
        <v>0</v>
      </c>
      <c r="G255" s="72">
        <f t="shared" si="6"/>
        <v>0</v>
      </c>
      <c r="H255" s="72">
        <v>0</v>
      </c>
      <c r="I255" s="73"/>
      <c r="J255" s="72">
        <f t="shared" si="7"/>
        <v>0</v>
      </c>
      <c r="K255" s="93"/>
    </row>
    <row r="256" spans="1:11" s="57" customFormat="1">
      <c r="A256" s="68"/>
      <c r="B256" s="69"/>
      <c r="C256" s="70"/>
      <c r="D256" s="52"/>
      <c r="E256" s="70"/>
      <c r="F256" s="71">
        <f>SUM(D$5:D256)</f>
        <v>0</v>
      </c>
      <c r="G256" s="72">
        <f t="shared" si="6"/>
        <v>0</v>
      </c>
      <c r="H256" s="72">
        <v>0</v>
      </c>
      <c r="I256" s="73"/>
      <c r="J256" s="72">
        <f t="shared" si="7"/>
        <v>0</v>
      </c>
      <c r="K256" s="93"/>
    </row>
    <row r="257" spans="1:11" s="57" customFormat="1">
      <c r="A257" s="68"/>
      <c r="B257" s="69"/>
      <c r="C257" s="70"/>
      <c r="D257" s="52"/>
      <c r="E257" s="70"/>
      <c r="F257" s="71">
        <f>SUM(D$5:D257)</f>
        <v>0</v>
      </c>
      <c r="G257" s="72">
        <f t="shared" si="6"/>
        <v>0</v>
      </c>
      <c r="H257" s="72">
        <v>0</v>
      </c>
      <c r="I257" s="73"/>
      <c r="J257" s="72">
        <f t="shared" si="7"/>
        <v>0</v>
      </c>
      <c r="K257" s="93"/>
    </row>
    <row r="258" spans="1:11" s="57" customFormat="1">
      <c r="A258" s="68"/>
      <c r="B258" s="69"/>
      <c r="C258" s="70"/>
      <c r="D258" s="52"/>
      <c r="E258" s="70"/>
      <c r="F258" s="71">
        <f>SUM(D$5:D258)</f>
        <v>0</v>
      </c>
      <c r="G258" s="72">
        <f t="shared" si="6"/>
        <v>0</v>
      </c>
      <c r="H258" s="72">
        <v>0</v>
      </c>
      <c r="I258" s="73"/>
      <c r="J258" s="72">
        <f t="shared" si="7"/>
        <v>0</v>
      </c>
      <c r="K258" s="93"/>
    </row>
    <row r="259" spans="1:11" s="57" customFormat="1">
      <c r="A259" s="68"/>
      <c r="B259" s="69"/>
      <c r="C259" s="70"/>
      <c r="D259" s="52"/>
      <c r="E259" s="70"/>
      <c r="F259" s="71">
        <f>SUM(D$5:D259)</f>
        <v>0</v>
      </c>
      <c r="G259" s="72">
        <f t="shared" si="6"/>
        <v>0</v>
      </c>
      <c r="H259" s="72">
        <v>0</v>
      </c>
      <c r="I259" s="73"/>
      <c r="J259" s="72">
        <f t="shared" si="7"/>
        <v>0</v>
      </c>
      <c r="K259" s="93"/>
    </row>
    <row r="260" spans="1:11" s="57" customFormat="1">
      <c r="A260" s="68"/>
      <c r="B260" s="69"/>
      <c r="C260" s="70"/>
      <c r="D260" s="52"/>
      <c r="E260" s="70"/>
      <c r="F260" s="71">
        <f>SUM(D$5:D260)</f>
        <v>0</v>
      </c>
      <c r="G260" s="72">
        <f t="shared" si="6"/>
        <v>0</v>
      </c>
      <c r="H260" s="72">
        <v>0</v>
      </c>
      <c r="I260" s="73"/>
      <c r="J260" s="72">
        <f t="shared" si="7"/>
        <v>0</v>
      </c>
      <c r="K260" s="93"/>
    </row>
    <row r="261" spans="1:11" s="57" customFormat="1">
      <c r="A261" s="68"/>
      <c r="B261" s="69"/>
      <c r="C261" s="70"/>
      <c r="D261" s="52"/>
      <c r="E261" s="70"/>
      <c r="F261" s="71">
        <f>SUM(D$5:D261)</f>
        <v>0</v>
      </c>
      <c r="G261" s="72">
        <f t="shared" si="6"/>
        <v>0</v>
      </c>
      <c r="H261" s="72">
        <v>0</v>
      </c>
      <c r="I261" s="73"/>
      <c r="J261" s="72">
        <f t="shared" si="7"/>
        <v>0</v>
      </c>
      <c r="K261" s="93"/>
    </row>
    <row r="262" spans="1:11" s="57" customFormat="1">
      <c r="A262" s="68"/>
      <c r="B262" s="69"/>
      <c r="C262" s="70"/>
      <c r="D262" s="52"/>
      <c r="E262" s="70"/>
      <c r="F262" s="71">
        <f>SUM(D$5:D262)</f>
        <v>0</v>
      </c>
      <c r="G262" s="72">
        <f t="shared" si="6"/>
        <v>0</v>
      </c>
      <c r="H262" s="72">
        <v>0</v>
      </c>
      <c r="I262" s="73"/>
      <c r="J262" s="72">
        <f t="shared" si="7"/>
        <v>0</v>
      </c>
      <c r="K262" s="93"/>
    </row>
    <row r="263" spans="1:11" s="57" customFormat="1">
      <c r="A263" s="68"/>
      <c r="B263" s="69"/>
      <c r="C263" s="70"/>
      <c r="D263" s="52"/>
      <c r="E263" s="70"/>
      <c r="F263" s="71">
        <f>SUM(D$5:D263)</f>
        <v>0</v>
      </c>
      <c r="G263" s="72">
        <f t="shared" si="6"/>
        <v>0</v>
      </c>
      <c r="H263" s="72">
        <v>0</v>
      </c>
      <c r="I263" s="73"/>
      <c r="J263" s="72">
        <f t="shared" si="7"/>
        <v>0</v>
      </c>
      <c r="K263" s="93"/>
    </row>
    <row r="264" spans="1:11" s="57" customFormat="1">
      <c r="A264" s="68"/>
      <c r="B264" s="69"/>
      <c r="C264" s="70"/>
      <c r="D264" s="52"/>
      <c r="E264" s="70"/>
      <c r="F264" s="71">
        <f>SUM(D$5:D264)</f>
        <v>0</v>
      </c>
      <c r="G264" s="72">
        <f t="shared" ref="G264:G327" si="8">+D264-H264</f>
        <v>0</v>
      </c>
      <c r="H264" s="72">
        <v>0</v>
      </c>
      <c r="I264" s="73"/>
      <c r="J264" s="72">
        <f t="shared" ref="J264:J327" si="9">IF(OR(G264&gt;0,I264="X",C264="Income from customers"),0,G264)</f>
        <v>0</v>
      </c>
      <c r="K264" s="93"/>
    </row>
    <row r="265" spans="1:11" s="57" customFormat="1">
      <c r="A265" s="68"/>
      <c r="B265" s="69"/>
      <c r="C265" s="70"/>
      <c r="D265" s="52"/>
      <c r="E265" s="70"/>
      <c r="F265" s="71">
        <f>SUM(D$5:D265)</f>
        <v>0</v>
      </c>
      <c r="G265" s="72">
        <f t="shared" si="8"/>
        <v>0</v>
      </c>
      <c r="H265" s="72">
        <v>0</v>
      </c>
      <c r="I265" s="73"/>
      <c r="J265" s="72">
        <f t="shared" si="9"/>
        <v>0</v>
      </c>
      <c r="K265" s="93"/>
    </row>
    <row r="266" spans="1:11" s="57" customFormat="1">
      <c r="A266" s="68"/>
      <c r="B266" s="69"/>
      <c r="C266" s="70"/>
      <c r="D266" s="52"/>
      <c r="E266" s="70"/>
      <c r="F266" s="71">
        <f>SUM(D$5:D266)</f>
        <v>0</v>
      </c>
      <c r="G266" s="72">
        <f t="shared" si="8"/>
        <v>0</v>
      </c>
      <c r="H266" s="72">
        <v>0</v>
      </c>
      <c r="I266" s="73"/>
      <c r="J266" s="72">
        <f t="shared" si="9"/>
        <v>0</v>
      </c>
      <c r="K266" s="93"/>
    </row>
    <row r="267" spans="1:11" s="57" customFormat="1">
      <c r="A267" s="68"/>
      <c r="B267" s="69"/>
      <c r="C267" s="70"/>
      <c r="D267" s="52"/>
      <c r="E267" s="70"/>
      <c r="F267" s="71">
        <f>SUM(D$5:D267)</f>
        <v>0</v>
      </c>
      <c r="G267" s="72">
        <f t="shared" si="8"/>
        <v>0</v>
      </c>
      <c r="H267" s="72">
        <v>0</v>
      </c>
      <c r="I267" s="73"/>
      <c r="J267" s="72">
        <f t="shared" si="9"/>
        <v>0</v>
      </c>
      <c r="K267" s="93"/>
    </row>
    <row r="268" spans="1:11" s="57" customFormat="1">
      <c r="A268" s="68"/>
      <c r="B268" s="69"/>
      <c r="C268" s="70"/>
      <c r="D268" s="52"/>
      <c r="E268" s="70"/>
      <c r="F268" s="71">
        <f>SUM(D$5:D268)</f>
        <v>0</v>
      </c>
      <c r="G268" s="72">
        <f t="shared" si="8"/>
        <v>0</v>
      </c>
      <c r="H268" s="72">
        <v>0</v>
      </c>
      <c r="I268" s="73"/>
      <c r="J268" s="72">
        <f t="shared" si="9"/>
        <v>0</v>
      </c>
      <c r="K268" s="93"/>
    </row>
    <row r="269" spans="1:11" s="57" customFormat="1">
      <c r="A269" s="68"/>
      <c r="B269" s="69"/>
      <c r="C269" s="70"/>
      <c r="D269" s="52"/>
      <c r="E269" s="70"/>
      <c r="F269" s="71">
        <f>SUM(D$5:D269)</f>
        <v>0</v>
      </c>
      <c r="G269" s="72">
        <f t="shared" si="8"/>
        <v>0</v>
      </c>
      <c r="H269" s="72">
        <v>0</v>
      </c>
      <c r="I269" s="73"/>
      <c r="J269" s="72">
        <f t="shared" si="9"/>
        <v>0</v>
      </c>
      <c r="K269" s="93"/>
    </row>
    <row r="270" spans="1:11" s="57" customFormat="1">
      <c r="A270" s="68"/>
      <c r="B270" s="69"/>
      <c r="C270" s="70"/>
      <c r="D270" s="52"/>
      <c r="E270" s="70"/>
      <c r="F270" s="71">
        <f>SUM(D$5:D270)</f>
        <v>0</v>
      </c>
      <c r="G270" s="72">
        <f t="shared" si="8"/>
        <v>0</v>
      </c>
      <c r="H270" s="72">
        <v>0</v>
      </c>
      <c r="I270" s="73"/>
      <c r="J270" s="72">
        <f t="shared" si="9"/>
        <v>0</v>
      </c>
      <c r="K270" s="93"/>
    </row>
    <row r="271" spans="1:11" s="57" customFormat="1">
      <c r="A271" s="68"/>
      <c r="B271" s="69"/>
      <c r="C271" s="70"/>
      <c r="D271" s="52"/>
      <c r="E271" s="70"/>
      <c r="F271" s="71">
        <f>SUM(D$5:D271)</f>
        <v>0</v>
      </c>
      <c r="G271" s="72">
        <f t="shared" si="8"/>
        <v>0</v>
      </c>
      <c r="H271" s="72">
        <v>0</v>
      </c>
      <c r="I271" s="73"/>
      <c r="J271" s="72">
        <f t="shared" si="9"/>
        <v>0</v>
      </c>
      <c r="K271" s="93"/>
    </row>
    <row r="272" spans="1:11" s="57" customFormat="1">
      <c r="A272" s="68"/>
      <c r="B272" s="69"/>
      <c r="C272" s="70"/>
      <c r="D272" s="52"/>
      <c r="E272" s="70"/>
      <c r="F272" s="71">
        <f>SUM(D$5:D272)</f>
        <v>0</v>
      </c>
      <c r="G272" s="72">
        <f t="shared" si="8"/>
        <v>0</v>
      </c>
      <c r="H272" s="72">
        <v>0</v>
      </c>
      <c r="I272" s="73"/>
      <c r="J272" s="72">
        <f t="shared" si="9"/>
        <v>0</v>
      </c>
      <c r="K272" s="93"/>
    </row>
    <row r="273" spans="1:11" s="57" customFormat="1">
      <c r="A273" s="68"/>
      <c r="B273" s="69"/>
      <c r="C273" s="70"/>
      <c r="D273" s="52"/>
      <c r="E273" s="70"/>
      <c r="F273" s="71">
        <f>SUM(D$5:D273)</f>
        <v>0</v>
      </c>
      <c r="G273" s="72">
        <f t="shared" si="8"/>
        <v>0</v>
      </c>
      <c r="H273" s="72">
        <v>0</v>
      </c>
      <c r="I273" s="73"/>
      <c r="J273" s="72">
        <f t="shared" si="9"/>
        <v>0</v>
      </c>
      <c r="K273" s="93"/>
    </row>
    <row r="274" spans="1:11" s="57" customFormat="1">
      <c r="A274" s="68"/>
      <c r="B274" s="69"/>
      <c r="C274" s="70"/>
      <c r="D274" s="52"/>
      <c r="E274" s="70"/>
      <c r="F274" s="71">
        <f>SUM(D$5:D274)</f>
        <v>0</v>
      </c>
      <c r="G274" s="72">
        <f t="shared" si="8"/>
        <v>0</v>
      </c>
      <c r="H274" s="72">
        <v>0</v>
      </c>
      <c r="I274" s="73"/>
      <c r="J274" s="72">
        <f t="shared" si="9"/>
        <v>0</v>
      </c>
      <c r="K274" s="93"/>
    </row>
    <row r="275" spans="1:11" s="57" customFormat="1">
      <c r="A275" s="68"/>
      <c r="B275" s="69"/>
      <c r="C275" s="70"/>
      <c r="D275" s="52"/>
      <c r="E275" s="70"/>
      <c r="F275" s="71">
        <f>SUM(D$5:D275)</f>
        <v>0</v>
      </c>
      <c r="G275" s="72">
        <f t="shared" si="8"/>
        <v>0</v>
      </c>
      <c r="H275" s="72">
        <v>0</v>
      </c>
      <c r="I275" s="73"/>
      <c r="J275" s="72">
        <f t="shared" si="9"/>
        <v>0</v>
      </c>
      <c r="K275" s="93"/>
    </row>
    <row r="276" spans="1:11" s="57" customFormat="1">
      <c r="A276" s="68"/>
      <c r="B276" s="69"/>
      <c r="C276" s="70"/>
      <c r="D276" s="52"/>
      <c r="E276" s="70"/>
      <c r="F276" s="71">
        <f>SUM(D$5:D276)</f>
        <v>0</v>
      </c>
      <c r="G276" s="72">
        <f t="shared" si="8"/>
        <v>0</v>
      </c>
      <c r="H276" s="72">
        <v>0</v>
      </c>
      <c r="I276" s="73"/>
      <c r="J276" s="72">
        <f t="shared" si="9"/>
        <v>0</v>
      </c>
      <c r="K276" s="93"/>
    </row>
    <row r="277" spans="1:11" s="57" customFormat="1">
      <c r="A277" s="68"/>
      <c r="B277" s="69"/>
      <c r="C277" s="70"/>
      <c r="D277" s="52"/>
      <c r="E277" s="70"/>
      <c r="F277" s="71">
        <f>SUM(D$5:D277)</f>
        <v>0</v>
      </c>
      <c r="G277" s="72">
        <f t="shared" si="8"/>
        <v>0</v>
      </c>
      <c r="H277" s="72">
        <v>0</v>
      </c>
      <c r="I277" s="73"/>
      <c r="J277" s="72">
        <f t="shared" si="9"/>
        <v>0</v>
      </c>
      <c r="K277" s="93"/>
    </row>
    <row r="278" spans="1:11" s="57" customFormat="1">
      <c r="A278" s="68"/>
      <c r="B278" s="69"/>
      <c r="C278" s="70"/>
      <c r="D278" s="52"/>
      <c r="E278" s="70"/>
      <c r="F278" s="71">
        <f>SUM(D$5:D278)</f>
        <v>0</v>
      </c>
      <c r="G278" s="72">
        <f t="shared" si="8"/>
        <v>0</v>
      </c>
      <c r="H278" s="72">
        <v>0</v>
      </c>
      <c r="I278" s="73"/>
      <c r="J278" s="72">
        <f t="shared" si="9"/>
        <v>0</v>
      </c>
      <c r="K278" s="93"/>
    </row>
    <row r="279" spans="1:11" s="57" customFormat="1">
      <c r="A279" s="68"/>
      <c r="B279" s="69"/>
      <c r="C279" s="70"/>
      <c r="D279" s="52"/>
      <c r="E279" s="70"/>
      <c r="F279" s="71">
        <f>SUM(D$5:D279)</f>
        <v>0</v>
      </c>
      <c r="G279" s="72">
        <f t="shared" si="8"/>
        <v>0</v>
      </c>
      <c r="H279" s="72">
        <v>0</v>
      </c>
      <c r="I279" s="73"/>
      <c r="J279" s="72">
        <f t="shared" si="9"/>
        <v>0</v>
      </c>
      <c r="K279" s="93"/>
    </row>
    <row r="280" spans="1:11" s="57" customFormat="1">
      <c r="A280" s="68"/>
      <c r="B280" s="69"/>
      <c r="C280" s="70"/>
      <c r="D280" s="52"/>
      <c r="E280" s="70"/>
      <c r="F280" s="71">
        <f>SUM(D$5:D280)</f>
        <v>0</v>
      </c>
      <c r="G280" s="72">
        <f t="shared" si="8"/>
        <v>0</v>
      </c>
      <c r="H280" s="72">
        <v>0</v>
      </c>
      <c r="I280" s="73"/>
      <c r="J280" s="72">
        <f t="shared" si="9"/>
        <v>0</v>
      </c>
      <c r="K280" s="93"/>
    </row>
    <row r="281" spans="1:11" s="57" customFormat="1">
      <c r="A281" s="68"/>
      <c r="B281" s="69"/>
      <c r="C281" s="70"/>
      <c r="D281" s="52"/>
      <c r="E281" s="70"/>
      <c r="F281" s="71">
        <f>SUM(D$5:D281)</f>
        <v>0</v>
      </c>
      <c r="G281" s="72">
        <f t="shared" si="8"/>
        <v>0</v>
      </c>
      <c r="H281" s="72">
        <v>0</v>
      </c>
      <c r="I281" s="73"/>
      <c r="J281" s="72">
        <f t="shared" si="9"/>
        <v>0</v>
      </c>
      <c r="K281" s="93"/>
    </row>
    <row r="282" spans="1:11" s="57" customFormat="1">
      <c r="A282" s="68"/>
      <c r="B282" s="69"/>
      <c r="C282" s="70"/>
      <c r="D282" s="52"/>
      <c r="E282" s="70"/>
      <c r="F282" s="71">
        <f>SUM(D$5:D282)</f>
        <v>0</v>
      </c>
      <c r="G282" s="72">
        <f t="shared" si="8"/>
        <v>0</v>
      </c>
      <c r="H282" s="72">
        <v>0</v>
      </c>
      <c r="I282" s="73"/>
      <c r="J282" s="72">
        <f t="shared" si="9"/>
        <v>0</v>
      </c>
      <c r="K282" s="93"/>
    </row>
    <row r="283" spans="1:11" s="57" customFormat="1">
      <c r="A283" s="68"/>
      <c r="B283" s="69"/>
      <c r="C283" s="70"/>
      <c r="D283" s="52"/>
      <c r="E283" s="70"/>
      <c r="F283" s="71">
        <f>SUM(D$5:D283)</f>
        <v>0</v>
      </c>
      <c r="G283" s="72">
        <f t="shared" si="8"/>
        <v>0</v>
      </c>
      <c r="H283" s="72">
        <v>0</v>
      </c>
      <c r="I283" s="73"/>
      <c r="J283" s="72">
        <f t="shared" si="9"/>
        <v>0</v>
      </c>
      <c r="K283" s="93"/>
    </row>
    <row r="284" spans="1:11" s="57" customFormat="1">
      <c r="A284" s="68"/>
      <c r="B284" s="69"/>
      <c r="C284" s="70"/>
      <c r="D284" s="52"/>
      <c r="E284" s="70"/>
      <c r="F284" s="71">
        <f>SUM(D$5:D284)</f>
        <v>0</v>
      </c>
      <c r="G284" s="72">
        <f t="shared" si="8"/>
        <v>0</v>
      </c>
      <c r="H284" s="72">
        <v>0</v>
      </c>
      <c r="I284" s="73"/>
      <c r="J284" s="72">
        <f t="shared" si="9"/>
        <v>0</v>
      </c>
      <c r="K284" s="93"/>
    </row>
    <row r="285" spans="1:11" s="57" customFormat="1">
      <c r="A285" s="68"/>
      <c r="B285" s="69"/>
      <c r="C285" s="70"/>
      <c r="D285" s="52"/>
      <c r="E285" s="70"/>
      <c r="F285" s="71">
        <f>SUM(D$5:D285)</f>
        <v>0</v>
      </c>
      <c r="G285" s="72">
        <f t="shared" si="8"/>
        <v>0</v>
      </c>
      <c r="H285" s="72">
        <v>0</v>
      </c>
      <c r="I285" s="73"/>
      <c r="J285" s="72">
        <f t="shared" si="9"/>
        <v>0</v>
      </c>
      <c r="K285" s="93"/>
    </row>
    <row r="286" spans="1:11" s="57" customFormat="1">
      <c r="A286" s="68"/>
      <c r="B286" s="69"/>
      <c r="C286" s="70"/>
      <c r="D286" s="52"/>
      <c r="E286" s="70"/>
      <c r="F286" s="71">
        <f>SUM(D$5:D286)</f>
        <v>0</v>
      </c>
      <c r="G286" s="72">
        <f t="shared" si="8"/>
        <v>0</v>
      </c>
      <c r="H286" s="72">
        <v>0</v>
      </c>
      <c r="I286" s="73"/>
      <c r="J286" s="72">
        <f t="shared" si="9"/>
        <v>0</v>
      </c>
      <c r="K286" s="93"/>
    </row>
    <row r="287" spans="1:11" s="57" customFormat="1">
      <c r="A287" s="68"/>
      <c r="B287" s="69"/>
      <c r="C287" s="70"/>
      <c r="D287" s="52"/>
      <c r="E287" s="70"/>
      <c r="F287" s="71">
        <f>SUM(D$5:D287)</f>
        <v>0</v>
      </c>
      <c r="G287" s="72">
        <f t="shared" si="8"/>
        <v>0</v>
      </c>
      <c r="H287" s="72">
        <v>0</v>
      </c>
      <c r="I287" s="73"/>
      <c r="J287" s="72">
        <f t="shared" si="9"/>
        <v>0</v>
      </c>
      <c r="K287" s="93"/>
    </row>
    <row r="288" spans="1:11" s="57" customFormat="1">
      <c r="A288" s="68"/>
      <c r="B288" s="69"/>
      <c r="C288" s="70"/>
      <c r="D288" s="52"/>
      <c r="E288" s="70"/>
      <c r="F288" s="71">
        <f>SUM(D$5:D288)</f>
        <v>0</v>
      </c>
      <c r="G288" s="72">
        <f t="shared" si="8"/>
        <v>0</v>
      </c>
      <c r="H288" s="72">
        <v>0</v>
      </c>
      <c r="I288" s="73"/>
      <c r="J288" s="72">
        <f t="shared" si="9"/>
        <v>0</v>
      </c>
      <c r="K288" s="93"/>
    </row>
    <row r="289" spans="1:11" s="57" customFormat="1">
      <c r="A289" s="68"/>
      <c r="B289" s="69"/>
      <c r="C289" s="70"/>
      <c r="D289" s="52"/>
      <c r="E289" s="70"/>
      <c r="F289" s="71">
        <f>SUM(D$5:D289)</f>
        <v>0</v>
      </c>
      <c r="G289" s="72">
        <f t="shared" si="8"/>
        <v>0</v>
      </c>
      <c r="H289" s="72">
        <v>0</v>
      </c>
      <c r="I289" s="73"/>
      <c r="J289" s="72">
        <f t="shared" si="9"/>
        <v>0</v>
      </c>
      <c r="K289" s="93"/>
    </row>
    <row r="290" spans="1:11" s="57" customFormat="1">
      <c r="A290" s="68"/>
      <c r="B290" s="69"/>
      <c r="C290" s="70"/>
      <c r="D290" s="52"/>
      <c r="E290" s="70"/>
      <c r="F290" s="71">
        <f>SUM(D$5:D290)</f>
        <v>0</v>
      </c>
      <c r="G290" s="72">
        <f t="shared" si="8"/>
        <v>0</v>
      </c>
      <c r="H290" s="72">
        <v>0</v>
      </c>
      <c r="I290" s="73"/>
      <c r="J290" s="72">
        <f t="shared" si="9"/>
        <v>0</v>
      </c>
      <c r="K290" s="93"/>
    </row>
    <row r="291" spans="1:11" s="57" customFormat="1">
      <c r="A291" s="68"/>
      <c r="B291" s="69"/>
      <c r="C291" s="70"/>
      <c r="D291" s="52"/>
      <c r="E291" s="70"/>
      <c r="F291" s="71">
        <f>SUM(D$5:D291)</f>
        <v>0</v>
      </c>
      <c r="G291" s="72">
        <f t="shared" si="8"/>
        <v>0</v>
      </c>
      <c r="H291" s="72">
        <v>0</v>
      </c>
      <c r="I291" s="73"/>
      <c r="J291" s="72">
        <f t="shared" si="9"/>
        <v>0</v>
      </c>
      <c r="K291" s="93"/>
    </row>
    <row r="292" spans="1:11" s="57" customFormat="1">
      <c r="A292" s="68"/>
      <c r="B292" s="69"/>
      <c r="C292" s="70"/>
      <c r="D292" s="52"/>
      <c r="E292" s="70"/>
      <c r="F292" s="71">
        <f>SUM(D$5:D292)</f>
        <v>0</v>
      </c>
      <c r="G292" s="72">
        <f t="shared" si="8"/>
        <v>0</v>
      </c>
      <c r="H292" s="72">
        <v>0</v>
      </c>
      <c r="I292" s="73"/>
      <c r="J292" s="72">
        <f t="shared" si="9"/>
        <v>0</v>
      </c>
      <c r="K292" s="93"/>
    </row>
    <row r="293" spans="1:11" s="57" customFormat="1">
      <c r="A293" s="68"/>
      <c r="B293" s="69"/>
      <c r="C293" s="70"/>
      <c r="D293" s="52"/>
      <c r="E293" s="70"/>
      <c r="F293" s="71">
        <f>SUM(D$5:D293)</f>
        <v>0</v>
      </c>
      <c r="G293" s="72">
        <f t="shared" si="8"/>
        <v>0</v>
      </c>
      <c r="H293" s="72">
        <v>0</v>
      </c>
      <c r="I293" s="73"/>
      <c r="J293" s="72">
        <f t="shared" si="9"/>
        <v>0</v>
      </c>
      <c r="K293" s="93"/>
    </row>
    <row r="294" spans="1:11" s="57" customFormat="1">
      <c r="A294" s="68"/>
      <c r="B294" s="69"/>
      <c r="C294" s="70"/>
      <c r="D294" s="52"/>
      <c r="E294" s="70"/>
      <c r="F294" s="71">
        <f>SUM(D$5:D294)</f>
        <v>0</v>
      </c>
      <c r="G294" s="72">
        <f t="shared" si="8"/>
        <v>0</v>
      </c>
      <c r="H294" s="72">
        <v>0</v>
      </c>
      <c r="I294" s="73"/>
      <c r="J294" s="72">
        <f t="shared" si="9"/>
        <v>0</v>
      </c>
      <c r="K294" s="93"/>
    </row>
    <row r="295" spans="1:11" s="57" customFormat="1">
      <c r="A295" s="68"/>
      <c r="B295" s="69"/>
      <c r="C295" s="70"/>
      <c r="D295" s="52"/>
      <c r="E295" s="70"/>
      <c r="F295" s="71">
        <f>SUM(D$5:D295)</f>
        <v>0</v>
      </c>
      <c r="G295" s="72">
        <f t="shared" si="8"/>
        <v>0</v>
      </c>
      <c r="H295" s="72">
        <v>0</v>
      </c>
      <c r="I295" s="73"/>
      <c r="J295" s="72">
        <f t="shared" si="9"/>
        <v>0</v>
      </c>
      <c r="K295" s="93"/>
    </row>
    <row r="296" spans="1:11" s="57" customFormat="1">
      <c r="A296" s="68"/>
      <c r="B296" s="69"/>
      <c r="C296" s="70"/>
      <c r="D296" s="52"/>
      <c r="E296" s="70"/>
      <c r="F296" s="71">
        <f>SUM(D$5:D296)</f>
        <v>0</v>
      </c>
      <c r="G296" s="72">
        <f t="shared" si="8"/>
        <v>0</v>
      </c>
      <c r="H296" s="72">
        <v>0</v>
      </c>
      <c r="I296" s="73"/>
      <c r="J296" s="72">
        <f t="shared" si="9"/>
        <v>0</v>
      </c>
      <c r="K296" s="93"/>
    </row>
    <row r="297" spans="1:11" s="57" customFormat="1">
      <c r="A297" s="68"/>
      <c r="B297" s="69"/>
      <c r="C297" s="70"/>
      <c r="D297" s="52"/>
      <c r="E297" s="70"/>
      <c r="F297" s="71">
        <f>SUM(D$5:D297)</f>
        <v>0</v>
      </c>
      <c r="G297" s="72">
        <f t="shared" si="8"/>
        <v>0</v>
      </c>
      <c r="H297" s="72">
        <v>0</v>
      </c>
      <c r="I297" s="73"/>
      <c r="J297" s="72">
        <f t="shared" si="9"/>
        <v>0</v>
      </c>
      <c r="K297" s="93"/>
    </row>
    <row r="298" spans="1:11" s="57" customFormat="1">
      <c r="A298" s="68"/>
      <c r="B298" s="69"/>
      <c r="C298" s="70"/>
      <c r="D298" s="52"/>
      <c r="E298" s="70"/>
      <c r="F298" s="71">
        <f>SUM(D$5:D298)</f>
        <v>0</v>
      </c>
      <c r="G298" s="72">
        <f t="shared" si="8"/>
        <v>0</v>
      </c>
      <c r="H298" s="72">
        <v>0</v>
      </c>
      <c r="I298" s="73"/>
      <c r="J298" s="72">
        <f t="shared" si="9"/>
        <v>0</v>
      </c>
      <c r="K298" s="93"/>
    </row>
    <row r="299" spans="1:11" s="57" customFormat="1">
      <c r="A299" s="68"/>
      <c r="B299" s="69"/>
      <c r="C299" s="70"/>
      <c r="D299" s="52"/>
      <c r="E299" s="70"/>
      <c r="F299" s="71">
        <f>SUM(D$5:D299)</f>
        <v>0</v>
      </c>
      <c r="G299" s="72">
        <f t="shared" si="8"/>
        <v>0</v>
      </c>
      <c r="H299" s="72">
        <v>0</v>
      </c>
      <c r="I299" s="73"/>
      <c r="J299" s="72">
        <f t="shared" si="9"/>
        <v>0</v>
      </c>
      <c r="K299" s="93"/>
    </row>
    <row r="300" spans="1:11" s="57" customFormat="1">
      <c r="A300" s="68"/>
      <c r="B300" s="69"/>
      <c r="C300" s="70"/>
      <c r="D300" s="52"/>
      <c r="E300" s="70"/>
      <c r="F300" s="71">
        <f>SUM(D$5:D300)</f>
        <v>0</v>
      </c>
      <c r="G300" s="72">
        <f t="shared" si="8"/>
        <v>0</v>
      </c>
      <c r="H300" s="72">
        <v>0</v>
      </c>
      <c r="I300" s="73"/>
      <c r="J300" s="72">
        <f t="shared" si="9"/>
        <v>0</v>
      </c>
      <c r="K300" s="93"/>
    </row>
    <row r="301" spans="1:11" s="57" customFormat="1">
      <c r="A301" s="68"/>
      <c r="B301" s="69"/>
      <c r="C301" s="70"/>
      <c r="D301" s="52"/>
      <c r="E301" s="70"/>
      <c r="F301" s="71">
        <f>SUM(D$5:D301)</f>
        <v>0</v>
      </c>
      <c r="G301" s="72">
        <f t="shared" si="8"/>
        <v>0</v>
      </c>
      <c r="H301" s="72">
        <v>0</v>
      </c>
      <c r="I301" s="73"/>
      <c r="J301" s="72">
        <f t="shared" si="9"/>
        <v>0</v>
      </c>
      <c r="K301" s="93"/>
    </row>
    <row r="302" spans="1:11" s="57" customFormat="1">
      <c r="A302" s="68"/>
      <c r="B302" s="69"/>
      <c r="C302" s="70"/>
      <c r="D302" s="52"/>
      <c r="E302" s="70"/>
      <c r="F302" s="71">
        <f>SUM(D$5:D302)</f>
        <v>0</v>
      </c>
      <c r="G302" s="72">
        <f t="shared" si="8"/>
        <v>0</v>
      </c>
      <c r="H302" s="72">
        <v>0</v>
      </c>
      <c r="I302" s="73"/>
      <c r="J302" s="72">
        <f t="shared" si="9"/>
        <v>0</v>
      </c>
      <c r="K302" s="93"/>
    </row>
    <row r="303" spans="1:11" s="57" customFormat="1">
      <c r="A303" s="68"/>
      <c r="B303" s="69"/>
      <c r="C303" s="70"/>
      <c r="D303" s="52"/>
      <c r="E303" s="70"/>
      <c r="F303" s="71">
        <f>SUM(D$5:D303)</f>
        <v>0</v>
      </c>
      <c r="G303" s="72">
        <f t="shared" si="8"/>
        <v>0</v>
      </c>
      <c r="H303" s="72">
        <v>0</v>
      </c>
      <c r="I303" s="73"/>
      <c r="J303" s="72">
        <f t="shared" si="9"/>
        <v>0</v>
      </c>
      <c r="K303" s="93"/>
    </row>
    <row r="304" spans="1:11" s="57" customFormat="1">
      <c r="A304" s="68"/>
      <c r="B304" s="69"/>
      <c r="C304" s="70"/>
      <c r="D304" s="52"/>
      <c r="E304" s="70"/>
      <c r="F304" s="71">
        <f>SUM(D$5:D304)</f>
        <v>0</v>
      </c>
      <c r="G304" s="72">
        <f t="shared" si="8"/>
        <v>0</v>
      </c>
      <c r="H304" s="72">
        <v>0</v>
      </c>
      <c r="I304" s="73"/>
      <c r="J304" s="72">
        <f t="shared" si="9"/>
        <v>0</v>
      </c>
      <c r="K304" s="93"/>
    </row>
    <row r="305" spans="1:11" s="57" customFormat="1">
      <c r="A305" s="68"/>
      <c r="B305" s="69"/>
      <c r="C305" s="70"/>
      <c r="D305" s="52"/>
      <c r="E305" s="70"/>
      <c r="F305" s="71">
        <f>SUM(D$5:D305)</f>
        <v>0</v>
      </c>
      <c r="G305" s="72">
        <f t="shared" si="8"/>
        <v>0</v>
      </c>
      <c r="H305" s="72">
        <v>0</v>
      </c>
      <c r="I305" s="73"/>
      <c r="J305" s="72">
        <f t="shared" si="9"/>
        <v>0</v>
      </c>
      <c r="K305" s="93"/>
    </row>
    <row r="306" spans="1:11" s="57" customFormat="1">
      <c r="A306" s="68"/>
      <c r="B306" s="69"/>
      <c r="C306" s="70"/>
      <c r="D306" s="52"/>
      <c r="E306" s="70"/>
      <c r="F306" s="71">
        <f>SUM(D$5:D306)</f>
        <v>0</v>
      </c>
      <c r="G306" s="72">
        <f t="shared" si="8"/>
        <v>0</v>
      </c>
      <c r="H306" s="72">
        <v>0</v>
      </c>
      <c r="I306" s="73"/>
      <c r="J306" s="72">
        <f t="shared" si="9"/>
        <v>0</v>
      </c>
      <c r="K306" s="93"/>
    </row>
    <row r="307" spans="1:11" s="57" customFormat="1">
      <c r="A307" s="68"/>
      <c r="B307" s="69"/>
      <c r="C307" s="70"/>
      <c r="D307" s="52"/>
      <c r="E307" s="70"/>
      <c r="F307" s="71">
        <f>SUM(D$5:D307)</f>
        <v>0</v>
      </c>
      <c r="G307" s="72">
        <f t="shared" si="8"/>
        <v>0</v>
      </c>
      <c r="H307" s="72">
        <v>0</v>
      </c>
      <c r="I307" s="73"/>
      <c r="J307" s="72">
        <f t="shared" si="9"/>
        <v>0</v>
      </c>
      <c r="K307" s="93"/>
    </row>
    <row r="308" spans="1:11" s="57" customFormat="1">
      <c r="A308" s="68"/>
      <c r="B308" s="69"/>
      <c r="C308" s="70"/>
      <c r="D308" s="52"/>
      <c r="E308" s="70"/>
      <c r="F308" s="71">
        <f>SUM(D$5:D308)</f>
        <v>0</v>
      </c>
      <c r="G308" s="72">
        <f t="shared" si="8"/>
        <v>0</v>
      </c>
      <c r="H308" s="72">
        <v>0</v>
      </c>
      <c r="I308" s="73"/>
      <c r="J308" s="72">
        <f t="shared" si="9"/>
        <v>0</v>
      </c>
      <c r="K308" s="93"/>
    </row>
    <row r="309" spans="1:11" s="57" customFormat="1">
      <c r="A309" s="68"/>
      <c r="B309" s="69"/>
      <c r="C309" s="70"/>
      <c r="D309" s="52"/>
      <c r="E309" s="70"/>
      <c r="F309" s="71">
        <f>SUM(D$5:D309)</f>
        <v>0</v>
      </c>
      <c r="G309" s="72">
        <f t="shared" si="8"/>
        <v>0</v>
      </c>
      <c r="H309" s="72">
        <v>0</v>
      </c>
      <c r="I309" s="73"/>
      <c r="J309" s="72">
        <f t="shared" si="9"/>
        <v>0</v>
      </c>
      <c r="K309" s="93"/>
    </row>
    <row r="310" spans="1:11" s="57" customFormat="1">
      <c r="A310" s="68"/>
      <c r="B310" s="69"/>
      <c r="C310" s="70"/>
      <c r="D310" s="52"/>
      <c r="E310" s="70"/>
      <c r="F310" s="71">
        <f>SUM(D$5:D310)</f>
        <v>0</v>
      </c>
      <c r="G310" s="72">
        <f t="shared" si="8"/>
        <v>0</v>
      </c>
      <c r="H310" s="72">
        <v>0</v>
      </c>
      <c r="I310" s="73"/>
      <c r="J310" s="72">
        <f t="shared" si="9"/>
        <v>0</v>
      </c>
      <c r="K310" s="93"/>
    </row>
    <row r="311" spans="1:11" s="57" customFormat="1">
      <c r="A311" s="68"/>
      <c r="B311" s="69"/>
      <c r="C311" s="70"/>
      <c r="D311" s="52"/>
      <c r="E311" s="70"/>
      <c r="F311" s="71">
        <f>SUM(D$5:D311)</f>
        <v>0</v>
      </c>
      <c r="G311" s="72">
        <f t="shared" si="8"/>
        <v>0</v>
      </c>
      <c r="H311" s="72">
        <v>0</v>
      </c>
      <c r="I311" s="73"/>
      <c r="J311" s="72">
        <f t="shared" si="9"/>
        <v>0</v>
      </c>
      <c r="K311" s="93"/>
    </row>
    <row r="312" spans="1:11" s="57" customFormat="1">
      <c r="A312" s="68"/>
      <c r="B312" s="69"/>
      <c r="C312" s="70"/>
      <c r="D312" s="52"/>
      <c r="E312" s="70"/>
      <c r="F312" s="71">
        <f>SUM(D$5:D312)</f>
        <v>0</v>
      </c>
      <c r="G312" s="72">
        <f t="shared" si="8"/>
        <v>0</v>
      </c>
      <c r="H312" s="72">
        <v>0</v>
      </c>
      <c r="I312" s="73"/>
      <c r="J312" s="72">
        <f t="shared" si="9"/>
        <v>0</v>
      </c>
      <c r="K312" s="93"/>
    </row>
    <row r="313" spans="1:11" s="57" customFormat="1">
      <c r="A313" s="68"/>
      <c r="B313" s="69"/>
      <c r="C313" s="70"/>
      <c r="D313" s="52"/>
      <c r="E313" s="70"/>
      <c r="F313" s="71">
        <f>SUM(D$5:D313)</f>
        <v>0</v>
      </c>
      <c r="G313" s="72">
        <f t="shared" si="8"/>
        <v>0</v>
      </c>
      <c r="H313" s="72">
        <v>0</v>
      </c>
      <c r="I313" s="73"/>
      <c r="J313" s="72">
        <f t="shared" si="9"/>
        <v>0</v>
      </c>
      <c r="K313" s="93"/>
    </row>
    <row r="314" spans="1:11" s="57" customFormat="1">
      <c r="A314" s="68"/>
      <c r="B314" s="69"/>
      <c r="C314" s="70"/>
      <c r="D314" s="52"/>
      <c r="E314" s="70"/>
      <c r="F314" s="71">
        <f>SUM(D$5:D314)</f>
        <v>0</v>
      </c>
      <c r="G314" s="72">
        <f t="shared" si="8"/>
        <v>0</v>
      </c>
      <c r="H314" s="72">
        <v>0</v>
      </c>
      <c r="I314" s="73"/>
      <c r="J314" s="72">
        <f t="shared" si="9"/>
        <v>0</v>
      </c>
      <c r="K314" s="93"/>
    </row>
    <row r="315" spans="1:11" s="57" customFormat="1">
      <c r="A315" s="68"/>
      <c r="B315" s="69"/>
      <c r="C315" s="70"/>
      <c r="D315" s="52"/>
      <c r="E315" s="70"/>
      <c r="F315" s="71">
        <f>SUM(D$5:D315)</f>
        <v>0</v>
      </c>
      <c r="G315" s="72">
        <f t="shared" si="8"/>
        <v>0</v>
      </c>
      <c r="H315" s="72">
        <v>0</v>
      </c>
      <c r="I315" s="73"/>
      <c r="J315" s="72">
        <f t="shared" si="9"/>
        <v>0</v>
      </c>
      <c r="K315" s="93"/>
    </row>
    <row r="316" spans="1:11" s="57" customFormat="1">
      <c r="A316" s="68"/>
      <c r="B316" s="69"/>
      <c r="C316" s="70"/>
      <c r="D316" s="52"/>
      <c r="E316" s="70"/>
      <c r="F316" s="71">
        <f>SUM(D$5:D316)</f>
        <v>0</v>
      </c>
      <c r="G316" s="72">
        <f t="shared" si="8"/>
        <v>0</v>
      </c>
      <c r="H316" s="72">
        <v>0</v>
      </c>
      <c r="I316" s="73"/>
      <c r="J316" s="72">
        <f t="shared" si="9"/>
        <v>0</v>
      </c>
      <c r="K316" s="93"/>
    </row>
    <row r="317" spans="1:11" s="57" customFormat="1">
      <c r="A317" s="68"/>
      <c r="B317" s="69"/>
      <c r="C317" s="70"/>
      <c r="D317" s="52"/>
      <c r="E317" s="70"/>
      <c r="F317" s="71">
        <f>SUM(D$5:D317)</f>
        <v>0</v>
      </c>
      <c r="G317" s="72">
        <f t="shared" si="8"/>
        <v>0</v>
      </c>
      <c r="H317" s="72">
        <v>0</v>
      </c>
      <c r="I317" s="73"/>
      <c r="J317" s="72">
        <f t="shared" si="9"/>
        <v>0</v>
      </c>
      <c r="K317" s="93"/>
    </row>
    <row r="318" spans="1:11" s="57" customFormat="1">
      <c r="A318" s="68"/>
      <c r="B318" s="69"/>
      <c r="C318" s="70"/>
      <c r="D318" s="52"/>
      <c r="E318" s="70"/>
      <c r="F318" s="71">
        <f>SUM(D$5:D318)</f>
        <v>0</v>
      </c>
      <c r="G318" s="72">
        <f t="shared" si="8"/>
        <v>0</v>
      </c>
      <c r="H318" s="72">
        <v>0</v>
      </c>
      <c r="I318" s="73"/>
      <c r="J318" s="72">
        <f t="shared" si="9"/>
        <v>0</v>
      </c>
      <c r="K318" s="93"/>
    </row>
    <row r="319" spans="1:11" s="57" customFormat="1">
      <c r="A319" s="68"/>
      <c r="B319" s="69"/>
      <c r="C319" s="70"/>
      <c r="D319" s="52"/>
      <c r="E319" s="70"/>
      <c r="F319" s="71">
        <f>SUM(D$5:D319)</f>
        <v>0</v>
      </c>
      <c r="G319" s="72">
        <f t="shared" si="8"/>
        <v>0</v>
      </c>
      <c r="H319" s="72">
        <v>0</v>
      </c>
      <c r="I319" s="73"/>
      <c r="J319" s="72">
        <f t="shared" si="9"/>
        <v>0</v>
      </c>
      <c r="K319" s="93"/>
    </row>
    <row r="320" spans="1:11" s="57" customFormat="1">
      <c r="A320" s="68"/>
      <c r="B320" s="69"/>
      <c r="C320" s="70"/>
      <c r="D320" s="52"/>
      <c r="E320" s="70"/>
      <c r="F320" s="71">
        <f>SUM(D$5:D320)</f>
        <v>0</v>
      </c>
      <c r="G320" s="72">
        <f t="shared" si="8"/>
        <v>0</v>
      </c>
      <c r="H320" s="72">
        <v>0</v>
      </c>
      <c r="I320" s="73"/>
      <c r="J320" s="72">
        <f t="shared" si="9"/>
        <v>0</v>
      </c>
      <c r="K320" s="93"/>
    </row>
    <row r="321" spans="1:11" s="57" customFormat="1">
      <c r="A321" s="68"/>
      <c r="B321" s="69"/>
      <c r="C321" s="70"/>
      <c r="D321" s="52"/>
      <c r="E321" s="70"/>
      <c r="F321" s="71">
        <f>SUM(D$5:D321)</f>
        <v>0</v>
      </c>
      <c r="G321" s="72">
        <f t="shared" si="8"/>
        <v>0</v>
      </c>
      <c r="H321" s="72">
        <v>0</v>
      </c>
      <c r="I321" s="73"/>
      <c r="J321" s="72">
        <f t="shared" si="9"/>
        <v>0</v>
      </c>
      <c r="K321" s="93"/>
    </row>
    <row r="322" spans="1:11" s="57" customFormat="1">
      <c r="A322" s="68"/>
      <c r="B322" s="69"/>
      <c r="C322" s="70"/>
      <c r="D322" s="52"/>
      <c r="E322" s="70"/>
      <c r="F322" s="71">
        <f>SUM(D$5:D322)</f>
        <v>0</v>
      </c>
      <c r="G322" s="72">
        <f t="shared" si="8"/>
        <v>0</v>
      </c>
      <c r="H322" s="72">
        <v>0</v>
      </c>
      <c r="I322" s="73"/>
      <c r="J322" s="72">
        <f t="shared" si="9"/>
        <v>0</v>
      </c>
      <c r="K322" s="93"/>
    </row>
    <row r="323" spans="1:11" s="57" customFormat="1">
      <c r="A323" s="68"/>
      <c r="B323" s="69"/>
      <c r="C323" s="70"/>
      <c r="D323" s="52"/>
      <c r="E323" s="70"/>
      <c r="F323" s="71">
        <f>SUM(D$5:D323)</f>
        <v>0</v>
      </c>
      <c r="G323" s="72">
        <f t="shared" si="8"/>
        <v>0</v>
      </c>
      <c r="H323" s="72">
        <v>0</v>
      </c>
      <c r="I323" s="73"/>
      <c r="J323" s="72">
        <f t="shared" si="9"/>
        <v>0</v>
      </c>
      <c r="K323" s="93"/>
    </row>
    <row r="324" spans="1:11" s="57" customFormat="1">
      <c r="A324" s="68"/>
      <c r="B324" s="69"/>
      <c r="C324" s="70"/>
      <c r="D324" s="52"/>
      <c r="E324" s="70"/>
      <c r="F324" s="71">
        <f>SUM(D$5:D324)</f>
        <v>0</v>
      </c>
      <c r="G324" s="72">
        <f t="shared" si="8"/>
        <v>0</v>
      </c>
      <c r="H324" s="72">
        <v>0</v>
      </c>
      <c r="I324" s="73"/>
      <c r="J324" s="72">
        <f t="shared" si="9"/>
        <v>0</v>
      </c>
      <c r="K324" s="93"/>
    </row>
    <row r="325" spans="1:11" s="57" customFormat="1">
      <c r="A325" s="68"/>
      <c r="B325" s="69"/>
      <c r="C325" s="70"/>
      <c r="D325" s="52"/>
      <c r="E325" s="70"/>
      <c r="F325" s="71">
        <f>SUM(D$5:D325)</f>
        <v>0</v>
      </c>
      <c r="G325" s="72">
        <f t="shared" si="8"/>
        <v>0</v>
      </c>
      <c r="H325" s="72">
        <v>0</v>
      </c>
      <c r="I325" s="73"/>
      <c r="J325" s="72">
        <f t="shared" si="9"/>
        <v>0</v>
      </c>
      <c r="K325" s="93"/>
    </row>
    <row r="326" spans="1:11" s="57" customFormat="1">
      <c r="A326" s="68"/>
      <c r="B326" s="69"/>
      <c r="C326" s="70"/>
      <c r="D326" s="52"/>
      <c r="E326" s="70"/>
      <c r="F326" s="71">
        <f>SUM(D$5:D326)</f>
        <v>0</v>
      </c>
      <c r="G326" s="72">
        <f t="shared" si="8"/>
        <v>0</v>
      </c>
      <c r="H326" s="72">
        <v>0</v>
      </c>
      <c r="I326" s="73"/>
      <c r="J326" s="72">
        <f t="shared" si="9"/>
        <v>0</v>
      </c>
      <c r="K326" s="93"/>
    </row>
    <row r="327" spans="1:11" s="57" customFormat="1">
      <c r="A327" s="68"/>
      <c r="B327" s="69"/>
      <c r="C327" s="70"/>
      <c r="D327" s="52"/>
      <c r="E327" s="70"/>
      <c r="F327" s="71">
        <f>SUM(D$5:D327)</f>
        <v>0</v>
      </c>
      <c r="G327" s="72">
        <f t="shared" si="8"/>
        <v>0</v>
      </c>
      <c r="H327" s="72">
        <v>0</v>
      </c>
      <c r="I327" s="73"/>
      <c r="J327" s="72">
        <f t="shared" si="9"/>
        <v>0</v>
      </c>
      <c r="K327" s="93"/>
    </row>
    <row r="328" spans="1:11" s="57" customFormat="1">
      <c r="A328" s="68"/>
      <c r="B328" s="69"/>
      <c r="C328" s="70"/>
      <c r="D328" s="52"/>
      <c r="E328" s="70"/>
      <c r="F328" s="71">
        <f>SUM(D$5:D328)</f>
        <v>0</v>
      </c>
      <c r="G328" s="72">
        <f t="shared" ref="G328:G391" si="10">+D328-H328</f>
        <v>0</v>
      </c>
      <c r="H328" s="72">
        <v>0</v>
      </c>
      <c r="I328" s="73"/>
      <c r="J328" s="72">
        <f t="shared" ref="J328:J391" si="11">IF(OR(G328&gt;0,I328="X",C328="Income from customers"),0,G328)</f>
        <v>0</v>
      </c>
      <c r="K328" s="93"/>
    </row>
    <row r="329" spans="1:11" s="57" customFormat="1">
      <c r="A329" s="68"/>
      <c r="B329" s="69"/>
      <c r="C329" s="70"/>
      <c r="D329" s="52"/>
      <c r="E329" s="70"/>
      <c r="F329" s="71">
        <f>SUM(D$5:D329)</f>
        <v>0</v>
      </c>
      <c r="G329" s="72">
        <f t="shared" si="10"/>
        <v>0</v>
      </c>
      <c r="H329" s="72">
        <v>0</v>
      </c>
      <c r="I329" s="73"/>
      <c r="J329" s="72">
        <f t="shared" si="11"/>
        <v>0</v>
      </c>
      <c r="K329" s="93"/>
    </row>
    <row r="330" spans="1:11" s="57" customFormat="1">
      <c r="A330" s="68"/>
      <c r="B330" s="69"/>
      <c r="C330" s="70"/>
      <c r="D330" s="52"/>
      <c r="E330" s="70"/>
      <c r="F330" s="71">
        <f>SUM(D$5:D330)</f>
        <v>0</v>
      </c>
      <c r="G330" s="72">
        <f t="shared" si="10"/>
        <v>0</v>
      </c>
      <c r="H330" s="72">
        <v>0</v>
      </c>
      <c r="I330" s="73"/>
      <c r="J330" s="72">
        <f t="shared" si="11"/>
        <v>0</v>
      </c>
      <c r="K330" s="93"/>
    </row>
    <row r="331" spans="1:11" s="57" customFormat="1">
      <c r="A331" s="68"/>
      <c r="B331" s="69"/>
      <c r="C331" s="70"/>
      <c r="D331" s="52"/>
      <c r="E331" s="70"/>
      <c r="F331" s="71">
        <f>SUM(D$5:D331)</f>
        <v>0</v>
      </c>
      <c r="G331" s="72">
        <f t="shared" si="10"/>
        <v>0</v>
      </c>
      <c r="H331" s="72">
        <v>0</v>
      </c>
      <c r="I331" s="73"/>
      <c r="J331" s="72">
        <f t="shared" si="11"/>
        <v>0</v>
      </c>
      <c r="K331" s="93"/>
    </row>
    <row r="332" spans="1:11" s="57" customFormat="1">
      <c r="A332" s="68"/>
      <c r="B332" s="69"/>
      <c r="C332" s="70"/>
      <c r="D332" s="52"/>
      <c r="E332" s="70"/>
      <c r="F332" s="71">
        <f>SUM(D$5:D332)</f>
        <v>0</v>
      </c>
      <c r="G332" s="72">
        <f t="shared" si="10"/>
        <v>0</v>
      </c>
      <c r="H332" s="72">
        <v>0</v>
      </c>
      <c r="I332" s="73"/>
      <c r="J332" s="72">
        <f t="shared" si="11"/>
        <v>0</v>
      </c>
      <c r="K332" s="93"/>
    </row>
    <row r="333" spans="1:11" s="57" customFormat="1">
      <c r="A333" s="68"/>
      <c r="B333" s="69"/>
      <c r="C333" s="70"/>
      <c r="D333" s="52"/>
      <c r="E333" s="70"/>
      <c r="F333" s="71">
        <f>SUM(D$5:D333)</f>
        <v>0</v>
      </c>
      <c r="G333" s="72">
        <f t="shared" si="10"/>
        <v>0</v>
      </c>
      <c r="H333" s="72">
        <v>0</v>
      </c>
      <c r="I333" s="73"/>
      <c r="J333" s="72">
        <f t="shared" si="11"/>
        <v>0</v>
      </c>
      <c r="K333" s="93"/>
    </row>
    <row r="334" spans="1:11" s="57" customFormat="1">
      <c r="A334" s="68"/>
      <c r="B334" s="69"/>
      <c r="C334" s="70"/>
      <c r="D334" s="52"/>
      <c r="E334" s="70"/>
      <c r="F334" s="71">
        <f>SUM(D$5:D334)</f>
        <v>0</v>
      </c>
      <c r="G334" s="72">
        <f t="shared" si="10"/>
        <v>0</v>
      </c>
      <c r="H334" s="72">
        <v>0</v>
      </c>
      <c r="I334" s="73"/>
      <c r="J334" s="72">
        <f t="shared" si="11"/>
        <v>0</v>
      </c>
      <c r="K334" s="93"/>
    </row>
    <row r="335" spans="1:11" s="57" customFormat="1">
      <c r="A335" s="68"/>
      <c r="B335" s="69"/>
      <c r="C335" s="70"/>
      <c r="D335" s="52"/>
      <c r="E335" s="70"/>
      <c r="F335" s="71">
        <f>SUM(D$5:D335)</f>
        <v>0</v>
      </c>
      <c r="G335" s="72">
        <f t="shared" si="10"/>
        <v>0</v>
      </c>
      <c r="H335" s="72">
        <v>0</v>
      </c>
      <c r="I335" s="73"/>
      <c r="J335" s="72">
        <f t="shared" si="11"/>
        <v>0</v>
      </c>
      <c r="K335" s="93"/>
    </row>
    <row r="336" spans="1:11" s="57" customFormat="1">
      <c r="A336" s="68"/>
      <c r="B336" s="69"/>
      <c r="C336" s="70"/>
      <c r="D336" s="52"/>
      <c r="E336" s="70"/>
      <c r="F336" s="71">
        <f>SUM(D$5:D336)</f>
        <v>0</v>
      </c>
      <c r="G336" s="72">
        <f t="shared" si="10"/>
        <v>0</v>
      </c>
      <c r="H336" s="72">
        <v>0</v>
      </c>
      <c r="I336" s="73"/>
      <c r="J336" s="72">
        <f t="shared" si="11"/>
        <v>0</v>
      </c>
      <c r="K336" s="93"/>
    </row>
    <row r="337" spans="1:11" s="57" customFormat="1">
      <c r="A337" s="68"/>
      <c r="B337" s="69"/>
      <c r="C337" s="70"/>
      <c r="D337" s="52"/>
      <c r="E337" s="70"/>
      <c r="F337" s="71">
        <f>SUM(D$5:D337)</f>
        <v>0</v>
      </c>
      <c r="G337" s="72">
        <f t="shared" si="10"/>
        <v>0</v>
      </c>
      <c r="H337" s="72">
        <v>0</v>
      </c>
      <c r="I337" s="73"/>
      <c r="J337" s="72">
        <f t="shared" si="11"/>
        <v>0</v>
      </c>
      <c r="K337" s="93"/>
    </row>
    <row r="338" spans="1:11" s="57" customFormat="1">
      <c r="A338" s="68"/>
      <c r="B338" s="69"/>
      <c r="C338" s="70"/>
      <c r="D338" s="52"/>
      <c r="E338" s="70"/>
      <c r="F338" s="71">
        <f>SUM(D$5:D338)</f>
        <v>0</v>
      </c>
      <c r="G338" s="72">
        <f t="shared" si="10"/>
        <v>0</v>
      </c>
      <c r="H338" s="72">
        <v>0</v>
      </c>
      <c r="I338" s="73"/>
      <c r="J338" s="72">
        <f t="shared" si="11"/>
        <v>0</v>
      </c>
      <c r="K338" s="93"/>
    </row>
    <row r="339" spans="1:11" s="57" customFormat="1">
      <c r="A339" s="68"/>
      <c r="B339" s="69"/>
      <c r="C339" s="70"/>
      <c r="D339" s="52"/>
      <c r="E339" s="70"/>
      <c r="F339" s="71">
        <f>SUM(D$5:D339)</f>
        <v>0</v>
      </c>
      <c r="G339" s="72">
        <f t="shared" si="10"/>
        <v>0</v>
      </c>
      <c r="H339" s="72">
        <v>0</v>
      </c>
      <c r="I339" s="73"/>
      <c r="J339" s="72">
        <f t="shared" si="11"/>
        <v>0</v>
      </c>
      <c r="K339" s="93"/>
    </row>
    <row r="340" spans="1:11" s="57" customFormat="1">
      <c r="A340" s="68"/>
      <c r="B340" s="69"/>
      <c r="C340" s="70"/>
      <c r="D340" s="52"/>
      <c r="E340" s="70"/>
      <c r="F340" s="71">
        <f>SUM(D$5:D340)</f>
        <v>0</v>
      </c>
      <c r="G340" s="72">
        <f t="shared" si="10"/>
        <v>0</v>
      </c>
      <c r="H340" s="72">
        <v>0</v>
      </c>
      <c r="I340" s="73"/>
      <c r="J340" s="72">
        <f t="shared" si="11"/>
        <v>0</v>
      </c>
      <c r="K340" s="93"/>
    </row>
    <row r="341" spans="1:11" s="57" customFormat="1">
      <c r="A341" s="68"/>
      <c r="B341" s="69"/>
      <c r="C341" s="70"/>
      <c r="D341" s="52"/>
      <c r="E341" s="70"/>
      <c r="F341" s="71">
        <f>SUM(D$5:D341)</f>
        <v>0</v>
      </c>
      <c r="G341" s="72">
        <f t="shared" si="10"/>
        <v>0</v>
      </c>
      <c r="H341" s="72">
        <v>0</v>
      </c>
      <c r="I341" s="73"/>
      <c r="J341" s="72">
        <f t="shared" si="11"/>
        <v>0</v>
      </c>
      <c r="K341" s="93"/>
    </row>
    <row r="342" spans="1:11" s="57" customFormat="1">
      <c r="A342" s="68"/>
      <c r="B342" s="69"/>
      <c r="C342" s="70"/>
      <c r="D342" s="52"/>
      <c r="E342" s="70"/>
      <c r="F342" s="71">
        <f>SUM(D$5:D342)</f>
        <v>0</v>
      </c>
      <c r="G342" s="72">
        <f t="shared" si="10"/>
        <v>0</v>
      </c>
      <c r="H342" s="72">
        <v>0</v>
      </c>
      <c r="I342" s="73"/>
      <c r="J342" s="72">
        <f t="shared" si="11"/>
        <v>0</v>
      </c>
      <c r="K342" s="93"/>
    </row>
    <row r="343" spans="1:11" s="57" customFormat="1">
      <c r="A343" s="68"/>
      <c r="B343" s="69"/>
      <c r="C343" s="70"/>
      <c r="D343" s="52"/>
      <c r="E343" s="70"/>
      <c r="F343" s="71">
        <f>SUM(D$5:D343)</f>
        <v>0</v>
      </c>
      <c r="G343" s="72">
        <f t="shared" si="10"/>
        <v>0</v>
      </c>
      <c r="H343" s="72">
        <v>0</v>
      </c>
      <c r="I343" s="73"/>
      <c r="J343" s="72">
        <f t="shared" si="11"/>
        <v>0</v>
      </c>
      <c r="K343" s="93"/>
    </row>
    <row r="344" spans="1:11" s="57" customFormat="1">
      <c r="A344" s="68"/>
      <c r="B344" s="69"/>
      <c r="C344" s="70"/>
      <c r="D344" s="52"/>
      <c r="E344" s="70"/>
      <c r="F344" s="71">
        <f>SUM(D$5:D344)</f>
        <v>0</v>
      </c>
      <c r="G344" s="72">
        <f t="shared" si="10"/>
        <v>0</v>
      </c>
      <c r="H344" s="72">
        <v>0</v>
      </c>
      <c r="I344" s="73"/>
      <c r="J344" s="72">
        <f t="shared" si="11"/>
        <v>0</v>
      </c>
      <c r="K344" s="93"/>
    </row>
    <row r="345" spans="1:11" s="57" customFormat="1">
      <c r="A345" s="68"/>
      <c r="B345" s="69"/>
      <c r="C345" s="70"/>
      <c r="D345" s="52"/>
      <c r="E345" s="70"/>
      <c r="F345" s="71">
        <f>SUM(D$5:D345)</f>
        <v>0</v>
      </c>
      <c r="G345" s="72">
        <f t="shared" si="10"/>
        <v>0</v>
      </c>
      <c r="H345" s="72">
        <v>0</v>
      </c>
      <c r="I345" s="73"/>
      <c r="J345" s="72">
        <f t="shared" si="11"/>
        <v>0</v>
      </c>
      <c r="K345" s="93"/>
    </row>
    <row r="346" spans="1:11" s="57" customFormat="1">
      <c r="A346" s="68"/>
      <c r="B346" s="69"/>
      <c r="C346" s="70"/>
      <c r="D346" s="52"/>
      <c r="E346" s="70"/>
      <c r="F346" s="71">
        <f>SUM(D$5:D346)</f>
        <v>0</v>
      </c>
      <c r="G346" s="72">
        <f t="shared" si="10"/>
        <v>0</v>
      </c>
      <c r="H346" s="72">
        <v>0</v>
      </c>
      <c r="I346" s="73"/>
      <c r="J346" s="72">
        <f t="shared" si="11"/>
        <v>0</v>
      </c>
      <c r="K346" s="93"/>
    </row>
    <row r="347" spans="1:11" s="57" customFormat="1">
      <c r="A347" s="68"/>
      <c r="B347" s="69"/>
      <c r="C347" s="70"/>
      <c r="D347" s="52"/>
      <c r="E347" s="70"/>
      <c r="F347" s="71">
        <f>SUM(D$5:D347)</f>
        <v>0</v>
      </c>
      <c r="G347" s="72">
        <f t="shared" si="10"/>
        <v>0</v>
      </c>
      <c r="H347" s="72">
        <v>0</v>
      </c>
      <c r="I347" s="73"/>
      <c r="J347" s="72">
        <f t="shared" si="11"/>
        <v>0</v>
      </c>
      <c r="K347" s="93"/>
    </row>
    <row r="348" spans="1:11" s="57" customFormat="1">
      <c r="A348" s="68"/>
      <c r="B348" s="69"/>
      <c r="C348" s="70"/>
      <c r="D348" s="52"/>
      <c r="E348" s="70"/>
      <c r="F348" s="71">
        <f>SUM(D$5:D348)</f>
        <v>0</v>
      </c>
      <c r="G348" s="72">
        <f t="shared" si="10"/>
        <v>0</v>
      </c>
      <c r="H348" s="72">
        <v>0</v>
      </c>
      <c r="I348" s="73"/>
      <c r="J348" s="72">
        <f t="shared" si="11"/>
        <v>0</v>
      </c>
      <c r="K348" s="93"/>
    </row>
    <row r="349" spans="1:11" s="57" customFormat="1">
      <c r="A349" s="68"/>
      <c r="B349" s="69"/>
      <c r="C349" s="70"/>
      <c r="D349" s="52"/>
      <c r="E349" s="70"/>
      <c r="F349" s="71">
        <f>SUM(D$5:D349)</f>
        <v>0</v>
      </c>
      <c r="G349" s="72">
        <f t="shared" si="10"/>
        <v>0</v>
      </c>
      <c r="H349" s="72">
        <v>0</v>
      </c>
      <c r="I349" s="73"/>
      <c r="J349" s="72">
        <f t="shared" si="11"/>
        <v>0</v>
      </c>
      <c r="K349" s="93"/>
    </row>
    <row r="350" spans="1:11" s="57" customFormat="1">
      <c r="A350" s="68"/>
      <c r="B350" s="69"/>
      <c r="C350" s="70"/>
      <c r="D350" s="52"/>
      <c r="E350" s="70"/>
      <c r="F350" s="71">
        <f>SUM(D$5:D350)</f>
        <v>0</v>
      </c>
      <c r="G350" s="72">
        <f t="shared" si="10"/>
        <v>0</v>
      </c>
      <c r="H350" s="72">
        <v>0</v>
      </c>
      <c r="I350" s="73"/>
      <c r="J350" s="72">
        <f t="shared" si="11"/>
        <v>0</v>
      </c>
      <c r="K350" s="93"/>
    </row>
    <row r="351" spans="1:11" s="57" customFormat="1">
      <c r="A351" s="68"/>
      <c r="B351" s="69"/>
      <c r="C351" s="70"/>
      <c r="D351" s="52"/>
      <c r="E351" s="70"/>
      <c r="F351" s="71">
        <f>SUM(D$5:D351)</f>
        <v>0</v>
      </c>
      <c r="G351" s="72">
        <f t="shared" si="10"/>
        <v>0</v>
      </c>
      <c r="H351" s="72">
        <v>0</v>
      </c>
      <c r="I351" s="73"/>
      <c r="J351" s="72">
        <f t="shared" si="11"/>
        <v>0</v>
      </c>
      <c r="K351" s="93"/>
    </row>
    <row r="352" spans="1:11" s="57" customFormat="1">
      <c r="A352" s="68"/>
      <c r="B352" s="69"/>
      <c r="C352" s="70"/>
      <c r="D352" s="52"/>
      <c r="E352" s="70"/>
      <c r="F352" s="71">
        <f>SUM(D$5:D352)</f>
        <v>0</v>
      </c>
      <c r="G352" s="72">
        <f t="shared" si="10"/>
        <v>0</v>
      </c>
      <c r="H352" s="72">
        <v>0</v>
      </c>
      <c r="I352" s="73"/>
      <c r="J352" s="72">
        <f t="shared" si="11"/>
        <v>0</v>
      </c>
      <c r="K352" s="93"/>
    </row>
    <row r="353" spans="1:11" s="57" customFormat="1">
      <c r="A353" s="68"/>
      <c r="B353" s="69"/>
      <c r="C353" s="70"/>
      <c r="D353" s="52"/>
      <c r="E353" s="70"/>
      <c r="F353" s="71">
        <f>SUM(D$5:D353)</f>
        <v>0</v>
      </c>
      <c r="G353" s="72">
        <f t="shared" si="10"/>
        <v>0</v>
      </c>
      <c r="H353" s="72">
        <v>0</v>
      </c>
      <c r="I353" s="73"/>
      <c r="J353" s="72">
        <f t="shared" si="11"/>
        <v>0</v>
      </c>
      <c r="K353" s="93"/>
    </row>
    <row r="354" spans="1:11" s="57" customFormat="1">
      <c r="A354" s="68"/>
      <c r="B354" s="69"/>
      <c r="C354" s="70"/>
      <c r="D354" s="52"/>
      <c r="E354" s="70"/>
      <c r="F354" s="71">
        <f>SUM(D$5:D354)</f>
        <v>0</v>
      </c>
      <c r="G354" s="72">
        <f t="shared" si="10"/>
        <v>0</v>
      </c>
      <c r="H354" s="72">
        <v>0</v>
      </c>
      <c r="I354" s="73"/>
      <c r="J354" s="72">
        <f t="shared" si="11"/>
        <v>0</v>
      </c>
      <c r="K354" s="93"/>
    </row>
    <row r="355" spans="1:11" s="57" customFormat="1">
      <c r="A355" s="68"/>
      <c r="B355" s="69"/>
      <c r="C355" s="70"/>
      <c r="D355" s="52"/>
      <c r="E355" s="70"/>
      <c r="F355" s="71">
        <f>SUM(D$5:D355)</f>
        <v>0</v>
      </c>
      <c r="G355" s="72">
        <f t="shared" si="10"/>
        <v>0</v>
      </c>
      <c r="H355" s="72">
        <v>0</v>
      </c>
      <c r="I355" s="73"/>
      <c r="J355" s="72">
        <f t="shared" si="11"/>
        <v>0</v>
      </c>
      <c r="K355" s="93"/>
    </row>
    <row r="356" spans="1:11" s="57" customFormat="1">
      <c r="A356" s="68"/>
      <c r="B356" s="69"/>
      <c r="C356" s="70"/>
      <c r="D356" s="52"/>
      <c r="E356" s="70"/>
      <c r="F356" s="71">
        <f>SUM(D$5:D356)</f>
        <v>0</v>
      </c>
      <c r="G356" s="72">
        <f t="shared" si="10"/>
        <v>0</v>
      </c>
      <c r="H356" s="72">
        <v>0</v>
      </c>
      <c r="I356" s="73"/>
      <c r="J356" s="72">
        <f t="shared" si="11"/>
        <v>0</v>
      </c>
      <c r="K356" s="93"/>
    </row>
    <row r="357" spans="1:11" s="57" customFormat="1">
      <c r="A357" s="68"/>
      <c r="B357" s="69"/>
      <c r="C357" s="70"/>
      <c r="D357" s="52"/>
      <c r="E357" s="70"/>
      <c r="F357" s="71">
        <f>SUM(D$5:D357)</f>
        <v>0</v>
      </c>
      <c r="G357" s="72">
        <f t="shared" si="10"/>
        <v>0</v>
      </c>
      <c r="H357" s="72">
        <v>0</v>
      </c>
      <c r="I357" s="73"/>
      <c r="J357" s="72">
        <f t="shared" si="11"/>
        <v>0</v>
      </c>
      <c r="K357" s="93"/>
    </row>
    <row r="358" spans="1:11" s="57" customFormat="1">
      <c r="A358" s="68"/>
      <c r="B358" s="69"/>
      <c r="C358" s="70"/>
      <c r="D358" s="52"/>
      <c r="E358" s="70"/>
      <c r="F358" s="71">
        <f>SUM(D$5:D358)</f>
        <v>0</v>
      </c>
      <c r="G358" s="72">
        <f t="shared" si="10"/>
        <v>0</v>
      </c>
      <c r="H358" s="72">
        <v>0</v>
      </c>
      <c r="I358" s="73"/>
      <c r="J358" s="72">
        <f t="shared" si="11"/>
        <v>0</v>
      </c>
      <c r="K358" s="93"/>
    </row>
    <row r="359" spans="1:11" s="57" customFormat="1">
      <c r="A359" s="68"/>
      <c r="B359" s="69"/>
      <c r="C359" s="70"/>
      <c r="D359" s="52"/>
      <c r="E359" s="70"/>
      <c r="F359" s="71">
        <f>SUM(D$5:D359)</f>
        <v>0</v>
      </c>
      <c r="G359" s="72">
        <f t="shared" si="10"/>
        <v>0</v>
      </c>
      <c r="H359" s="72">
        <v>0</v>
      </c>
      <c r="I359" s="73"/>
      <c r="J359" s="72">
        <f t="shared" si="11"/>
        <v>0</v>
      </c>
      <c r="K359" s="93"/>
    </row>
    <row r="360" spans="1:11" s="57" customFormat="1">
      <c r="A360" s="68"/>
      <c r="B360" s="69"/>
      <c r="C360" s="70"/>
      <c r="D360" s="52"/>
      <c r="E360" s="70"/>
      <c r="F360" s="71">
        <f>SUM(D$5:D360)</f>
        <v>0</v>
      </c>
      <c r="G360" s="72">
        <f t="shared" si="10"/>
        <v>0</v>
      </c>
      <c r="H360" s="72">
        <v>0</v>
      </c>
      <c r="I360" s="73"/>
      <c r="J360" s="72">
        <f t="shared" si="11"/>
        <v>0</v>
      </c>
      <c r="K360" s="93"/>
    </row>
    <row r="361" spans="1:11" s="57" customFormat="1">
      <c r="A361" s="68"/>
      <c r="B361" s="69"/>
      <c r="C361" s="70"/>
      <c r="D361" s="52"/>
      <c r="E361" s="70"/>
      <c r="F361" s="71">
        <f>SUM(D$5:D361)</f>
        <v>0</v>
      </c>
      <c r="G361" s="72">
        <f t="shared" si="10"/>
        <v>0</v>
      </c>
      <c r="H361" s="72">
        <v>0</v>
      </c>
      <c r="I361" s="73"/>
      <c r="J361" s="72">
        <f t="shared" si="11"/>
        <v>0</v>
      </c>
      <c r="K361" s="93"/>
    </row>
    <row r="362" spans="1:11" s="57" customFormat="1">
      <c r="A362" s="68"/>
      <c r="B362" s="69"/>
      <c r="C362" s="70"/>
      <c r="D362" s="52"/>
      <c r="E362" s="70"/>
      <c r="F362" s="71">
        <f>SUM(D$5:D362)</f>
        <v>0</v>
      </c>
      <c r="G362" s="72">
        <f t="shared" si="10"/>
        <v>0</v>
      </c>
      <c r="H362" s="72">
        <v>0</v>
      </c>
      <c r="I362" s="73"/>
      <c r="J362" s="72">
        <f t="shared" si="11"/>
        <v>0</v>
      </c>
      <c r="K362" s="93"/>
    </row>
    <row r="363" spans="1:11" s="57" customFormat="1">
      <c r="A363" s="68"/>
      <c r="B363" s="69"/>
      <c r="C363" s="70"/>
      <c r="D363" s="52"/>
      <c r="E363" s="70"/>
      <c r="F363" s="71">
        <f>SUM(D$5:D363)</f>
        <v>0</v>
      </c>
      <c r="G363" s="72">
        <f t="shared" si="10"/>
        <v>0</v>
      </c>
      <c r="H363" s="72">
        <v>0</v>
      </c>
      <c r="I363" s="73"/>
      <c r="J363" s="72">
        <f t="shared" si="11"/>
        <v>0</v>
      </c>
      <c r="K363" s="93"/>
    </row>
    <row r="364" spans="1:11" s="57" customFormat="1">
      <c r="A364" s="68"/>
      <c r="B364" s="69"/>
      <c r="C364" s="70"/>
      <c r="D364" s="52"/>
      <c r="E364" s="70"/>
      <c r="F364" s="71">
        <f>SUM(D$5:D364)</f>
        <v>0</v>
      </c>
      <c r="G364" s="72">
        <f t="shared" si="10"/>
        <v>0</v>
      </c>
      <c r="H364" s="72">
        <v>0</v>
      </c>
      <c r="I364" s="73"/>
      <c r="J364" s="72">
        <f t="shared" si="11"/>
        <v>0</v>
      </c>
      <c r="K364" s="93"/>
    </row>
    <row r="365" spans="1:11" s="57" customFormat="1">
      <c r="A365" s="68"/>
      <c r="B365" s="69"/>
      <c r="C365" s="70"/>
      <c r="D365" s="52"/>
      <c r="E365" s="70"/>
      <c r="F365" s="71">
        <f>SUM(D$5:D365)</f>
        <v>0</v>
      </c>
      <c r="G365" s="72">
        <f t="shared" si="10"/>
        <v>0</v>
      </c>
      <c r="H365" s="72">
        <v>0</v>
      </c>
      <c r="I365" s="73"/>
      <c r="J365" s="72">
        <f t="shared" si="11"/>
        <v>0</v>
      </c>
      <c r="K365" s="93"/>
    </row>
    <row r="366" spans="1:11" s="57" customFormat="1">
      <c r="A366" s="68"/>
      <c r="B366" s="69"/>
      <c r="C366" s="70"/>
      <c r="D366" s="52"/>
      <c r="E366" s="70"/>
      <c r="F366" s="71">
        <f>SUM(D$5:D366)</f>
        <v>0</v>
      </c>
      <c r="G366" s="72">
        <f t="shared" si="10"/>
        <v>0</v>
      </c>
      <c r="H366" s="72">
        <v>0</v>
      </c>
      <c r="I366" s="73"/>
      <c r="J366" s="72">
        <f t="shared" si="11"/>
        <v>0</v>
      </c>
      <c r="K366" s="93"/>
    </row>
    <row r="367" spans="1:11" s="57" customFormat="1">
      <c r="A367" s="68"/>
      <c r="B367" s="69"/>
      <c r="C367" s="70"/>
      <c r="D367" s="52"/>
      <c r="E367" s="70"/>
      <c r="F367" s="71">
        <f>SUM(D$5:D367)</f>
        <v>0</v>
      </c>
      <c r="G367" s="72">
        <f t="shared" si="10"/>
        <v>0</v>
      </c>
      <c r="H367" s="72">
        <v>0</v>
      </c>
      <c r="I367" s="73"/>
      <c r="J367" s="72">
        <f t="shared" si="11"/>
        <v>0</v>
      </c>
      <c r="K367" s="93"/>
    </row>
    <row r="368" spans="1:11" s="57" customFormat="1">
      <c r="A368" s="68"/>
      <c r="B368" s="69"/>
      <c r="C368" s="70"/>
      <c r="D368" s="52"/>
      <c r="E368" s="70"/>
      <c r="F368" s="71">
        <f>SUM(D$5:D368)</f>
        <v>0</v>
      </c>
      <c r="G368" s="72">
        <f t="shared" si="10"/>
        <v>0</v>
      </c>
      <c r="H368" s="72">
        <v>0</v>
      </c>
      <c r="I368" s="73"/>
      <c r="J368" s="72">
        <f t="shared" si="11"/>
        <v>0</v>
      </c>
      <c r="K368" s="93"/>
    </row>
    <row r="369" spans="1:11" s="57" customFormat="1">
      <c r="A369" s="68"/>
      <c r="B369" s="69"/>
      <c r="C369" s="70"/>
      <c r="D369" s="52"/>
      <c r="E369" s="70"/>
      <c r="F369" s="71">
        <f>SUM(D$5:D369)</f>
        <v>0</v>
      </c>
      <c r="G369" s="72">
        <f t="shared" si="10"/>
        <v>0</v>
      </c>
      <c r="H369" s="72">
        <v>0</v>
      </c>
      <c r="I369" s="73"/>
      <c r="J369" s="72">
        <f t="shared" si="11"/>
        <v>0</v>
      </c>
      <c r="K369" s="93"/>
    </row>
    <row r="370" spans="1:11" s="57" customFormat="1">
      <c r="A370" s="68"/>
      <c r="B370" s="69"/>
      <c r="C370" s="70"/>
      <c r="D370" s="52"/>
      <c r="E370" s="70"/>
      <c r="F370" s="71">
        <f>SUM(D$5:D370)</f>
        <v>0</v>
      </c>
      <c r="G370" s="72">
        <f t="shared" si="10"/>
        <v>0</v>
      </c>
      <c r="H370" s="72">
        <v>0</v>
      </c>
      <c r="I370" s="73"/>
      <c r="J370" s="72">
        <f t="shared" si="11"/>
        <v>0</v>
      </c>
      <c r="K370" s="93"/>
    </row>
    <row r="371" spans="1:11" s="57" customFormat="1">
      <c r="A371" s="68"/>
      <c r="B371" s="69"/>
      <c r="C371" s="70"/>
      <c r="D371" s="52"/>
      <c r="E371" s="70"/>
      <c r="F371" s="71">
        <f>SUM(D$5:D371)</f>
        <v>0</v>
      </c>
      <c r="G371" s="72">
        <f t="shared" si="10"/>
        <v>0</v>
      </c>
      <c r="H371" s="72">
        <v>0</v>
      </c>
      <c r="I371" s="73"/>
      <c r="J371" s="72">
        <f t="shared" si="11"/>
        <v>0</v>
      </c>
      <c r="K371" s="93"/>
    </row>
    <row r="372" spans="1:11" s="57" customFormat="1">
      <c r="A372" s="68"/>
      <c r="B372" s="69"/>
      <c r="C372" s="70"/>
      <c r="D372" s="52"/>
      <c r="E372" s="70"/>
      <c r="F372" s="71">
        <f>SUM(D$5:D372)</f>
        <v>0</v>
      </c>
      <c r="G372" s="72">
        <f t="shared" si="10"/>
        <v>0</v>
      </c>
      <c r="H372" s="72">
        <v>0</v>
      </c>
      <c r="I372" s="73"/>
      <c r="J372" s="72">
        <f t="shared" si="11"/>
        <v>0</v>
      </c>
      <c r="K372" s="93"/>
    </row>
    <row r="373" spans="1:11" s="57" customFormat="1">
      <c r="A373" s="68"/>
      <c r="B373" s="69"/>
      <c r="C373" s="70"/>
      <c r="D373" s="52"/>
      <c r="E373" s="70"/>
      <c r="F373" s="71">
        <f>SUM(D$5:D373)</f>
        <v>0</v>
      </c>
      <c r="G373" s="72">
        <f t="shared" si="10"/>
        <v>0</v>
      </c>
      <c r="H373" s="72">
        <v>0</v>
      </c>
      <c r="I373" s="73"/>
      <c r="J373" s="72">
        <f t="shared" si="11"/>
        <v>0</v>
      </c>
      <c r="K373" s="93"/>
    </row>
    <row r="374" spans="1:11" s="57" customFormat="1">
      <c r="A374" s="68"/>
      <c r="B374" s="69"/>
      <c r="C374" s="70"/>
      <c r="D374" s="52"/>
      <c r="E374" s="70"/>
      <c r="F374" s="71">
        <f>SUM(D$5:D374)</f>
        <v>0</v>
      </c>
      <c r="G374" s="72">
        <f t="shared" si="10"/>
        <v>0</v>
      </c>
      <c r="H374" s="72">
        <v>0</v>
      </c>
      <c r="I374" s="73"/>
      <c r="J374" s="72">
        <f t="shared" si="11"/>
        <v>0</v>
      </c>
      <c r="K374" s="93"/>
    </row>
    <row r="375" spans="1:11" s="57" customFormat="1">
      <c r="A375" s="68"/>
      <c r="B375" s="69"/>
      <c r="C375" s="70"/>
      <c r="D375" s="52"/>
      <c r="E375" s="70"/>
      <c r="F375" s="71">
        <f>SUM(D$5:D375)</f>
        <v>0</v>
      </c>
      <c r="G375" s="72">
        <f t="shared" si="10"/>
        <v>0</v>
      </c>
      <c r="H375" s="72">
        <v>0</v>
      </c>
      <c r="I375" s="73"/>
      <c r="J375" s="72">
        <f t="shared" si="11"/>
        <v>0</v>
      </c>
      <c r="K375" s="93"/>
    </row>
    <row r="376" spans="1:11" s="57" customFormat="1">
      <c r="A376" s="68"/>
      <c r="B376" s="69"/>
      <c r="C376" s="70"/>
      <c r="D376" s="52"/>
      <c r="E376" s="70"/>
      <c r="F376" s="71">
        <f>SUM(D$5:D376)</f>
        <v>0</v>
      </c>
      <c r="G376" s="72">
        <f t="shared" si="10"/>
        <v>0</v>
      </c>
      <c r="H376" s="72">
        <v>0</v>
      </c>
      <c r="I376" s="73"/>
      <c r="J376" s="72">
        <f t="shared" si="11"/>
        <v>0</v>
      </c>
      <c r="K376" s="93"/>
    </row>
    <row r="377" spans="1:11" s="57" customFormat="1">
      <c r="A377" s="68"/>
      <c r="B377" s="69"/>
      <c r="C377" s="70"/>
      <c r="D377" s="52"/>
      <c r="E377" s="70"/>
      <c r="F377" s="71">
        <f>SUM(D$5:D377)</f>
        <v>0</v>
      </c>
      <c r="G377" s="72">
        <f t="shared" si="10"/>
        <v>0</v>
      </c>
      <c r="H377" s="72">
        <v>0</v>
      </c>
      <c r="I377" s="73"/>
      <c r="J377" s="72">
        <f t="shared" si="11"/>
        <v>0</v>
      </c>
      <c r="K377" s="93"/>
    </row>
    <row r="378" spans="1:11" s="57" customFormat="1">
      <c r="A378" s="68"/>
      <c r="B378" s="69"/>
      <c r="C378" s="70"/>
      <c r="D378" s="52"/>
      <c r="E378" s="70"/>
      <c r="F378" s="71">
        <f>SUM(D$5:D378)</f>
        <v>0</v>
      </c>
      <c r="G378" s="72">
        <f t="shared" si="10"/>
        <v>0</v>
      </c>
      <c r="H378" s="72">
        <v>0</v>
      </c>
      <c r="I378" s="73"/>
      <c r="J378" s="72">
        <f t="shared" si="11"/>
        <v>0</v>
      </c>
      <c r="K378" s="93"/>
    </row>
    <row r="379" spans="1:11" s="57" customFormat="1">
      <c r="A379" s="68"/>
      <c r="B379" s="69"/>
      <c r="C379" s="70"/>
      <c r="D379" s="52"/>
      <c r="E379" s="70"/>
      <c r="F379" s="71">
        <f>SUM(D$5:D379)</f>
        <v>0</v>
      </c>
      <c r="G379" s="72">
        <f t="shared" si="10"/>
        <v>0</v>
      </c>
      <c r="H379" s="72">
        <v>0</v>
      </c>
      <c r="I379" s="73"/>
      <c r="J379" s="72">
        <f t="shared" si="11"/>
        <v>0</v>
      </c>
      <c r="K379" s="93"/>
    </row>
    <row r="380" spans="1:11" s="57" customFormat="1">
      <c r="A380" s="68"/>
      <c r="B380" s="69"/>
      <c r="C380" s="70"/>
      <c r="D380" s="52"/>
      <c r="E380" s="70"/>
      <c r="F380" s="71">
        <f>SUM(D$5:D380)</f>
        <v>0</v>
      </c>
      <c r="G380" s="72">
        <f t="shared" si="10"/>
        <v>0</v>
      </c>
      <c r="H380" s="72">
        <v>0</v>
      </c>
      <c r="I380" s="73"/>
      <c r="J380" s="72">
        <f t="shared" si="11"/>
        <v>0</v>
      </c>
      <c r="K380" s="93"/>
    </row>
    <row r="381" spans="1:11" s="57" customFormat="1">
      <c r="A381" s="68"/>
      <c r="B381" s="69"/>
      <c r="C381" s="70"/>
      <c r="D381" s="52"/>
      <c r="E381" s="70"/>
      <c r="F381" s="71">
        <f>SUM(D$5:D381)</f>
        <v>0</v>
      </c>
      <c r="G381" s="72">
        <f t="shared" si="10"/>
        <v>0</v>
      </c>
      <c r="H381" s="72">
        <v>0</v>
      </c>
      <c r="I381" s="73"/>
      <c r="J381" s="72">
        <f t="shared" si="11"/>
        <v>0</v>
      </c>
      <c r="K381" s="93"/>
    </row>
    <row r="382" spans="1:11" s="57" customFormat="1">
      <c r="A382" s="68"/>
      <c r="B382" s="69"/>
      <c r="C382" s="70"/>
      <c r="D382" s="52"/>
      <c r="E382" s="70"/>
      <c r="F382" s="71">
        <f>SUM(D$5:D382)</f>
        <v>0</v>
      </c>
      <c r="G382" s="72">
        <f t="shared" si="10"/>
        <v>0</v>
      </c>
      <c r="H382" s="72">
        <v>0</v>
      </c>
      <c r="I382" s="73"/>
      <c r="J382" s="72">
        <f t="shared" si="11"/>
        <v>0</v>
      </c>
      <c r="K382" s="93"/>
    </row>
    <row r="383" spans="1:11" s="57" customFormat="1">
      <c r="A383" s="68"/>
      <c r="B383" s="69"/>
      <c r="C383" s="70"/>
      <c r="D383" s="52"/>
      <c r="E383" s="70"/>
      <c r="F383" s="71">
        <f>SUM(D$5:D383)</f>
        <v>0</v>
      </c>
      <c r="G383" s="72">
        <f t="shared" si="10"/>
        <v>0</v>
      </c>
      <c r="H383" s="72">
        <v>0</v>
      </c>
      <c r="I383" s="73"/>
      <c r="J383" s="72">
        <f t="shared" si="11"/>
        <v>0</v>
      </c>
      <c r="K383" s="93"/>
    </row>
    <row r="384" spans="1:11" s="57" customFormat="1">
      <c r="A384" s="68"/>
      <c r="B384" s="69"/>
      <c r="C384" s="70"/>
      <c r="D384" s="52"/>
      <c r="E384" s="70"/>
      <c r="F384" s="71">
        <f>SUM(D$5:D384)</f>
        <v>0</v>
      </c>
      <c r="G384" s="72">
        <f t="shared" si="10"/>
        <v>0</v>
      </c>
      <c r="H384" s="72">
        <v>0</v>
      </c>
      <c r="I384" s="73"/>
      <c r="J384" s="72">
        <f t="shared" si="11"/>
        <v>0</v>
      </c>
      <c r="K384" s="93"/>
    </row>
    <row r="385" spans="1:11" s="57" customFormat="1">
      <c r="A385" s="68"/>
      <c r="B385" s="69"/>
      <c r="C385" s="70"/>
      <c r="D385" s="52"/>
      <c r="E385" s="70"/>
      <c r="F385" s="71">
        <f>SUM(D$5:D385)</f>
        <v>0</v>
      </c>
      <c r="G385" s="72">
        <f t="shared" si="10"/>
        <v>0</v>
      </c>
      <c r="H385" s="72">
        <v>0</v>
      </c>
      <c r="I385" s="73"/>
      <c r="J385" s="72">
        <f t="shared" si="11"/>
        <v>0</v>
      </c>
      <c r="K385" s="93"/>
    </row>
    <row r="386" spans="1:11" s="57" customFormat="1">
      <c r="A386" s="68"/>
      <c r="B386" s="69"/>
      <c r="C386" s="70"/>
      <c r="D386" s="52"/>
      <c r="E386" s="70"/>
      <c r="F386" s="71">
        <f>SUM(D$5:D386)</f>
        <v>0</v>
      </c>
      <c r="G386" s="72">
        <f t="shared" si="10"/>
        <v>0</v>
      </c>
      <c r="H386" s="72">
        <v>0</v>
      </c>
      <c r="I386" s="73"/>
      <c r="J386" s="72">
        <f t="shared" si="11"/>
        <v>0</v>
      </c>
      <c r="K386" s="93"/>
    </row>
    <row r="387" spans="1:11" s="57" customFormat="1">
      <c r="A387" s="68"/>
      <c r="B387" s="69"/>
      <c r="C387" s="70"/>
      <c r="D387" s="52"/>
      <c r="E387" s="70"/>
      <c r="F387" s="71">
        <f>SUM(D$5:D387)</f>
        <v>0</v>
      </c>
      <c r="G387" s="72">
        <f t="shared" si="10"/>
        <v>0</v>
      </c>
      <c r="H387" s="72">
        <v>0</v>
      </c>
      <c r="I387" s="73"/>
      <c r="J387" s="72">
        <f t="shared" si="11"/>
        <v>0</v>
      </c>
      <c r="K387" s="93"/>
    </row>
    <row r="388" spans="1:11" s="57" customFormat="1">
      <c r="A388" s="68"/>
      <c r="B388" s="69"/>
      <c r="C388" s="70"/>
      <c r="D388" s="52"/>
      <c r="E388" s="70"/>
      <c r="F388" s="71">
        <f>SUM(D$5:D388)</f>
        <v>0</v>
      </c>
      <c r="G388" s="72">
        <f t="shared" si="10"/>
        <v>0</v>
      </c>
      <c r="H388" s="72">
        <v>0</v>
      </c>
      <c r="I388" s="73"/>
      <c r="J388" s="72">
        <f t="shared" si="11"/>
        <v>0</v>
      </c>
      <c r="K388" s="93"/>
    </row>
    <row r="389" spans="1:11" s="57" customFormat="1">
      <c r="A389" s="68"/>
      <c r="B389" s="69"/>
      <c r="C389" s="70"/>
      <c r="D389" s="52"/>
      <c r="E389" s="70"/>
      <c r="F389" s="71">
        <f>SUM(D$5:D389)</f>
        <v>0</v>
      </c>
      <c r="G389" s="72">
        <f t="shared" si="10"/>
        <v>0</v>
      </c>
      <c r="H389" s="72">
        <v>0</v>
      </c>
      <c r="I389" s="73"/>
      <c r="J389" s="72">
        <f t="shared" si="11"/>
        <v>0</v>
      </c>
      <c r="K389" s="93"/>
    </row>
    <row r="390" spans="1:11" s="57" customFormat="1">
      <c r="A390" s="68"/>
      <c r="B390" s="69"/>
      <c r="C390" s="70"/>
      <c r="D390" s="52"/>
      <c r="E390" s="70"/>
      <c r="F390" s="71">
        <f>SUM(D$5:D390)</f>
        <v>0</v>
      </c>
      <c r="G390" s="72">
        <f t="shared" si="10"/>
        <v>0</v>
      </c>
      <c r="H390" s="72">
        <v>0</v>
      </c>
      <c r="I390" s="73"/>
      <c r="J390" s="72">
        <f t="shared" si="11"/>
        <v>0</v>
      </c>
      <c r="K390" s="93"/>
    </row>
    <row r="391" spans="1:11" s="57" customFormat="1">
      <c r="A391" s="68"/>
      <c r="B391" s="69"/>
      <c r="C391" s="70"/>
      <c r="D391" s="52"/>
      <c r="E391" s="70"/>
      <c r="F391" s="71">
        <f>SUM(D$5:D391)</f>
        <v>0</v>
      </c>
      <c r="G391" s="72">
        <f t="shared" si="10"/>
        <v>0</v>
      </c>
      <c r="H391" s="72">
        <v>0</v>
      </c>
      <c r="I391" s="73"/>
      <c r="J391" s="72">
        <f t="shared" si="11"/>
        <v>0</v>
      </c>
      <c r="K391" s="93"/>
    </row>
    <row r="392" spans="1:11" s="57" customFormat="1">
      <c r="A392" s="68"/>
      <c r="B392" s="69"/>
      <c r="C392" s="70"/>
      <c r="D392" s="52"/>
      <c r="E392" s="70"/>
      <c r="F392" s="71">
        <f>SUM(D$5:D392)</f>
        <v>0</v>
      </c>
      <c r="G392" s="72">
        <f t="shared" ref="G392:G455" si="12">+D392-H392</f>
        <v>0</v>
      </c>
      <c r="H392" s="72">
        <v>0</v>
      </c>
      <c r="I392" s="73"/>
      <c r="J392" s="72">
        <f t="shared" ref="J392:J455" si="13">IF(OR(G392&gt;0,I392="X",C392="Income from customers"),0,G392)</f>
        <v>0</v>
      </c>
      <c r="K392" s="93"/>
    </row>
    <row r="393" spans="1:11" s="57" customFormat="1">
      <c r="A393" s="68"/>
      <c r="B393" s="69"/>
      <c r="C393" s="70"/>
      <c r="D393" s="52"/>
      <c r="E393" s="70"/>
      <c r="F393" s="71">
        <f>SUM(D$5:D393)</f>
        <v>0</v>
      </c>
      <c r="G393" s="72">
        <f t="shared" si="12"/>
        <v>0</v>
      </c>
      <c r="H393" s="72">
        <v>0</v>
      </c>
      <c r="I393" s="73"/>
      <c r="J393" s="72">
        <f t="shared" si="13"/>
        <v>0</v>
      </c>
      <c r="K393" s="93"/>
    </row>
    <row r="394" spans="1:11" s="57" customFormat="1">
      <c r="A394" s="68"/>
      <c r="B394" s="69"/>
      <c r="C394" s="70"/>
      <c r="D394" s="52"/>
      <c r="E394" s="70"/>
      <c r="F394" s="71">
        <f>SUM(D$5:D394)</f>
        <v>0</v>
      </c>
      <c r="G394" s="72">
        <f t="shared" si="12"/>
        <v>0</v>
      </c>
      <c r="H394" s="72">
        <v>0</v>
      </c>
      <c r="I394" s="73"/>
      <c r="J394" s="72">
        <f t="shared" si="13"/>
        <v>0</v>
      </c>
      <c r="K394" s="93"/>
    </row>
    <row r="395" spans="1:11" s="57" customFormat="1">
      <c r="A395" s="68"/>
      <c r="B395" s="69"/>
      <c r="C395" s="70"/>
      <c r="D395" s="52"/>
      <c r="E395" s="70"/>
      <c r="F395" s="71">
        <f>SUM(D$5:D395)</f>
        <v>0</v>
      </c>
      <c r="G395" s="72">
        <f t="shared" si="12"/>
        <v>0</v>
      </c>
      <c r="H395" s="72">
        <v>0</v>
      </c>
      <c r="I395" s="73"/>
      <c r="J395" s="72">
        <f t="shared" si="13"/>
        <v>0</v>
      </c>
      <c r="K395" s="93"/>
    </row>
    <row r="396" spans="1:11" s="57" customFormat="1">
      <c r="A396" s="68"/>
      <c r="B396" s="69"/>
      <c r="C396" s="70"/>
      <c r="D396" s="52"/>
      <c r="E396" s="70"/>
      <c r="F396" s="71">
        <f>SUM(D$5:D396)</f>
        <v>0</v>
      </c>
      <c r="G396" s="72">
        <f t="shared" si="12"/>
        <v>0</v>
      </c>
      <c r="H396" s="72">
        <v>0</v>
      </c>
      <c r="I396" s="73"/>
      <c r="J396" s="72">
        <f t="shared" si="13"/>
        <v>0</v>
      </c>
      <c r="K396" s="93"/>
    </row>
    <row r="397" spans="1:11" s="57" customFormat="1">
      <c r="A397" s="68"/>
      <c r="B397" s="69"/>
      <c r="C397" s="70"/>
      <c r="D397" s="52"/>
      <c r="E397" s="70"/>
      <c r="F397" s="71">
        <f>SUM(D$5:D397)</f>
        <v>0</v>
      </c>
      <c r="G397" s="72">
        <f t="shared" si="12"/>
        <v>0</v>
      </c>
      <c r="H397" s="72">
        <v>0</v>
      </c>
      <c r="I397" s="73"/>
      <c r="J397" s="72">
        <f t="shared" si="13"/>
        <v>0</v>
      </c>
      <c r="K397" s="93"/>
    </row>
    <row r="398" spans="1:11" s="57" customFormat="1">
      <c r="A398" s="68"/>
      <c r="B398" s="69"/>
      <c r="C398" s="70"/>
      <c r="D398" s="52"/>
      <c r="E398" s="70"/>
      <c r="F398" s="71">
        <f>SUM(D$5:D398)</f>
        <v>0</v>
      </c>
      <c r="G398" s="72">
        <f t="shared" si="12"/>
        <v>0</v>
      </c>
      <c r="H398" s="72">
        <v>0</v>
      </c>
      <c r="I398" s="73"/>
      <c r="J398" s="72">
        <f t="shared" si="13"/>
        <v>0</v>
      </c>
      <c r="K398" s="93"/>
    </row>
    <row r="399" spans="1:11" s="57" customFormat="1">
      <c r="A399" s="68"/>
      <c r="B399" s="69"/>
      <c r="C399" s="70"/>
      <c r="D399" s="52"/>
      <c r="E399" s="70"/>
      <c r="F399" s="71">
        <f>SUM(D$5:D399)</f>
        <v>0</v>
      </c>
      <c r="G399" s="72">
        <f t="shared" si="12"/>
        <v>0</v>
      </c>
      <c r="H399" s="72">
        <v>0</v>
      </c>
      <c r="I399" s="73"/>
      <c r="J399" s="72">
        <f t="shared" si="13"/>
        <v>0</v>
      </c>
      <c r="K399" s="93"/>
    </row>
    <row r="400" spans="1:11" s="57" customFormat="1">
      <c r="A400" s="68"/>
      <c r="B400" s="69"/>
      <c r="C400" s="70"/>
      <c r="D400" s="52"/>
      <c r="E400" s="70"/>
      <c r="F400" s="71">
        <f>SUM(D$5:D400)</f>
        <v>0</v>
      </c>
      <c r="G400" s="72">
        <f t="shared" si="12"/>
        <v>0</v>
      </c>
      <c r="H400" s="72">
        <v>0</v>
      </c>
      <c r="I400" s="73"/>
      <c r="J400" s="72">
        <f t="shared" si="13"/>
        <v>0</v>
      </c>
      <c r="K400" s="93"/>
    </row>
    <row r="401" spans="1:11" s="57" customFormat="1">
      <c r="A401" s="68"/>
      <c r="B401" s="69"/>
      <c r="C401" s="70"/>
      <c r="D401" s="52"/>
      <c r="E401" s="70"/>
      <c r="F401" s="71">
        <f>SUM(D$5:D401)</f>
        <v>0</v>
      </c>
      <c r="G401" s="72">
        <f t="shared" si="12"/>
        <v>0</v>
      </c>
      <c r="H401" s="72">
        <v>0</v>
      </c>
      <c r="I401" s="73"/>
      <c r="J401" s="72">
        <f t="shared" si="13"/>
        <v>0</v>
      </c>
      <c r="K401" s="93"/>
    </row>
    <row r="402" spans="1:11" s="57" customFormat="1">
      <c r="A402" s="68"/>
      <c r="B402" s="69"/>
      <c r="C402" s="70"/>
      <c r="D402" s="52"/>
      <c r="E402" s="70"/>
      <c r="F402" s="71">
        <f>SUM(D$5:D402)</f>
        <v>0</v>
      </c>
      <c r="G402" s="72">
        <f t="shared" si="12"/>
        <v>0</v>
      </c>
      <c r="H402" s="72">
        <v>0</v>
      </c>
      <c r="I402" s="73"/>
      <c r="J402" s="72">
        <f t="shared" si="13"/>
        <v>0</v>
      </c>
      <c r="K402" s="93"/>
    </row>
    <row r="403" spans="1:11" s="57" customFormat="1">
      <c r="A403" s="68"/>
      <c r="B403" s="69"/>
      <c r="C403" s="70"/>
      <c r="D403" s="52"/>
      <c r="E403" s="70"/>
      <c r="F403" s="71">
        <f>SUM(D$5:D403)</f>
        <v>0</v>
      </c>
      <c r="G403" s="72">
        <f t="shared" si="12"/>
        <v>0</v>
      </c>
      <c r="H403" s="72">
        <v>0</v>
      </c>
      <c r="I403" s="73"/>
      <c r="J403" s="72">
        <f t="shared" si="13"/>
        <v>0</v>
      </c>
      <c r="K403" s="93"/>
    </row>
    <row r="404" spans="1:11" s="57" customFormat="1">
      <c r="A404" s="68"/>
      <c r="B404" s="69"/>
      <c r="C404" s="70"/>
      <c r="D404" s="52"/>
      <c r="E404" s="70"/>
      <c r="F404" s="71">
        <f>SUM(D$5:D404)</f>
        <v>0</v>
      </c>
      <c r="G404" s="72">
        <f t="shared" si="12"/>
        <v>0</v>
      </c>
      <c r="H404" s="72">
        <v>0</v>
      </c>
      <c r="I404" s="73"/>
      <c r="J404" s="72">
        <f t="shared" si="13"/>
        <v>0</v>
      </c>
      <c r="K404" s="93"/>
    </row>
    <row r="405" spans="1:11" s="57" customFormat="1">
      <c r="A405" s="68"/>
      <c r="B405" s="69"/>
      <c r="C405" s="70"/>
      <c r="D405" s="52"/>
      <c r="E405" s="70"/>
      <c r="F405" s="71">
        <f>SUM(D$5:D405)</f>
        <v>0</v>
      </c>
      <c r="G405" s="72">
        <f t="shared" si="12"/>
        <v>0</v>
      </c>
      <c r="H405" s="72">
        <v>0</v>
      </c>
      <c r="I405" s="73"/>
      <c r="J405" s="72">
        <f t="shared" si="13"/>
        <v>0</v>
      </c>
      <c r="K405" s="93"/>
    </row>
    <row r="406" spans="1:11" s="57" customFormat="1">
      <c r="A406" s="68"/>
      <c r="B406" s="69"/>
      <c r="C406" s="70"/>
      <c r="D406" s="52"/>
      <c r="E406" s="70"/>
      <c r="F406" s="71">
        <f>SUM(D$5:D406)</f>
        <v>0</v>
      </c>
      <c r="G406" s="72">
        <f t="shared" si="12"/>
        <v>0</v>
      </c>
      <c r="H406" s="72">
        <v>0</v>
      </c>
      <c r="I406" s="73"/>
      <c r="J406" s="72">
        <f t="shared" si="13"/>
        <v>0</v>
      </c>
      <c r="K406" s="93"/>
    </row>
    <row r="407" spans="1:11" s="57" customFormat="1">
      <c r="A407" s="68"/>
      <c r="B407" s="69"/>
      <c r="C407" s="70"/>
      <c r="D407" s="52"/>
      <c r="E407" s="70"/>
      <c r="F407" s="71">
        <f>SUM(D$5:D407)</f>
        <v>0</v>
      </c>
      <c r="G407" s="72">
        <f t="shared" si="12"/>
        <v>0</v>
      </c>
      <c r="H407" s="72">
        <v>0</v>
      </c>
      <c r="I407" s="73"/>
      <c r="J407" s="72">
        <f t="shared" si="13"/>
        <v>0</v>
      </c>
      <c r="K407" s="93"/>
    </row>
    <row r="408" spans="1:11" s="57" customFormat="1">
      <c r="A408" s="68"/>
      <c r="B408" s="69"/>
      <c r="C408" s="70"/>
      <c r="D408" s="52"/>
      <c r="E408" s="70"/>
      <c r="F408" s="71">
        <f>SUM(D$5:D408)</f>
        <v>0</v>
      </c>
      <c r="G408" s="72">
        <f t="shared" si="12"/>
        <v>0</v>
      </c>
      <c r="H408" s="72">
        <v>0</v>
      </c>
      <c r="I408" s="73"/>
      <c r="J408" s="72">
        <f t="shared" si="13"/>
        <v>0</v>
      </c>
      <c r="K408" s="93"/>
    </row>
    <row r="409" spans="1:11" s="57" customFormat="1">
      <c r="A409" s="68"/>
      <c r="B409" s="69"/>
      <c r="C409" s="70"/>
      <c r="D409" s="52"/>
      <c r="E409" s="70"/>
      <c r="F409" s="71">
        <f>SUM(D$5:D409)</f>
        <v>0</v>
      </c>
      <c r="G409" s="72">
        <f t="shared" si="12"/>
        <v>0</v>
      </c>
      <c r="H409" s="72">
        <v>0</v>
      </c>
      <c r="I409" s="73"/>
      <c r="J409" s="72">
        <f t="shared" si="13"/>
        <v>0</v>
      </c>
      <c r="K409" s="93"/>
    </row>
    <row r="410" spans="1:11" s="57" customFormat="1">
      <c r="A410" s="68"/>
      <c r="B410" s="69"/>
      <c r="C410" s="70"/>
      <c r="D410" s="52"/>
      <c r="E410" s="70"/>
      <c r="F410" s="71">
        <f>SUM(D$5:D410)</f>
        <v>0</v>
      </c>
      <c r="G410" s="72">
        <f t="shared" si="12"/>
        <v>0</v>
      </c>
      <c r="H410" s="72">
        <v>0</v>
      </c>
      <c r="I410" s="73"/>
      <c r="J410" s="72">
        <f t="shared" si="13"/>
        <v>0</v>
      </c>
      <c r="K410" s="93"/>
    </row>
    <row r="411" spans="1:11" s="57" customFormat="1">
      <c r="A411" s="68"/>
      <c r="B411" s="69"/>
      <c r="C411" s="70"/>
      <c r="D411" s="52"/>
      <c r="E411" s="70"/>
      <c r="F411" s="71">
        <f>SUM(D$5:D411)</f>
        <v>0</v>
      </c>
      <c r="G411" s="72">
        <f t="shared" si="12"/>
        <v>0</v>
      </c>
      <c r="H411" s="72">
        <v>0</v>
      </c>
      <c r="I411" s="73"/>
      <c r="J411" s="72">
        <f t="shared" si="13"/>
        <v>0</v>
      </c>
      <c r="K411" s="93"/>
    </row>
    <row r="412" spans="1:11" s="57" customFormat="1">
      <c r="A412" s="68"/>
      <c r="B412" s="69"/>
      <c r="C412" s="70"/>
      <c r="D412" s="52"/>
      <c r="E412" s="70"/>
      <c r="F412" s="71">
        <f>SUM(D$5:D412)</f>
        <v>0</v>
      </c>
      <c r="G412" s="72">
        <f t="shared" si="12"/>
        <v>0</v>
      </c>
      <c r="H412" s="72">
        <v>0</v>
      </c>
      <c r="I412" s="73"/>
      <c r="J412" s="72">
        <f t="shared" si="13"/>
        <v>0</v>
      </c>
      <c r="K412" s="93"/>
    </row>
    <row r="413" spans="1:11" s="57" customFormat="1">
      <c r="A413" s="68"/>
      <c r="B413" s="69"/>
      <c r="C413" s="70"/>
      <c r="D413" s="52"/>
      <c r="E413" s="70"/>
      <c r="F413" s="71">
        <f>SUM(D$5:D413)</f>
        <v>0</v>
      </c>
      <c r="G413" s="72">
        <f t="shared" si="12"/>
        <v>0</v>
      </c>
      <c r="H413" s="72">
        <v>0</v>
      </c>
      <c r="I413" s="73"/>
      <c r="J413" s="72">
        <f t="shared" si="13"/>
        <v>0</v>
      </c>
      <c r="K413" s="93"/>
    </row>
    <row r="414" spans="1:11" s="57" customFormat="1">
      <c r="A414" s="68"/>
      <c r="B414" s="69"/>
      <c r="C414" s="70"/>
      <c r="D414" s="52"/>
      <c r="E414" s="70"/>
      <c r="F414" s="71">
        <f>SUM(D$5:D414)</f>
        <v>0</v>
      </c>
      <c r="G414" s="72">
        <f t="shared" si="12"/>
        <v>0</v>
      </c>
      <c r="H414" s="72">
        <v>0</v>
      </c>
      <c r="I414" s="73"/>
      <c r="J414" s="72">
        <f t="shared" si="13"/>
        <v>0</v>
      </c>
      <c r="K414" s="93"/>
    </row>
    <row r="415" spans="1:11" s="57" customFormat="1">
      <c r="A415" s="68"/>
      <c r="B415" s="69"/>
      <c r="C415" s="70"/>
      <c r="D415" s="52"/>
      <c r="E415" s="70"/>
      <c r="F415" s="71">
        <f>SUM(D$5:D415)</f>
        <v>0</v>
      </c>
      <c r="G415" s="72">
        <f t="shared" si="12"/>
        <v>0</v>
      </c>
      <c r="H415" s="72">
        <v>0</v>
      </c>
      <c r="I415" s="73"/>
      <c r="J415" s="72">
        <f t="shared" si="13"/>
        <v>0</v>
      </c>
      <c r="K415" s="93"/>
    </row>
    <row r="416" spans="1:11" s="57" customFormat="1">
      <c r="A416" s="68"/>
      <c r="B416" s="69"/>
      <c r="C416" s="70"/>
      <c r="D416" s="52"/>
      <c r="E416" s="70"/>
      <c r="F416" s="71">
        <f>SUM(D$5:D416)</f>
        <v>0</v>
      </c>
      <c r="G416" s="72">
        <f t="shared" si="12"/>
        <v>0</v>
      </c>
      <c r="H416" s="72">
        <v>0</v>
      </c>
      <c r="I416" s="73"/>
      <c r="J416" s="72">
        <f t="shared" si="13"/>
        <v>0</v>
      </c>
      <c r="K416" s="93"/>
    </row>
    <row r="417" spans="1:11" s="57" customFormat="1">
      <c r="A417" s="68"/>
      <c r="B417" s="69"/>
      <c r="C417" s="70"/>
      <c r="D417" s="52"/>
      <c r="E417" s="70"/>
      <c r="F417" s="71">
        <f>SUM(D$5:D417)</f>
        <v>0</v>
      </c>
      <c r="G417" s="72">
        <f t="shared" si="12"/>
        <v>0</v>
      </c>
      <c r="H417" s="72">
        <v>0</v>
      </c>
      <c r="I417" s="73"/>
      <c r="J417" s="72">
        <f t="shared" si="13"/>
        <v>0</v>
      </c>
      <c r="K417" s="93"/>
    </row>
    <row r="418" spans="1:11" s="57" customFormat="1">
      <c r="A418" s="68"/>
      <c r="B418" s="69"/>
      <c r="C418" s="70"/>
      <c r="D418" s="52"/>
      <c r="E418" s="70"/>
      <c r="F418" s="71">
        <f>SUM(D$5:D418)</f>
        <v>0</v>
      </c>
      <c r="G418" s="72">
        <f t="shared" si="12"/>
        <v>0</v>
      </c>
      <c r="H418" s="72">
        <v>0</v>
      </c>
      <c r="I418" s="73"/>
      <c r="J418" s="72">
        <f t="shared" si="13"/>
        <v>0</v>
      </c>
      <c r="K418" s="93"/>
    </row>
    <row r="419" spans="1:11" s="57" customFormat="1">
      <c r="A419" s="68"/>
      <c r="B419" s="69"/>
      <c r="C419" s="70"/>
      <c r="D419" s="52"/>
      <c r="E419" s="70"/>
      <c r="F419" s="71">
        <f>SUM(D$5:D419)</f>
        <v>0</v>
      </c>
      <c r="G419" s="72">
        <f t="shared" si="12"/>
        <v>0</v>
      </c>
      <c r="H419" s="72">
        <v>0</v>
      </c>
      <c r="I419" s="73"/>
      <c r="J419" s="72">
        <f t="shared" si="13"/>
        <v>0</v>
      </c>
      <c r="K419" s="93"/>
    </row>
    <row r="420" spans="1:11" s="57" customFormat="1">
      <c r="A420" s="68"/>
      <c r="B420" s="69"/>
      <c r="C420" s="70"/>
      <c r="D420" s="52"/>
      <c r="E420" s="70"/>
      <c r="F420" s="71">
        <f>SUM(D$5:D420)</f>
        <v>0</v>
      </c>
      <c r="G420" s="72">
        <f t="shared" si="12"/>
        <v>0</v>
      </c>
      <c r="H420" s="72">
        <v>0</v>
      </c>
      <c r="I420" s="73"/>
      <c r="J420" s="72">
        <f t="shared" si="13"/>
        <v>0</v>
      </c>
      <c r="K420" s="93"/>
    </row>
    <row r="421" spans="1:11" s="57" customFormat="1">
      <c r="A421" s="68"/>
      <c r="B421" s="69"/>
      <c r="C421" s="70"/>
      <c r="D421" s="52"/>
      <c r="E421" s="70"/>
      <c r="F421" s="71">
        <f>SUM(D$5:D421)</f>
        <v>0</v>
      </c>
      <c r="G421" s="72">
        <f t="shared" si="12"/>
        <v>0</v>
      </c>
      <c r="H421" s="72">
        <v>0</v>
      </c>
      <c r="I421" s="73"/>
      <c r="J421" s="72">
        <f t="shared" si="13"/>
        <v>0</v>
      </c>
      <c r="K421" s="93"/>
    </row>
    <row r="422" spans="1:11" s="57" customFormat="1">
      <c r="A422" s="68"/>
      <c r="B422" s="69"/>
      <c r="C422" s="70"/>
      <c r="D422" s="52"/>
      <c r="E422" s="70"/>
      <c r="F422" s="71">
        <f>SUM(D$5:D422)</f>
        <v>0</v>
      </c>
      <c r="G422" s="72">
        <f t="shared" si="12"/>
        <v>0</v>
      </c>
      <c r="H422" s="72">
        <v>0</v>
      </c>
      <c r="I422" s="73"/>
      <c r="J422" s="72">
        <f t="shared" si="13"/>
        <v>0</v>
      </c>
      <c r="K422" s="93"/>
    </row>
    <row r="423" spans="1:11" s="57" customFormat="1">
      <c r="A423" s="68"/>
      <c r="B423" s="69"/>
      <c r="C423" s="70"/>
      <c r="D423" s="52"/>
      <c r="E423" s="70"/>
      <c r="F423" s="71">
        <f>SUM(D$5:D423)</f>
        <v>0</v>
      </c>
      <c r="G423" s="72">
        <f t="shared" si="12"/>
        <v>0</v>
      </c>
      <c r="H423" s="72">
        <v>0</v>
      </c>
      <c r="I423" s="73"/>
      <c r="J423" s="72">
        <f t="shared" si="13"/>
        <v>0</v>
      </c>
      <c r="K423" s="93"/>
    </row>
    <row r="424" spans="1:11" s="57" customFormat="1">
      <c r="A424" s="68"/>
      <c r="B424" s="69"/>
      <c r="C424" s="70"/>
      <c r="D424" s="52"/>
      <c r="E424" s="70"/>
      <c r="F424" s="71">
        <f>SUM(D$5:D424)</f>
        <v>0</v>
      </c>
      <c r="G424" s="72">
        <f t="shared" si="12"/>
        <v>0</v>
      </c>
      <c r="H424" s="72">
        <v>0</v>
      </c>
      <c r="I424" s="73"/>
      <c r="J424" s="72">
        <f t="shared" si="13"/>
        <v>0</v>
      </c>
      <c r="K424" s="93"/>
    </row>
    <row r="425" spans="1:11" s="57" customFormat="1">
      <c r="A425" s="68"/>
      <c r="B425" s="69"/>
      <c r="C425" s="70"/>
      <c r="D425" s="52"/>
      <c r="E425" s="70"/>
      <c r="F425" s="71">
        <f>SUM(D$5:D425)</f>
        <v>0</v>
      </c>
      <c r="G425" s="72">
        <f t="shared" si="12"/>
        <v>0</v>
      </c>
      <c r="H425" s="72">
        <v>0</v>
      </c>
      <c r="I425" s="73"/>
      <c r="J425" s="72">
        <f t="shared" si="13"/>
        <v>0</v>
      </c>
      <c r="K425" s="93"/>
    </row>
    <row r="426" spans="1:11" s="57" customFormat="1">
      <c r="A426" s="68"/>
      <c r="B426" s="69"/>
      <c r="C426" s="70"/>
      <c r="D426" s="52"/>
      <c r="E426" s="70"/>
      <c r="F426" s="71">
        <f>SUM(D$5:D426)</f>
        <v>0</v>
      </c>
      <c r="G426" s="72">
        <f t="shared" si="12"/>
        <v>0</v>
      </c>
      <c r="H426" s="72">
        <v>0</v>
      </c>
      <c r="I426" s="73"/>
      <c r="J426" s="72">
        <f t="shared" si="13"/>
        <v>0</v>
      </c>
      <c r="K426" s="93"/>
    </row>
    <row r="427" spans="1:11" s="57" customFormat="1">
      <c r="A427" s="68"/>
      <c r="B427" s="69"/>
      <c r="C427" s="70"/>
      <c r="D427" s="52"/>
      <c r="E427" s="70"/>
      <c r="F427" s="71">
        <f>SUM(D$5:D427)</f>
        <v>0</v>
      </c>
      <c r="G427" s="72">
        <f t="shared" si="12"/>
        <v>0</v>
      </c>
      <c r="H427" s="72">
        <v>0</v>
      </c>
      <c r="I427" s="73"/>
      <c r="J427" s="72">
        <f t="shared" si="13"/>
        <v>0</v>
      </c>
      <c r="K427" s="93"/>
    </row>
    <row r="428" spans="1:11" s="57" customFormat="1">
      <c r="A428" s="68"/>
      <c r="B428" s="69"/>
      <c r="C428" s="70"/>
      <c r="D428" s="52"/>
      <c r="E428" s="70"/>
      <c r="F428" s="71">
        <f>SUM(D$5:D428)</f>
        <v>0</v>
      </c>
      <c r="G428" s="72">
        <f t="shared" si="12"/>
        <v>0</v>
      </c>
      <c r="H428" s="72">
        <v>0</v>
      </c>
      <c r="I428" s="73"/>
      <c r="J428" s="72">
        <f t="shared" si="13"/>
        <v>0</v>
      </c>
      <c r="K428" s="93"/>
    </row>
    <row r="429" spans="1:11" s="57" customFormat="1">
      <c r="A429" s="68"/>
      <c r="B429" s="69"/>
      <c r="C429" s="70"/>
      <c r="D429" s="52"/>
      <c r="E429" s="70"/>
      <c r="F429" s="71">
        <f>SUM(D$5:D429)</f>
        <v>0</v>
      </c>
      <c r="G429" s="72">
        <f t="shared" si="12"/>
        <v>0</v>
      </c>
      <c r="H429" s="72">
        <v>0</v>
      </c>
      <c r="I429" s="73"/>
      <c r="J429" s="72">
        <f t="shared" si="13"/>
        <v>0</v>
      </c>
      <c r="K429" s="93"/>
    </row>
    <row r="430" spans="1:11" s="57" customFormat="1">
      <c r="A430" s="68"/>
      <c r="B430" s="69"/>
      <c r="C430" s="70"/>
      <c r="D430" s="52"/>
      <c r="E430" s="70"/>
      <c r="F430" s="71">
        <f>SUM(D$5:D430)</f>
        <v>0</v>
      </c>
      <c r="G430" s="72">
        <f t="shared" si="12"/>
        <v>0</v>
      </c>
      <c r="H430" s="72">
        <v>0</v>
      </c>
      <c r="I430" s="73"/>
      <c r="J430" s="72">
        <f t="shared" si="13"/>
        <v>0</v>
      </c>
      <c r="K430" s="93"/>
    </row>
    <row r="431" spans="1:11" s="57" customFormat="1">
      <c r="A431" s="68"/>
      <c r="B431" s="69"/>
      <c r="C431" s="70"/>
      <c r="D431" s="52"/>
      <c r="E431" s="70"/>
      <c r="F431" s="71">
        <f>SUM(D$5:D431)</f>
        <v>0</v>
      </c>
      <c r="G431" s="72">
        <f t="shared" si="12"/>
        <v>0</v>
      </c>
      <c r="H431" s="72">
        <v>0</v>
      </c>
      <c r="I431" s="73"/>
      <c r="J431" s="72">
        <f t="shared" si="13"/>
        <v>0</v>
      </c>
      <c r="K431" s="93"/>
    </row>
    <row r="432" spans="1:11" s="57" customFormat="1">
      <c r="A432" s="68"/>
      <c r="B432" s="69"/>
      <c r="C432" s="70"/>
      <c r="D432" s="52"/>
      <c r="E432" s="70"/>
      <c r="F432" s="71">
        <f>SUM(D$5:D432)</f>
        <v>0</v>
      </c>
      <c r="G432" s="72">
        <f t="shared" si="12"/>
        <v>0</v>
      </c>
      <c r="H432" s="72">
        <v>0</v>
      </c>
      <c r="I432" s="73"/>
      <c r="J432" s="72">
        <f t="shared" si="13"/>
        <v>0</v>
      </c>
      <c r="K432" s="93"/>
    </row>
    <row r="433" spans="1:11" s="57" customFormat="1">
      <c r="A433" s="68"/>
      <c r="B433" s="69"/>
      <c r="C433" s="70"/>
      <c r="D433" s="52"/>
      <c r="E433" s="70"/>
      <c r="F433" s="71">
        <f>SUM(D$5:D433)</f>
        <v>0</v>
      </c>
      <c r="G433" s="72">
        <f t="shared" si="12"/>
        <v>0</v>
      </c>
      <c r="H433" s="72">
        <v>0</v>
      </c>
      <c r="I433" s="73"/>
      <c r="J433" s="72">
        <f t="shared" si="13"/>
        <v>0</v>
      </c>
      <c r="K433" s="93"/>
    </row>
    <row r="434" spans="1:11" s="57" customFormat="1">
      <c r="A434" s="68"/>
      <c r="B434" s="69"/>
      <c r="C434" s="70"/>
      <c r="D434" s="52"/>
      <c r="E434" s="70"/>
      <c r="F434" s="71">
        <f>SUM(D$5:D434)</f>
        <v>0</v>
      </c>
      <c r="G434" s="72">
        <f t="shared" si="12"/>
        <v>0</v>
      </c>
      <c r="H434" s="72">
        <v>0</v>
      </c>
      <c r="I434" s="73"/>
      <c r="J434" s="72">
        <f t="shared" si="13"/>
        <v>0</v>
      </c>
      <c r="K434" s="93"/>
    </row>
    <row r="435" spans="1:11" s="57" customFormat="1">
      <c r="A435" s="68"/>
      <c r="B435" s="69"/>
      <c r="C435" s="70"/>
      <c r="D435" s="52"/>
      <c r="E435" s="70"/>
      <c r="F435" s="71">
        <f>SUM(D$5:D435)</f>
        <v>0</v>
      </c>
      <c r="G435" s="72">
        <f t="shared" si="12"/>
        <v>0</v>
      </c>
      <c r="H435" s="72">
        <v>0</v>
      </c>
      <c r="I435" s="73"/>
      <c r="J435" s="72">
        <f t="shared" si="13"/>
        <v>0</v>
      </c>
      <c r="K435" s="93"/>
    </row>
    <row r="436" spans="1:11" s="57" customFormat="1">
      <c r="A436" s="68"/>
      <c r="B436" s="69"/>
      <c r="C436" s="70"/>
      <c r="D436" s="52"/>
      <c r="E436" s="70"/>
      <c r="F436" s="71">
        <f>SUM(D$5:D436)</f>
        <v>0</v>
      </c>
      <c r="G436" s="72">
        <f t="shared" si="12"/>
        <v>0</v>
      </c>
      <c r="H436" s="72">
        <v>0</v>
      </c>
      <c r="I436" s="73"/>
      <c r="J436" s="72">
        <f t="shared" si="13"/>
        <v>0</v>
      </c>
      <c r="K436" s="93"/>
    </row>
    <row r="437" spans="1:11" s="57" customFormat="1">
      <c r="A437" s="68"/>
      <c r="B437" s="69"/>
      <c r="C437" s="70"/>
      <c r="D437" s="52"/>
      <c r="E437" s="70"/>
      <c r="F437" s="71">
        <f>SUM(D$5:D437)</f>
        <v>0</v>
      </c>
      <c r="G437" s="72">
        <f t="shared" si="12"/>
        <v>0</v>
      </c>
      <c r="H437" s="72">
        <v>0</v>
      </c>
      <c r="I437" s="73"/>
      <c r="J437" s="72">
        <f t="shared" si="13"/>
        <v>0</v>
      </c>
      <c r="K437" s="93"/>
    </row>
    <row r="438" spans="1:11" s="57" customFormat="1">
      <c r="A438" s="68"/>
      <c r="B438" s="69"/>
      <c r="C438" s="70"/>
      <c r="D438" s="52"/>
      <c r="E438" s="70"/>
      <c r="F438" s="71">
        <f>SUM(D$5:D438)</f>
        <v>0</v>
      </c>
      <c r="G438" s="72">
        <f t="shared" si="12"/>
        <v>0</v>
      </c>
      <c r="H438" s="72">
        <v>0</v>
      </c>
      <c r="I438" s="73"/>
      <c r="J438" s="72">
        <f t="shared" si="13"/>
        <v>0</v>
      </c>
      <c r="K438" s="93"/>
    </row>
    <row r="439" spans="1:11" s="57" customFormat="1">
      <c r="A439" s="68"/>
      <c r="B439" s="69"/>
      <c r="C439" s="70"/>
      <c r="D439" s="52"/>
      <c r="E439" s="70"/>
      <c r="F439" s="71">
        <f>SUM(D$5:D439)</f>
        <v>0</v>
      </c>
      <c r="G439" s="72">
        <f t="shared" si="12"/>
        <v>0</v>
      </c>
      <c r="H439" s="72">
        <v>0</v>
      </c>
      <c r="I439" s="73"/>
      <c r="J439" s="72">
        <f t="shared" si="13"/>
        <v>0</v>
      </c>
      <c r="K439" s="93"/>
    </row>
    <row r="440" spans="1:11" s="57" customFormat="1">
      <c r="A440" s="68"/>
      <c r="B440" s="69"/>
      <c r="C440" s="70"/>
      <c r="D440" s="52"/>
      <c r="E440" s="70"/>
      <c r="F440" s="71">
        <f>SUM(D$5:D440)</f>
        <v>0</v>
      </c>
      <c r="G440" s="72">
        <f t="shared" si="12"/>
        <v>0</v>
      </c>
      <c r="H440" s="72">
        <v>0</v>
      </c>
      <c r="I440" s="73"/>
      <c r="J440" s="72">
        <f t="shared" si="13"/>
        <v>0</v>
      </c>
      <c r="K440" s="93"/>
    </row>
    <row r="441" spans="1:11" s="57" customFormat="1">
      <c r="A441" s="68"/>
      <c r="B441" s="69"/>
      <c r="C441" s="70"/>
      <c r="D441" s="52"/>
      <c r="E441" s="70"/>
      <c r="F441" s="71">
        <f>SUM(D$5:D441)</f>
        <v>0</v>
      </c>
      <c r="G441" s="72">
        <f t="shared" si="12"/>
        <v>0</v>
      </c>
      <c r="H441" s="72">
        <v>0</v>
      </c>
      <c r="I441" s="73"/>
      <c r="J441" s="72">
        <f t="shared" si="13"/>
        <v>0</v>
      </c>
      <c r="K441" s="93"/>
    </row>
    <row r="442" spans="1:11" s="57" customFormat="1">
      <c r="A442" s="68"/>
      <c r="B442" s="69"/>
      <c r="C442" s="70"/>
      <c r="D442" s="52"/>
      <c r="E442" s="70"/>
      <c r="F442" s="71">
        <f>SUM(D$5:D442)</f>
        <v>0</v>
      </c>
      <c r="G442" s="72">
        <f t="shared" si="12"/>
        <v>0</v>
      </c>
      <c r="H442" s="72">
        <v>0</v>
      </c>
      <c r="I442" s="73"/>
      <c r="J442" s="72">
        <f t="shared" si="13"/>
        <v>0</v>
      </c>
      <c r="K442" s="93"/>
    </row>
    <row r="443" spans="1:11" s="57" customFormat="1">
      <c r="A443" s="68"/>
      <c r="B443" s="69"/>
      <c r="C443" s="70"/>
      <c r="D443" s="52"/>
      <c r="E443" s="70"/>
      <c r="F443" s="71">
        <f>SUM(D$5:D443)</f>
        <v>0</v>
      </c>
      <c r="G443" s="72">
        <f t="shared" si="12"/>
        <v>0</v>
      </c>
      <c r="H443" s="72">
        <v>0</v>
      </c>
      <c r="I443" s="73"/>
      <c r="J443" s="72">
        <f t="shared" si="13"/>
        <v>0</v>
      </c>
      <c r="K443" s="93"/>
    </row>
    <row r="444" spans="1:11" s="57" customFormat="1">
      <c r="A444" s="68"/>
      <c r="B444" s="69"/>
      <c r="C444" s="70"/>
      <c r="D444" s="52"/>
      <c r="E444" s="70"/>
      <c r="F444" s="71">
        <f>SUM(D$5:D444)</f>
        <v>0</v>
      </c>
      <c r="G444" s="72">
        <f t="shared" si="12"/>
        <v>0</v>
      </c>
      <c r="H444" s="72">
        <v>0</v>
      </c>
      <c r="I444" s="73"/>
      <c r="J444" s="72">
        <f t="shared" si="13"/>
        <v>0</v>
      </c>
      <c r="K444" s="93"/>
    </row>
    <row r="445" spans="1:11" s="57" customFormat="1">
      <c r="A445" s="68"/>
      <c r="B445" s="69"/>
      <c r="C445" s="70"/>
      <c r="D445" s="52"/>
      <c r="E445" s="70"/>
      <c r="F445" s="71">
        <f>SUM(D$5:D445)</f>
        <v>0</v>
      </c>
      <c r="G445" s="72">
        <f t="shared" si="12"/>
        <v>0</v>
      </c>
      <c r="H445" s="72">
        <v>0</v>
      </c>
      <c r="I445" s="73"/>
      <c r="J445" s="72">
        <f t="shared" si="13"/>
        <v>0</v>
      </c>
      <c r="K445" s="93"/>
    </row>
    <row r="446" spans="1:11" s="57" customFormat="1">
      <c r="A446" s="68"/>
      <c r="B446" s="69"/>
      <c r="C446" s="70"/>
      <c r="D446" s="52"/>
      <c r="E446" s="70"/>
      <c r="F446" s="71">
        <f>SUM(D$5:D446)</f>
        <v>0</v>
      </c>
      <c r="G446" s="72">
        <f t="shared" si="12"/>
        <v>0</v>
      </c>
      <c r="H446" s="72">
        <v>0</v>
      </c>
      <c r="I446" s="73"/>
      <c r="J446" s="72">
        <f t="shared" si="13"/>
        <v>0</v>
      </c>
      <c r="K446" s="93"/>
    </row>
    <row r="447" spans="1:11" s="57" customFormat="1">
      <c r="A447" s="68"/>
      <c r="B447" s="69"/>
      <c r="C447" s="70"/>
      <c r="D447" s="52"/>
      <c r="E447" s="70"/>
      <c r="F447" s="71">
        <f>SUM(D$5:D447)</f>
        <v>0</v>
      </c>
      <c r="G447" s="72">
        <f t="shared" si="12"/>
        <v>0</v>
      </c>
      <c r="H447" s="72">
        <v>0</v>
      </c>
      <c r="I447" s="73"/>
      <c r="J447" s="72">
        <f t="shared" si="13"/>
        <v>0</v>
      </c>
      <c r="K447" s="93"/>
    </row>
    <row r="448" spans="1:11" s="57" customFormat="1">
      <c r="A448" s="68"/>
      <c r="B448" s="69"/>
      <c r="C448" s="70"/>
      <c r="D448" s="52"/>
      <c r="E448" s="70"/>
      <c r="F448" s="71">
        <f>SUM(D$5:D448)</f>
        <v>0</v>
      </c>
      <c r="G448" s="72">
        <f t="shared" si="12"/>
        <v>0</v>
      </c>
      <c r="H448" s="72">
        <v>0</v>
      </c>
      <c r="I448" s="73"/>
      <c r="J448" s="72">
        <f t="shared" si="13"/>
        <v>0</v>
      </c>
      <c r="K448" s="93"/>
    </row>
    <row r="449" spans="1:11" s="57" customFormat="1">
      <c r="A449" s="68"/>
      <c r="B449" s="69"/>
      <c r="C449" s="70"/>
      <c r="D449" s="52"/>
      <c r="E449" s="70"/>
      <c r="F449" s="71">
        <f>SUM(D$5:D449)</f>
        <v>0</v>
      </c>
      <c r="G449" s="72">
        <f t="shared" si="12"/>
        <v>0</v>
      </c>
      <c r="H449" s="72">
        <v>0</v>
      </c>
      <c r="I449" s="73"/>
      <c r="J449" s="72">
        <f t="shared" si="13"/>
        <v>0</v>
      </c>
      <c r="K449" s="93"/>
    </row>
    <row r="450" spans="1:11" s="57" customFormat="1">
      <c r="A450" s="68"/>
      <c r="B450" s="69"/>
      <c r="C450" s="70"/>
      <c r="D450" s="52"/>
      <c r="E450" s="70"/>
      <c r="F450" s="71">
        <f>SUM(D$5:D450)</f>
        <v>0</v>
      </c>
      <c r="G450" s="72">
        <f t="shared" si="12"/>
        <v>0</v>
      </c>
      <c r="H450" s="72">
        <v>0</v>
      </c>
      <c r="I450" s="73"/>
      <c r="J450" s="72">
        <f t="shared" si="13"/>
        <v>0</v>
      </c>
      <c r="K450" s="93"/>
    </row>
    <row r="451" spans="1:11" s="57" customFormat="1">
      <c r="A451" s="68"/>
      <c r="B451" s="69"/>
      <c r="C451" s="70"/>
      <c r="D451" s="52"/>
      <c r="E451" s="70"/>
      <c r="F451" s="71">
        <f>SUM(D$5:D451)</f>
        <v>0</v>
      </c>
      <c r="G451" s="72">
        <f t="shared" si="12"/>
        <v>0</v>
      </c>
      <c r="H451" s="72">
        <v>0</v>
      </c>
      <c r="I451" s="73"/>
      <c r="J451" s="72">
        <f t="shared" si="13"/>
        <v>0</v>
      </c>
      <c r="K451" s="93"/>
    </row>
    <row r="452" spans="1:11" s="57" customFormat="1">
      <c r="A452" s="68"/>
      <c r="B452" s="69"/>
      <c r="C452" s="70"/>
      <c r="D452" s="52"/>
      <c r="E452" s="70"/>
      <c r="F452" s="71">
        <f>SUM(D$5:D452)</f>
        <v>0</v>
      </c>
      <c r="G452" s="72">
        <f t="shared" si="12"/>
        <v>0</v>
      </c>
      <c r="H452" s="72">
        <v>0</v>
      </c>
      <c r="I452" s="73"/>
      <c r="J452" s="72">
        <f t="shared" si="13"/>
        <v>0</v>
      </c>
      <c r="K452" s="93"/>
    </row>
    <row r="453" spans="1:11" s="57" customFormat="1">
      <c r="A453" s="68"/>
      <c r="B453" s="69"/>
      <c r="C453" s="70"/>
      <c r="D453" s="52"/>
      <c r="E453" s="70"/>
      <c r="F453" s="71">
        <f>SUM(D$5:D453)</f>
        <v>0</v>
      </c>
      <c r="G453" s="72">
        <f t="shared" si="12"/>
        <v>0</v>
      </c>
      <c r="H453" s="72">
        <v>0</v>
      </c>
      <c r="I453" s="73"/>
      <c r="J453" s="72">
        <f t="shared" si="13"/>
        <v>0</v>
      </c>
      <c r="K453" s="93"/>
    </row>
    <row r="454" spans="1:11" s="57" customFormat="1">
      <c r="A454" s="68"/>
      <c r="B454" s="69"/>
      <c r="C454" s="70"/>
      <c r="D454" s="52"/>
      <c r="E454" s="70"/>
      <c r="F454" s="71">
        <f>SUM(D$5:D454)</f>
        <v>0</v>
      </c>
      <c r="G454" s="72">
        <f t="shared" si="12"/>
        <v>0</v>
      </c>
      <c r="H454" s="72">
        <v>0</v>
      </c>
      <c r="I454" s="73"/>
      <c r="J454" s="72">
        <f t="shared" si="13"/>
        <v>0</v>
      </c>
      <c r="K454" s="93"/>
    </row>
    <row r="455" spans="1:11" s="57" customFormat="1">
      <c r="A455" s="68"/>
      <c r="B455" s="69"/>
      <c r="C455" s="70"/>
      <c r="D455" s="52"/>
      <c r="E455" s="70"/>
      <c r="F455" s="71">
        <f>SUM(D$5:D455)</f>
        <v>0</v>
      </c>
      <c r="G455" s="72">
        <f t="shared" si="12"/>
        <v>0</v>
      </c>
      <c r="H455" s="72">
        <v>0</v>
      </c>
      <c r="I455" s="73"/>
      <c r="J455" s="72">
        <f t="shared" si="13"/>
        <v>0</v>
      </c>
      <c r="K455" s="93"/>
    </row>
    <row r="456" spans="1:11" s="57" customFormat="1">
      <c r="A456" s="68"/>
      <c r="B456" s="69"/>
      <c r="C456" s="70"/>
      <c r="D456" s="52"/>
      <c r="E456" s="70"/>
      <c r="F456" s="71">
        <f>SUM(D$5:D456)</f>
        <v>0</v>
      </c>
      <c r="G456" s="72">
        <f t="shared" ref="G456:G519" si="14">+D456-H456</f>
        <v>0</v>
      </c>
      <c r="H456" s="72">
        <v>0</v>
      </c>
      <c r="I456" s="73"/>
      <c r="J456" s="72">
        <f t="shared" ref="J456:J519" si="15">IF(OR(G456&gt;0,I456="X",C456="Income from customers"),0,G456)</f>
        <v>0</v>
      </c>
      <c r="K456" s="93"/>
    </row>
    <row r="457" spans="1:11" s="57" customFormat="1">
      <c r="A457" s="68"/>
      <c r="B457" s="69"/>
      <c r="C457" s="70"/>
      <c r="D457" s="52"/>
      <c r="E457" s="70"/>
      <c r="F457" s="71">
        <f>SUM(D$5:D457)</f>
        <v>0</v>
      </c>
      <c r="G457" s="72">
        <f t="shared" si="14"/>
        <v>0</v>
      </c>
      <c r="H457" s="72">
        <v>0</v>
      </c>
      <c r="I457" s="73"/>
      <c r="J457" s="72">
        <f t="shared" si="15"/>
        <v>0</v>
      </c>
      <c r="K457" s="93"/>
    </row>
    <row r="458" spans="1:11" s="57" customFormat="1">
      <c r="A458" s="68"/>
      <c r="B458" s="69"/>
      <c r="C458" s="70"/>
      <c r="D458" s="52"/>
      <c r="E458" s="70"/>
      <c r="F458" s="71">
        <f>SUM(D$5:D458)</f>
        <v>0</v>
      </c>
      <c r="G458" s="72">
        <f t="shared" si="14"/>
        <v>0</v>
      </c>
      <c r="H458" s="72">
        <v>0</v>
      </c>
      <c r="I458" s="73"/>
      <c r="J458" s="72">
        <f t="shared" si="15"/>
        <v>0</v>
      </c>
      <c r="K458" s="93"/>
    </row>
    <row r="459" spans="1:11" s="57" customFormat="1">
      <c r="A459" s="68"/>
      <c r="B459" s="69"/>
      <c r="C459" s="70"/>
      <c r="D459" s="52"/>
      <c r="E459" s="70"/>
      <c r="F459" s="71">
        <f>SUM(D$5:D459)</f>
        <v>0</v>
      </c>
      <c r="G459" s="72">
        <f t="shared" si="14"/>
        <v>0</v>
      </c>
      <c r="H459" s="72">
        <v>0</v>
      </c>
      <c r="I459" s="73"/>
      <c r="J459" s="72">
        <f t="shared" si="15"/>
        <v>0</v>
      </c>
      <c r="K459" s="93"/>
    </row>
    <row r="460" spans="1:11" s="57" customFormat="1">
      <c r="A460" s="68"/>
      <c r="B460" s="69"/>
      <c r="C460" s="70"/>
      <c r="D460" s="52"/>
      <c r="E460" s="70"/>
      <c r="F460" s="71">
        <f>SUM(D$5:D460)</f>
        <v>0</v>
      </c>
      <c r="G460" s="72">
        <f t="shared" si="14"/>
        <v>0</v>
      </c>
      <c r="H460" s="72">
        <v>0</v>
      </c>
      <c r="I460" s="73"/>
      <c r="J460" s="72">
        <f t="shared" si="15"/>
        <v>0</v>
      </c>
      <c r="K460" s="93"/>
    </row>
    <row r="461" spans="1:11" s="57" customFormat="1">
      <c r="A461" s="68"/>
      <c r="B461" s="69"/>
      <c r="C461" s="70"/>
      <c r="D461" s="52"/>
      <c r="E461" s="70"/>
      <c r="F461" s="71">
        <f>SUM(D$5:D461)</f>
        <v>0</v>
      </c>
      <c r="G461" s="72">
        <f t="shared" si="14"/>
        <v>0</v>
      </c>
      <c r="H461" s="72">
        <v>0</v>
      </c>
      <c r="I461" s="73"/>
      <c r="J461" s="72">
        <f t="shared" si="15"/>
        <v>0</v>
      </c>
      <c r="K461" s="93"/>
    </row>
    <row r="462" spans="1:11" s="57" customFormat="1">
      <c r="A462" s="68"/>
      <c r="B462" s="69"/>
      <c r="C462" s="70"/>
      <c r="D462" s="52"/>
      <c r="E462" s="70"/>
      <c r="F462" s="71">
        <f>SUM(D$5:D462)</f>
        <v>0</v>
      </c>
      <c r="G462" s="72">
        <f t="shared" si="14"/>
        <v>0</v>
      </c>
      <c r="H462" s="72">
        <v>0</v>
      </c>
      <c r="I462" s="73"/>
      <c r="J462" s="72">
        <f t="shared" si="15"/>
        <v>0</v>
      </c>
      <c r="K462" s="93"/>
    </row>
    <row r="463" spans="1:11" s="57" customFormat="1">
      <c r="A463" s="68"/>
      <c r="B463" s="69"/>
      <c r="C463" s="70"/>
      <c r="D463" s="52"/>
      <c r="E463" s="70"/>
      <c r="F463" s="71">
        <f>SUM(D$5:D463)</f>
        <v>0</v>
      </c>
      <c r="G463" s="72">
        <f t="shared" si="14"/>
        <v>0</v>
      </c>
      <c r="H463" s="72">
        <v>0</v>
      </c>
      <c r="I463" s="73"/>
      <c r="J463" s="72">
        <f t="shared" si="15"/>
        <v>0</v>
      </c>
      <c r="K463" s="93"/>
    </row>
    <row r="464" spans="1:11" s="57" customFormat="1">
      <c r="A464" s="68"/>
      <c r="B464" s="69"/>
      <c r="C464" s="70"/>
      <c r="D464" s="52"/>
      <c r="E464" s="70"/>
      <c r="F464" s="71">
        <f>SUM(D$5:D464)</f>
        <v>0</v>
      </c>
      <c r="G464" s="72">
        <f t="shared" si="14"/>
        <v>0</v>
      </c>
      <c r="H464" s="72">
        <v>0</v>
      </c>
      <c r="I464" s="73"/>
      <c r="J464" s="72">
        <f t="shared" si="15"/>
        <v>0</v>
      </c>
      <c r="K464" s="93"/>
    </row>
    <row r="465" spans="1:11" s="57" customFormat="1">
      <c r="A465" s="68"/>
      <c r="B465" s="69"/>
      <c r="C465" s="70"/>
      <c r="D465" s="52"/>
      <c r="E465" s="70"/>
      <c r="F465" s="71">
        <f>SUM(D$5:D465)</f>
        <v>0</v>
      </c>
      <c r="G465" s="72">
        <f t="shared" si="14"/>
        <v>0</v>
      </c>
      <c r="H465" s="72">
        <v>0</v>
      </c>
      <c r="I465" s="73"/>
      <c r="J465" s="72">
        <f t="shared" si="15"/>
        <v>0</v>
      </c>
      <c r="K465" s="93"/>
    </row>
    <row r="466" spans="1:11" s="57" customFormat="1">
      <c r="A466" s="68"/>
      <c r="B466" s="69"/>
      <c r="C466" s="70"/>
      <c r="D466" s="52"/>
      <c r="E466" s="70"/>
      <c r="F466" s="71">
        <f>SUM(D$5:D466)</f>
        <v>0</v>
      </c>
      <c r="G466" s="72">
        <f t="shared" si="14"/>
        <v>0</v>
      </c>
      <c r="H466" s="72">
        <v>0</v>
      </c>
      <c r="I466" s="73"/>
      <c r="J466" s="72">
        <f t="shared" si="15"/>
        <v>0</v>
      </c>
      <c r="K466" s="93"/>
    </row>
    <row r="467" spans="1:11" s="57" customFormat="1">
      <c r="A467" s="68"/>
      <c r="B467" s="69"/>
      <c r="C467" s="70"/>
      <c r="D467" s="52"/>
      <c r="E467" s="70"/>
      <c r="F467" s="71">
        <f>SUM(D$5:D467)</f>
        <v>0</v>
      </c>
      <c r="G467" s="72">
        <f t="shared" si="14"/>
        <v>0</v>
      </c>
      <c r="H467" s="72">
        <v>0</v>
      </c>
      <c r="I467" s="73"/>
      <c r="J467" s="72">
        <f t="shared" si="15"/>
        <v>0</v>
      </c>
      <c r="K467" s="93"/>
    </row>
    <row r="468" spans="1:11" s="57" customFormat="1">
      <c r="A468" s="68"/>
      <c r="B468" s="69"/>
      <c r="C468" s="70"/>
      <c r="D468" s="52"/>
      <c r="E468" s="70"/>
      <c r="F468" s="71">
        <f>SUM(D$5:D468)</f>
        <v>0</v>
      </c>
      <c r="G468" s="72">
        <f t="shared" si="14"/>
        <v>0</v>
      </c>
      <c r="H468" s="72">
        <v>0</v>
      </c>
      <c r="I468" s="73"/>
      <c r="J468" s="72">
        <f t="shared" si="15"/>
        <v>0</v>
      </c>
      <c r="K468" s="93"/>
    </row>
    <row r="469" spans="1:11" s="57" customFormat="1">
      <c r="A469" s="68"/>
      <c r="B469" s="69"/>
      <c r="C469" s="70"/>
      <c r="D469" s="52"/>
      <c r="E469" s="70"/>
      <c r="F469" s="71">
        <f>SUM(D$5:D469)</f>
        <v>0</v>
      </c>
      <c r="G469" s="72">
        <f t="shared" si="14"/>
        <v>0</v>
      </c>
      <c r="H469" s="72">
        <v>0</v>
      </c>
      <c r="I469" s="73"/>
      <c r="J469" s="72">
        <f t="shared" si="15"/>
        <v>0</v>
      </c>
      <c r="K469" s="93"/>
    </row>
    <row r="470" spans="1:11" s="57" customFormat="1">
      <c r="A470" s="68"/>
      <c r="B470" s="69"/>
      <c r="C470" s="70"/>
      <c r="D470" s="52"/>
      <c r="E470" s="70"/>
      <c r="F470" s="71">
        <f>SUM(D$5:D470)</f>
        <v>0</v>
      </c>
      <c r="G470" s="72">
        <f t="shared" si="14"/>
        <v>0</v>
      </c>
      <c r="H470" s="72">
        <v>0</v>
      </c>
      <c r="I470" s="73"/>
      <c r="J470" s="72">
        <f t="shared" si="15"/>
        <v>0</v>
      </c>
      <c r="K470" s="93"/>
    </row>
    <row r="471" spans="1:11" s="57" customFormat="1">
      <c r="A471" s="68"/>
      <c r="B471" s="69"/>
      <c r="C471" s="70"/>
      <c r="D471" s="52"/>
      <c r="E471" s="70"/>
      <c r="F471" s="71">
        <f>SUM(D$5:D471)</f>
        <v>0</v>
      </c>
      <c r="G471" s="72">
        <f t="shared" si="14"/>
        <v>0</v>
      </c>
      <c r="H471" s="72">
        <v>0</v>
      </c>
      <c r="I471" s="73"/>
      <c r="J471" s="72">
        <f t="shared" si="15"/>
        <v>0</v>
      </c>
      <c r="K471" s="93"/>
    </row>
    <row r="472" spans="1:11" s="57" customFormat="1">
      <c r="A472" s="68"/>
      <c r="B472" s="69"/>
      <c r="C472" s="70"/>
      <c r="D472" s="52"/>
      <c r="E472" s="70"/>
      <c r="F472" s="71">
        <f>SUM(D$5:D472)</f>
        <v>0</v>
      </c>
      <c r="G472" s="72">
        <f t="shared" si="14"/>
        <v>0</v>
      </c>
      <c r="H472" s="72">
        <v>0</v>
      </c>
      <c r="I472" s="73"/>
      <c r="J472" s="72">
        <f t="shared" si="15"/>
        <v>0</v>
      </c>
      <c r="K472" s="93"/>
    </row>
    <row r="473" spans="1:11" s="57" customFormat="1">
      <c r="A473" s="68"/>
      <c r="B473" s="69"/>
      <c r="C473" s="70"/>
      <c r="D473" s="52"/>
      <c r="E473" s="70"/>
      <c r="F473" s="71">
        <f>SUM(D$5:D473)</f>
        <v>0</v>
      </c>
      <c r="G473" s="72">
        <f t="shared" si="14"/>
        <v>0</v>
      </c>
      <c r="H473" s="72">
        <v>0</v>
      </c>
      <c r="I473" s="73"/>
      <c r="J473" s="72">
        <f t="shared" si="15"/>
        <v>0</v>
      </c>
      <c r="K473" s="93"/>
    </row>
    <row r="474" spans="1:11" s="57" customFormat="1">
      <c r="A474" s="68"/>
      <c r="B474" s="69"/>
      <c r="C474" s="70"/>
      <c r="D474" s="52"/>
      <c r="E474" s="70"/>
      <c r="F474" s="71">
        <f>SUM(D$5:D474)</f>
        <v>0</v>
      </c>
      <c r="G474" s="72">
        <f t="shared" si="14"/>
        <v>0</v>
      </c>
      <c r="H474" s="72">
        <v>0</v>
      </c>
      <c r="I474" s="73"/>
      <c r="J474" s="72">
        <f t="shared" si="15"/>
        <v>0</v>
      </c>
      <c r="K474" s="93"/>
    </row>
    <row r="475" spans="1:11" s="57" customFormat="1">
      <c r="A475" s="68"/>
      <c r="B475" s="69"/>
      <c r="C475" s="70"/>
      <c r="D475" s="52"/>
      <c r="E475" s="70"/>
      <c r="F475" s="71">
        <f>SUM(D$5:D475)</f>
        <v>0</v>
      </c>
      <c r="G475" s="72">
        <f t="shared" si="14"/>
        <v>0</v>
      </c>
      <c r="H475" s="72">
        <v>0</v>
      </c>
      <c r="I475" s="73"/>
      <c r="J475" s="72">
        <f t="shared" si="15"/>
        <v>0</v>
      </c>
      <c r="K475" s="93"/>
    </row>
    <row r="476" spans="1:11" s="57" customFormat="1">
      <c r="A476" s="68"/>
      <c r="B476" s="69"/>
      <c r="C476" s="70"/>
      <c r="D476" s="52"/>
      <c r="E476" s="70"/>
      <c r="F476" s="71">
        <f>SUM(D$5:D476)</f>
        <v>0</v>
      </c>
      <c r="G476" s="72">
        <f t="shared" si="14"/>
        <v>0</v>
      </c>
      <c r="H476" s="72">
        <v>0</v>
      </c>
      <c r="I476" s="73"/>
      <c r="J476" s="72">
        <f t="shared" si="15"/>
        <v>0</v>
      </c>
      <c r="K476" s="93"/>
    </row>
    <row r="477" spans="1:11" s="57" customFormat="1">
      <c r="A477" s="68"/>
      <c r="B477" s="69"/>
      <c r="C477" s="70"/>
      <c r="D477" s="52"/>
      <c r="E477" s="70"/>
      <c r="F477" s="71">
        <f>SUM(D$5:D477)</f>
        <v>0</v>
      </c>
      <c r="G477" s="72">
        <f t="shared" si="14"/>
        <v>0</v>
      </c>
      <c r="H477" s="72">
        <v>0</v>
      </c>
      <c r="I477" s="73"/>
      <c r="J477" s="72">
        <f t="shared" si="15"/>
        <v>0</v>
      </c>
      <c r="K477" s="93"/>
    </row>
    <row r="478" spans="1:11" s="57" customFormat="1">
      <c r="A478" s="68"/>
      <c r="B478" s="69"/>
      <c r="C478" s="70"/>
      <c r="D478" s="52"/>
      <c r="E478" s="70"/>
      <c r="F478" s="71">
        <f>SUM(D$5:D478)</f>
        <v>0</v>
      </c>
      <c r="G478" s="72">
        <f t="shared" si="14"/>
        <v>0</v>
      </c>
      <c r="H478" s="72">
        <v>0</v>
      </c>
      <c r="I478" s="73"/>
      <c r="J478" s="72">
        <f t="shared" si="15"/>
        <v>0</v>
      </c>
      <c r="K478" s="93"/>
    </row>
    <row r="479" spans="1:11" s="57" customFormat="1">
      <c r="A479" s="68"/>
      <c r="B479" s="69"/>
      <c r="C479" s="70"/>
      <c r="D479" s="52"/>
      <c r="E479" s="70"/>
      <c r="F479" s="71">
        <f>SUM(D$5:D479)</f>
        <v>0</v>
      </c>
      <c r="G479" s="72">
        <f t="shared" si="14"/>
        <v>0</v>
      </c>
      <c r="H479" s="72">
        <v>0</v>
      </c>
      <c r="I479" s="73"/>
      <c r="J479" s="72">
        <f t="shared" si="15"/>
        <v>0</v>
      </c>
      <c r="K479" s="93"/>
    </row>
    <row r="480" spans="1:11" s="57" customFormat="1">
      <c r="A480" s="68"/>
      <c r="B480" s="69"/>
      <c r="C480" s="70"/>
      <c r="D480" s="52"/>
      <c r="E480" s="70"/>
      <c r="F480" s="71">
        <f>SUM(D$5:D480)</f>
        <v>0</v>
      </c>
      <c r="G480" s="72">
        <f t="shared" si="14"/>
        <v>0</v>
      </c>
      <c r="H480" s="72">
        <v>0</v>
      </c>
      <c r="I480" s="73"/>
      <c r="J480" s="72">
        <f t="shared" si="15"/>
        <v>0</v>
      </c>
      <c r="K480" s="93"/>
    </row>
    <row r="481" spans="1:11" s="57" customFormat="1">
      <c r="A481" s="68"/>
      <c r="B481" s="69"/>
      <c r="C481" s="70"/>
      <c r="D481" s="52"/>
      <c r="E481" s="70"/>
      <c r="F481" s="71">
        <f>SUM(D$5:D481)</f>
        <v>0</v>
      </c>
      <c r="G481" s="72">
        <f t="shared" si="14"/>
        <v>0</v>
      </c>
      <c r="H481" s="72">
        <v>0</v>
      </c>
      <c r="I481" s="73"/>
      <c r="J481" s="72">
        <f t="shared" si="15"/>
        <v>0</v>
      </c>
      <c r="K481" s="93"/>
    </row>
    <row r="482" spans="1:11" s="57" customFormat="1">
      <c r="A482" s="68"/>
      <c r="B482" s="69"/>
      <c r="C482" s="70"/>
      <c r="D482" s="52"/>
      <c r="E482" s="70"/>
      <c r="F482" s="71">
        <f>SUM(D$5:D482)</f>
        <v>0</v>
      </c>
      <c r="G482" s="72">
        <f t="shared" si="14"/>
        <v>0</v>
      </c>
      <c r="H482" s="72">
        <v>0</v>
      </c>
      <c r="I482" s="73"/>
      <c r="J482" s="72">
        <f t="shared" si="15"/>
        <v>0</v>
      </c>
      <c r="K482" s="93"/>
    </row>
    <row r="483" spans="1:11" s="57" customFormat="1">
      <c r="A483" s="68"/>
      <c r="B483" s="69"/>
      <c r="C483" s="70"/>
      <c r="D483" s="52"/>
      <c r="E483" s="70"/>
      <c r="F483" s="71">
        <f>SUM(D$5:D483)</f>
        <v>0</v>
      </c>
      <c r="G483" s="72">
        <f t="shared" si="14"/>
        <v>0</v>
      </c>
      <c r="H483" s="72">
        <v>0</v>
      </c>
      <c r="I483" s="73"/>
      <c r="J483" s="72">
        <f t="shared" si="15"/>
        <v>0</v>
      </c>
      <c r="K483" s="93"/>
    </row>
    <row r="484" spans="1:11" s="57" customFormat="1">
      <c r="A484" s="68"/>
      <c r="B484" s="69"/>
      <c r="C484" s="70"/>
      <c r="D484" s="52"/>
      <c r="E484" s="70"/>
      <c r="F484" s="71">
        <f>SUM(D$5:D484)</f>
        <v>0</v>
      </c>
      <c r="G484" s="72">
        <f t="shared" si="14"/>
        <v>0</v>
      </c>
      <c r="H484" s="72">
        <v>0</v>
      </c>
      <c r="I484" s="73"/>
      <c r="J484" s="72">
        <f t="shared" si="15"/>
        <v>0</v>
      </c>
      <c r="K484" s="93"/>
    </row>
    <row r="485" spans="1:11" s="57" customFormat="1">
      <c r="A485" s="68"/>
      <c r="B485" s="69"/>
      <c r="C485" s="70"/>
      <c r="D485" s="52"/>
      <c r="E485" s="70"/>
      <c r="F485" s="71">
        <f>SUM(D$5:D485)</f>
        <v>0</v>
      </c>
      <c r="G485" s="72">
        <f t="shared" si="14"/>
        <v>0</v>
      </c>
      <c r="H485" s="72">
        <v>0</v>
      </c>
      <c r="I485" s="73"/>
      <c r="J485" s="72">
        <f t="shared" si="15"/>
        <v>0</v>
      </c>
      <c r="K485" s="93"/>
    </row>
    <row r="486" spans="1:11" s="57" customFormat="1">
      <c r="A486" s="68"/>
      <c r="B486" s="69"/>
      <c r="C486" s="70"/>
      <c r="D486" s="52"/>
      <c r="E486" s="70"/>
      <c r="F486" s="71">
        <f>SUM(D$5:D486)</f>
        <v>0</v>
      </c>
      <c r="G486" s="72">
        <f t="shared" si="14"/>
        <v>0</v>
      </c>
      <c r="H486" s="72">
        <v>0</v>
      </c>
      <c r="I486" s="73"/>
      <c r="J486" s="72">
        <f t="shared" si="15"/>
        <v>0</v>
      </c>
      <c r="K486" s="93"/>
    </row>
    <row r="487" spans="1:11" s="57" customFormat="1">
      <c r="A487" s="68"/>
      <c r="B487" s="69"/>
      <c r="C487" s="70"/>
      <c r="D487" s="52"/>
      <c r="E487" s="70"/>
      <c r="F487" s="71">
        <f>SUM(D$5:D487)</f>
        <v>0</v>
      </c>
      <c r="G487" s="72">
        <f t="shared" si="14"/>
        <v>0</v>
      </c>
      <c r="H487" s="72">
        <v>0</v>
      </c>
      <c r="I487" s="73"/>
      <c r="J487" s="72">
        <f t="shared" si="15"/>
        <v>0</v>
      </c>
      <c r="K487" s="93"/>
    </row>
    <row r="488" spans="1:11" s="57" customFormat="1">
      <c r="A488" s="68"/>
      <c r="B488" s="69"/>
      <c r="C488" s="70"/>
      <c r="D488" s="52"/>
      <c r="E488" s="70"/>
      <c r="F488" s="71">
        <f>SUM(D$5:D488)</f>
        <v>0</v>
      </c>
      <c r="G488" s="72">
        <f t="shared" si="14"/>
        <v>0</v>
      </c>
      <c r="H488" s="72">
        <v>0</v>
      </c>
      <c r="I488" s="73"/>
      <c r="J488" s="72">
        <f t="shared" si="15"/>
        <v>0</v>
      </c>
      <c r="K488" s="93"/>
    </row>
    <row r="489" spans="1:11" s="57" customFormat="1">
      <c r="A489" s="68"/>
      <c r="B489" s="69"/>
      <c r="C489" s="70"/>
      <c r="D489" s="52"/>
      <c r="E489" s="70"/>
      <c r="F489" s="71">
        <f>SUM(D$5:D489)</f>
        <v>0</v>
      </c>
      <c r="G489" s="72">
        <f t="shared" si="14"/>
        <v>0</v>
      </c>
      <c r="H489" s="72">
        <v>0</v>
      </c>
      <c r="I489" s="73"/>
      <c r="J489" s="72">
        <f t="shared" si="15"/>
        <v>0</v>
      </c>
      <c r="K489" s="93"/>
    </row>
    <row r="490" spans="1:11" s="57" customFormat="1">
      <c r="A490" s="68"/>
      <c r="B490" s="69"/>
      <c r="C490" s="70"/>
      <c r="D490" s="52"/>
      <c r="E490" s="70"/>
      <c r="F490" s="71">
        <f>SUM(D$5:D490)</f>
        <v>0</v>
      </c>
      <c r="G490" s="72">
        <f t="shared" si="14"/>
        <v>0</v>
      </c>
      <c r="H490" s="72">
        <v>0</v>
      </c>
      <c r="I490" s="73"/>
      <c r="J490" s="72">
        <f t="shared" si="15"/>
        <v>0</v>
      </c>
      <c r="K490" s="93"/>
    </row>
    <row r="491" spans="1:11" s="57" customFormat="1">
      <c r="A491" s="68"/>
      <c r="B491" s="69"/>
      <c r="C491" s="70"/>
      <c r="D491" s="52"/>
      <c r="E491" s="70"/>
      <c r="F491" s="71">
        <f>SUM(D$5:D491)</f>
        <v>0</v>
      </c>
      <c r="G491" s="72">
        <f t="shared" si="14"/>
        <v>0</v>
      </c>
      <c r="H491" s="72">
        <v>0</v>
      </c>
      <c r="I491" s="73"/>
      <c r="J491" s="72">
        <f t="shared" si="15"/>
        <v>0</v>
      </c>
      <c r="K491" s="93"/>
    </row>
    <row r="492" spans="1:11" s="57" customFormat="1">
      <c r="A492" s="68"/>
      <c r="B492" s="69"/>
      <c r="C492" s="70"/>
      <c r="D492" s="52"/>
      <c r="E492" s="70"/>
      <c r="F492" s="71">
        <f>SUM(D$5:D492)</f>
        <v>0</v>
      </c>
      <c r="G492" s="72">
        <f t="shared" si="14"/>
        <v>0</v>
      </c>
      <c r="H492" s="72">
        <v>0</v>
      </c>
      <c r="I492" s="73"/>
      <c r="J492" s="72">
        <f t="shared" si="15"/>
        <v>0</v>
      </c>
      <c r="K492" s="93"/>
    </row>
    <row r="493" spans="1:11" s="57" customFormat="1">
      <c r="A493" s="68"/>
      <c r="B493" s="69"/>
      <c r="C493" s="70"/>
      <c r="D493" s="52"/>
      <c r="E493" s="70"/>
      <c r="F493" s="71">
        <f>SUM(D$5:D493)</f>
        <v>0</v>
      </c>
      <c r="G493" s="72">
        <f t="shared" si="14"/>
        <v>0</v>
      </c>
      <c r="H493" s="72">
        <v>0</v>
      </c>
      <c r="I493" s="73"/>
      <c r="J493" s="72">
        <f t="shared" si="15"/>
        <v>0</v>
      </c>
      <c r="K493" s="93"/>
    </row>
    <row r="494" spans="1:11" s="57" customFormat="1">
      <c r="A494" s="68"/>
      <c r="B494" s="69"/>
      <c r="C494" s="70"/>
      <c r="D494" s="52"/>
      <c r="E494" s="70"/>
      <c r="F494" s="71">
        <f>SUM(D$5:D494)</f>
        <v>0</v>
      </c>
      <c r="G494" s="72">
        <f t="shared" si="14"/>
        <v>0</v>
      </c>
      <c r="H494" s="72">
        <v>0</v>
      </c>
      <c r="I494" s="73"/>
      <c r="J494" s="72">
        <f t="shared" si="15"/>
        <v>0</v>
      </c>
      <c r="K494" s="93"/>
    </row>
    <row r="495" spans="1:11" s="57" customFormat="1">
      <c r="A495" s="68"/>
      <c r="B495" s="69"/>
      <c r="C495" s="70"/>
      <c r="D495" s="52"/>
      <c r="E495" s="70"/>
      <c r="F495" s="71">
        <f>SUM(D$5:D495)</f>
        <v>0</v>
      </c>
      <c r="G495" s="72">
        <f t="shared" si="14"/>
        <v>0</v>
      </c>
      <c r="H495" s="72">
        <v>0</v>
      </c>
      <c r="I495" s="73"/>
      <c r="J495" s="72">
        <f t="shared" si="15"/>
        <v>0</v>
      </c>
      <c r="K495" s="93"/>
    </row>
    <row r="496" spans="1:11" s="57" customFormat="1">
      <c r="A496" s="68"/>
      <c r="B496" s="69"/>
      <c r="C496" s="70"/>
      <c r="D496" s="52"/>
      <c r="E496" s="70"/>
      <c r="F496" s="71">
        <f>SUM(D$5:D496)</f>
        <v>0</v>
      </c>
      <c r="G496" s="72">
        <f t="shared" si="14"/>
        <v>0</v>
      </c>
      <c r="H496" s="72">
        <v>0</v>
      </c>
      <c r="I496" s="73"/>
      <c r="J496" s="72">
        <f t="shared" si="15"/>
        <v>0</v>
      </c>
      <c r="K496" s="93"/>
    </row>
    <row r="497" spans="1:11" s="57" customFormat="1">
      <c r="A497" s="68"/>
      <c r="B497" s="69"/>
      <c r="C497" s="70"/>
      <c r="D497" s="52"/>
      <c r="E497" s="70"/>
      <c r="F497" s="71">
        <f>SUM(D$5:D497)</f>
        <v>0</v>
      </c>
      <c r="G497" s="72">
        <f t="shared" si="14"/>
        <v>0</v>
      </c>
      <c r="H497" s="72">
        <v>0</v>
      </c>
      <c r="I497" s="73"/>
      <c r="J497" s="72">
        <f t="shared" si="15"/>
        <v>0</v>
      </c>
      <c r="K497" s="93"/>
    </row>
    <row r="498" spans="1:11" s="57" customFormat="1">
      <c r="A498" s="68"/>
      <c r="B498" s="69"/>
      <c r="C498" s="70"/>
      <c r="D498" s="52"/>
      <c r="E498" s="70"/>
      <c r="F498" s="71">
        <f>SUM(D$5:D498)</f>
        <v>0</v>
      </c>
      <c r="G498" s="72">
        <f t="shared" si="14"/>
        <v>0</v>
      </c>
      <c r="H498" s="72">
        <v>0</v>
      </c>
      <c r="I498" s="73"/>
      <c r="J498" s="72">
        <f t="shared" si="15"/>
        <v>0</v>
      </c>
      <c r="K498" s="93"/>
    </row>
    <row r="499" spans="1:11" s="57" customFormat="1">
      <c r="A499" s="68"/>
      <c r="B499" s="69"/>
      <c r="C499" s="70"/>
      <c r="D499" s="52"/>
      <c r="E499" s="70"/>
      <c r="F499" s="71">
        <f>SUM(D$5:D499)</f>
        <v>0</v>
      </c>
      <c r="G499" s="72">
        <f t="shared" si="14"/>
        <v>0</v>
      </c>
      <c r="H499" s="72">
        <v>0</v>
      </c>
      <c r="I499" s="73"/>
      <c r="J499" s="72">
        <f t="shared" si="15"/>
        <v>0</v>
      </c>
      <c r="K499" s="93"/>
    </row>
    <row r="500" spans="1:11" s="57" customFormat="1">
      <c r="A500" s="68"/>
      <c r="B500" s="69"/>
      <c r="C500" s="70"/>
      <c r="D500" s="52"/>
      <c r="E500" s="70"/>
      <c r="F500" s="71">
        <f>SUM(D$5:D500)</f>
        <v>0</v>
      </c>
      <c r="G500" s="72">
        <f t="shared" si="14"/>
        <v>0</v>
      </c>
      <c r="H500" s="72">
        <v>0</v>
      </c>
      <c r="I500" s="73"/>
      <c r="J500" s="72">
        <f t="shared" si="15"/>
        <v>0</v>
      </c>
      <c r="K500" s="93"/>
    </row>
    <row r="501" spans="1:11" s="57" customFormat="1">
      <c r="A501" s="68"/>
      <c r="B501" s="69"/>
      <c r="C501" s="70"/>
      <c r="D501" s="52"/>
      <c r="E501" s="70"/>
      <c r="F501" s="71">
        <f>SUM(D$5:D501)</f>
        <v>0</v>
      </c>
      <c r="G501" s="72">
        <f t="shared" si="14"/>
        <v>0</v>
      </c>
      <c r="H501" s="72">
        <v>0</v>
      </c>
      <c r="I501" s="73"/>
      <c r="J501" s="72">
        <f t="shared" si="15"/>
        <v>0</v>
      </c>
      <c r="K501" s="93"/>
    </row>
    <row r="502" spans="1:11" s="57" customFormat="1">
      <c r="A502" s="68"/>
      <c r="B502" s="69"/>
      <c r="C502" s="70"/>
      <c r="D502" s="52"/>
      <c r="E502" s="70"/>
      <c r="F502" s="71">
        <f>SUM(D$5:D502)</f>
        <v>0</v>
      </c>
      <c r="G502" s="72">
        <f t="shared" si="14"/>
        <v>0</v>
      </c>
      <c r="H502" s="72">
        <v>0</v>
      </c>
      <c r="I502" s="73"/>
      <c r="J502" s="72">
        <f t="shared" si="15"/>
        <v>0</v>
      </c>
      <c r="K502" s="93"/>
    </row>
    <row r="503" spans="1:11" s="57" customFormat="1">
      <c r="A503" s="68"/>
      <c r="B503" s="69"/>
      <c r="C503" s="70"/>
      <c r="D503" s="52"/>
      <c r="E503" s="70"/>
      <c r="F503" s="71">
        <f>SUM(D$5:D503)</f>
        <v>0</v>
      </c>
      <c r="G503" s="72">
        <f t="shared" si="14"/>
        <v>0</v>
      </c>
      <c r="H503" s="72">
        <v>0</v>
      </c>
      <c r="I503" s="73"/>
      <c r="J503" s="72">
        <f t="shared" si="15"/>
        <v>0</v>
      </c>
      <c r="K503" s="93"/>
    </row>
    <row r="504" spans="1:11" s="57" customFormat="1">
      <c r="A504" s="68"/>
      <c r="B504" s="69"/>
      <c r="C504" s="70"/>
      <c r="D504" s="52"/>
      <c r="E504" s="70"/>
      <c r="F504" s="71">
        <f>SUM(D$5:D504)</f>
        <v>0</v>
      </c>
      <c r="G504" s="72">
        <f t="shared" si="14"/>
        <v>0</v>
      </c>
      <c r="H504" s="72">
        <v>0</v>
      </c>
      <c r="I504" s="73"/>
      <c r="J504" s="72">
        <f t="shared" si="15"/>
        <v>0</v>
      </c>
      <c r="K504" s="93"/>
    </row>
    <row r="505" spans="1:11" s="57" customFormat="1">
      <c r="A505" s="68"/>
      <c r="B505" s="69"/>
      <c r="C505" s="70"/>
      <c r="D505" s="52"/>
      <c r="E505" s="70"/>
      <c r="F505" s="71">
        <f>SUM(D$5:D505)</f>
        <v>0</v>
      </c>
      <c r="G505" s="72">
        <f t="shared" si="14"/>
        <v>0</v>
      </c>
      <c r="H505" s="72">
        <v>0</v>
      </c>
      <c r="I505" s="73"/>
      <c r="J505" s="72">
        <f t="shared" si="15"/>
        <v>0</v>
      </c>
      <c r="K505" s="93"/>
    </row>
    <row r="506" spans="1:11" s="57" customFormat="1">
      <c r="A506" s="68"/>
      <c r="B506" s="69"/>
      <c r="C506" s="70"/>
      <c r="D506" s="52"/>
      <c r="E506" s="70"/>
      <c r="F506" s="71">
        <f>SUM(D$5:D506)</f>
        <v>0</v>
      </c>
      <c r="G506" s="72">
        <f t="shared" si="14"/>
        <v>0</v>
      </c>
      <c r="H506" s="72">
        <v>0</v>
      </c>
      <c r="I506" s="73"/>
      <c r="J506" s="72">
        <f t="shared" si="15"/>
        <v>0</v>
      </c>
      <c r="K506" s="93"/>
    </row>
    <row r="507" spans="1:11" s="57" customFormat="1">
      <c r="A507" s="68"/>
      <c r="B507" s="69"/>
      <c r="C507" s="70"/>
      <c r="D507" s="52"/>
      <c r="E507" s="70"/>
      <c r="F507" s="71">
        <f>SUM(D$5:D507)</f>
        <v>0</v>
      </c>
      <c r="G507" s="72">
        <f t="shared" si="14"/>
        <v>0</v>
      </c>
      <c r="H507" s="72">
        <v>0</v>
      </c>
      <c r="I507" s="73"/>
      <c r="J507" s="72">
        <f t="shared" si="15"/>
        <v>0</v>
      </c>
      <c r="K507" s="93"/>
    </row>
    <row r="508" spans="1:11" s="57" customFormat="1">
      <c r="A508" s="68"/>
      <c r="B508" s="69"/>
      <c r="C508" s="70"/>
      <c r="D508" s="52"/>
      <c r="E508" s="70"/>
      <c r="F508" s="71">
        <f>SUM(D$5:D508)</f>
        <v>0</v>
      </c>
      <c r="G508" s="72">
        <f t="shared" si="14"/>
        <v>0</v>
      </c>
      <c r="H508" s="72">
        <v>0</v>
      </c>
      <c r="I508" s="73"/>
      <c r="J508" s="72">
        <f t="shared" si="15"/>
        <v>0</v>
      </c>
      <c r="K508" s="93"/>
    </row>
    <row r="509" spans="1:11" s="57" customFormat="1">
      <c r="A509" s="68"/>
      <c r="B509" s="69"/>
      <c r="C509" s="70"/>
      <c r="D509" s="52"/>
      <c r="E509" s="70"/>
      <c r="F509" s="71">
        <f>SUM(D$5:D509)</f>
        <v>0</v>
      </c>
      <c r="G509" s="72">
        <f t="shared" si="14"/>
        <v>0</v>
      </c>
      <c r="H509" s="72">
        <v>0</v>
      </c>
      <c r="I509" s="73"/>
      <c r="J509" s="72">
        <f t="shared" si="15"/>
        <v>0</v>
      </c>
      <c r="K509" s="93"/>
    </row>
    <row r="510" spans="1:11" s="57" customFormat="1">
      <c r="A510" s="68"/>
      <c r="B510" s="69"/>
      <c r="C510" s="70"/>
      <c r="D510" s="52"/>
      <c r="E510" s="70"/>
      <c r="F510" s="71">
        <f>SUM(D$5:D510)</f>
        <v>0</v>
      </c>
      <c r="G510" s="72">
        <f t="shared" si="14"/>
        <v>0</v>
      </c>
      <c r="H510" s="72">
        <v>0</v>
      </c>
      <c r="I510" s="73"/>
      <c r="J510" s="72">
        <f t="shared" si="15"/>
        <v>0</v>
      </c>
      <c r="K510" s="93"/>
    </row>
    <row r="511" spans="1:11" s="57" customFormat="1">
      <c r="A511" s="68"/>
      <c r="B511" s="69"/>
      <c r="C511" s="70"/>
      <c r="D511" s="52"/>
      <c r="E511" s="70"/>
      <c r="F511" s="71">
        <f>SUM(D$5:D511)</f>
        <v>0</v>
      </c>
      <c r="G511" s="72">
        <f t="shared" si="14"/>
        <v>0</v>
      </c>
      <c r="H511" s="72">
        <v>0</v>
      </c>
      <c r="I511" s="73"/>
      <c r="J511" s="72">
        <f t="shared" si="15"/>
        <v>0</v>
      </c>
      <c r="K511" s="93"/>
    </row>
    <row r="512" spans="1:11" s="57" customFormat="1">
      <c r="A512" s="68"/>
      <c r="B512" s="69"/>
      <c r="C512" s="70"/>
      <c r="D512" s="52"/>
      <c r="E512" s="70"/>
      <c r="F512" s="71">
        <f>SUM(D$5:D512)</f>
        <v>0</v>
      </c>
      <c r="G512" s="72">
        <f t="shared" si="14"/>
        <v>0</v>
      </c>
      <c r="H512" s="72">
        <v>0</v>
      </c>
      <c r="I512" s="73"/>
      <c r="J512" s="72">
        <f t="shared" si="15"/>
        <v>0</v>
      </c>
      <c r="K512" s="93"/>
    </row>
    <row r="513" spans="1:11" s="57" customFormat="1">
      <c r="A513" s="68"/>
      <c r="B513" s="69"/>
      <c r="C513" s="70"/>
      <c r="D513" s="52"/>
      <c r="E513" s="70"/>
      <c r="F513" s="71">
        <f>SUM(D$5:D513)</f>
        <v>0</v>
      </c>
      <c r="G513" s="72">
        <f t="shared" si="14"/>
        <v>0</v>
      </c>
      <c r="H513" s="72">
        <v>0</v>
      </c>
      <c r="I513" s="73"/>
      <c r="J513" s="72">
        <f t="shared" si="15"/>
        <v>0</v>
      </c>
      <c r="K513" s="93"/>
    </row>
    <row r="514" spans="1:11" s="57" customFormat="1">
      <c r="A514" s="68"/>
      <c r="B514" s="69"/>
      <c r="C514" s="70"/>
      <c r="D514" s="52"/>
      <c r="E514" s="70"/>
      <c r="F514" s="71">
        <f>SUM(D$5:D514)</f>
        <v>0</v>
      </c>
      <c r="G514" s="72">
        <f t="shared" si="14"/>
        <v>0</v>
      </c>
      <c r="H514" s="72">
        <v>0</v>
      </c>
      <c r="I514" s="73"/>
      <c r="J514" s="72">
        <f t="shared" si="15"/>
        <v>0</v>
      </c>
      <c r="K514" s="93"/>
    </row>
    <row r="515" spans="1:11" s="57" customFormat="1">
      <c r="A515" s="68"/>
      <c r="B515" s="69"/>
      <c r="C515" s="70"/>
      <c r="D515" s="52"/>
      <c r="E515" s="70"/>
      <c r="F515" s="71">
        <f>SUM(D$5:D515)</f>
        <v>0</v>
      </c>
      <c r="G515" s="72">
        <f t="shared" si="14"/>
        <v>0</v>
      </c>
      <c r="H515" s="72">
        <v>0</v>
      </c>
      <c r="I515" s="73"/>
      <c r="J515" s="72">
        <f t="shared" si="15"/>
        <v>0</v>
      </c>
      <c r="K515" s="93"/>
    </row>
    <row r="516" spans="1:11" s="57" customFormat="1">
      <c r="A516" s="68"/>
      <c r="B516" s="69"/>
      <c r="C516" s="70"/>
      <c r="D516" s="52"/>
      <c r="E516" s="70"/>
      <c r="F516" s="71">
        <f>SUM(D$5:D516)</f>
        <v>0</v>
      </c>
      <c r="G516" s="72">
        <f t="shared" si="14"/>
        <v>0</v>
      </c>
      <c r="H516" s="72">
        <v>0</v>
      </c>
      <c r="I516" s="73"/>
      <c r="J516" s="72">
        <f t="shared" si="15"/>
        <v>0</v>
      </c>
      <c r="K516" s="93"/>
    </row>
    <row r="517" spans="1:11" s="57" customFormat="1">
      <c r="A517" s="68"/>
      <c r="B517" s="69"/>
      <c r="C517" s="70"/>
      <c r="D517" s="52"/>
      <c r="E517" s="70"/>
      <c r="F517" s="71">
        <f>SUM(D$5:D517)</f>
        <v>0</v>
      </c>
      <c r="G517" s="72">
        <f t="shared" si="14"/>
        <v>0</v>
      </c>
      <c r="H517" s="72">
        <v>0</v>
      </c>
      <c r="I517" s="73"/>
      <c r="J517" s="72">
        <f t="shared" si="15"/>
        <v>0</v>
      </c>
      <c r="K517" s="93"/>
    </row>
    <row r="518" spans="1:11" s="57" customFormat="1">
      <c r="A518" s="68"/>
      <c r="B518" s="69"/>
      <c r="C518" s="70"/>
      <c r="D518" s="52"/>
      <c r="E518" s="70"/>
      <c r="F518" s="71">
        <f>SUM(D$5:D518)</f>
        <v>0</v>
      </c>
      <c r="G518" s="72">
        <f t="shared" si="14"/>
        <v>0</v>
      </c>
      <c r="H518" s="72">
        <v>0</v>
      </c>
      <c r="I518" s="73"/>
      <c r="J518" s="72">
        <f t="shared" si="15"/>
        <v>0</v>
      </c>
      <c r="K518" s="93"/>
    </row>
    <row r="519" spans="1:11" s="57" customFormat="1">
      <c r="A519" s="68"/>
      <c r="B519" s="69"/>
      <c r="C519" s="70"/>
      <c r="D519" s="52"/>
      <c r="E519" s="70"/>
      <c r="F519" s="71">
        <f>SUM(D$5:D519)</f>
        <v>0</v>
      </c>
      <c r="G519" s="72">
        <f t="shared" si="14"/>
        <v>0</v>
      </c>
      <c r="H519" s="72">
        <v>0</v>
      </c>
      <c r="I519" s="73"/>
      <c r="J519" s="72">
        <f t="shared" si="15"/>
        <v>0</v>
      </c>
      <c r="K519" s="93"/>
    </row>
    <row r="520" spans="1:11" s="57" customFormat="1">
      <c r="A520" s="68"/>
      <c r="B520" s="69"/>
      <c r="C520" s="70"/>
      <c r="D520" s="52"/>
      <c r="E520" s="70"/>
      <c r="F520" s="71">
        <f>SUM(D$5:D520)</f>
        <v>0</v>
      </c>
      <c r="G520" s="72">
        <f t="shared" ref="G520:G583" si="16">+D520-H520</f>
        <v>0</v>
      </c>
      <c r="H520" s="72">
        <v>0</v>
      </c>
      <c r="I520" s="73"/>
      <c r="J520" s="72">
        <f t="shared" ref="J520:J583" si="17">IF(OR(G520&gt;0,I520="X",C520="Income from customers"),0,G520)</f>
        <v>0</v>
      </c>
      <c r="K520" s="93"/>
    </row>
    <row r="521" spans="1:11" s="57" customFormat="1">
      <c r="A521" s="68"/>
      <c r="B521" s="69"/>
      <c r="C521" s="70"/>
      <c r="D521" s="52"/>
      <c r="E521" s="70"/>
      <c r="F521" s="71">
        <f>SUM(D$5:D521)</f>
        <v>0</v>
      </c>
      <c r="G521" s="72">
        <f t="shared" si="16"/>
        <v>0</v>
      </c>
      <c r="H521" s="72">
        <v>0</v>
      </c>
      <c r="I521" s="73"/>
      <c r="J521" s="72">
        <f t="shared" si="17"/>
        <v>0</v>
      </c>
      <c r="K521" s="93"/>
    </row>
    <row r="522" spans="1:11" s="57" customFormat="1">
      <c r="A522" s="68"/>
      <c r="B522" s="69"/>
      <c r="C522" s="70"/>
      <c r="D522" s="52"/>
      <c r="E522" s="70"/>
      <c r="F522" s="71">
        <f>SUM(D$5:D522)</f>
        <v>0</v>
      </c>
      <c r="G522" s="72">
        <f t="shared" si="16"/>
        <v>0</v>
      </c>
      <c r="H522" s="72">
        <v>0</v>
      </c>
      <c r="I522" s="73"/>
      <c r="J522" s="72">
        <f t="shared" si="17"/>
        <v>0</v>
      </c>
      <c r="K522" s="93"/>
    </row>
    <row r="523" spans="1:11" s="57" customFormat="1">
      <c r="A523" s="68"/>
      <c r="B523" s="69"/>
      <c r="C523" s="70"/>
      <c r="D523" s="52"/>
      <c r="E523" s="70"/>
      <c r="F523" s="71">
        <f>SUM(D$5:D523)</f>
        <v>0</v>
      </c>
      <c r="G523" s="72">
        <f t="shared" si="16"/>
        <v>0</v>
      </c>
      <c r="H523" s="72">
        <v>0</v>
      </c>
      <c r="I523" s="73"/>
      <c r="J523" s="72">
        <f t="shared" si="17"/>
        <v>0</v>
      </c>
      <c r="K523" s="93"/>
    </row>
    <row r="524" spans="1:11" s="57" customFormat="1">
      <c r="A524" s="68"/>
      <c r="B524" s="69"/>
      <c r="C524" s="70"/>
      <c r="D524" s="52"/>
      <c r="E524" s="70"/>
      <c r="F524" s="71">
        <f>SUM(D$5:D524)</f>
        <v>0</v>
      </c>
      <c r="G524" s="72">
        <f t="shared" si="16"/>
        <v>0</v>
      </c>
      <c r="H524" s="72">
        <v>0</v>
      </c>
      <c r="I524" s="73"/>
      <c r="J524" s="72">
        <f t="shared" si="17"/>
        <v>0</v>
      </c>
      <c r="K524" s="93"/>
    </row>
    <row r="525" spans="1:11" s="57" customFormat="1">
      <c r="A525" s="68"/>
      <c r="B525" s="69"/>
      <c r="C525" s="70"/>
      <c r="D525" s="52"/>
      <c r="E525" s="70"/>
      <c r="F525" s="71">
        <f>SUM(D$5:D525)</f>
        <v>0</v>
      </c>
      <c r="G525" s="72">
        <f t="shared" si="16"/>
        <v>0</v>
      </c>
      <c r="H525" s="72">
        <v>0</v>
      </c>
      <c r="I525" s="73"/>
      <c r="J525" s="72">
        <f t="shared" si="17"/>
        <v>0</v>
      </c>
      <c r="K525" s="93"/>
    </row>
    <row r="526" spans="1:11" s="57" customFormat="1">
      <c r="A526" s="68"/>
      <c r="B526" s="69"/>
      <c r="C526" s="70"/>
      <c r="D526" s="52"/>
      <c r="E526" s="70"/>
      <c r="F526" s="71">
        <f>SUM(D$5:D526)</f>
        <v>0</v>
      </c>
      <c r="G526" s="72">
        <f t="shared" si="16"/>
        <v>0</v>
      </c>
      <c r="H526" s="72">
        <v>0</v>
      </c>
      <c r="I526" s="73"/>
      <c r="J526" s="72">
        <f t="shared" si="17"/>
        <v>0</v>
      </c>
      <c r="K526" s="93"/>
    </row>
    <row r="527" spans="1:11" s="57" customFormat="1">
      <c r="A527" s="68"/>
      <c r="B527" s="69"/>
      <c r="C527" s="70"/>
      <c r="D527" s="52"/>
      <c r="E527" s="70"/>
      <c r="F527" s="71">
        <f>SUM(D$5:D527)</f>
        <v>0</v>
      </c>
      <c r="G527" s="72">
        <f t="shared" si="16"/>
        <v>0</v>
      </c>
      <c r="H527" s="72">
        <v>0</v>
      </c>
      <c r="I527" s="73"/>
      <c r="J527" s="72">
        <f t="shared" si="17"/>
        <v>0</v>
      </c>
      <c r="K527" s="93"/>
    </row>
    <row r="528" spans="1:11" s="57" customFormat="1">
      <c r="A528" s="68"/>
      <c r="B528" s="69"/>
      <c r="C528" s="70"/>
      <c r="D528" s="52"/>
      <c r="E528" s="70"/>
      <c r="F528" s="71">
        <f>SUM(D$5:D528)</f>
        <v>0</v>
      </c>
      <c r="G528" s="72">
        <f t="shared" si="16"/>
        <v>0</v>
      </c>
      <c r="H528" s="72">
        <v>0</v>
      </c>
      <c r="I528" s="73"/>
      <c r="J528" s="72">
        <f t="shared" si="17"/>
        <v>0</v>
      </c>
      <c r="K528" s="93"/>
    </row>
    <row r="529" spans="1:11" s="57" customFormat="1">
      <c r="A529" s="68"/>
      <c r="B529" s="69"/>
      <c r="C529" s="70"/>
      <c r="D529" s="52"/>
      <c r="E529" s="70"/>
      <c r="F529" s="71">
        <f>SUM(D$5:D529)</f>
        <v>0</v>
      </c>
      <c r="G529" s="72">
        <f t="shared" si="16"/>
        <v>0</v>
      </c>
      <c r="H529" s="72">
        <v>0</v>
      </c>
      <c r="I529" s="73"/>
      <c r="J529" s="72">
        <f t="shared" si="17"/>
        <v>0</v>
      </c>
      <c r="K529" s="93"/>
    </row>
    <row r="530" spans="1:11" s="57" customFormat="1">
      <c r="A530" s="68"/>
      <c r="B530" s="69"/>
      <c r="C530" s="70"/>
      <c r="D530" s="52"/>
      <c r="E530" s="70"/>
      <c r="F530" s="71">
        <f>SUM(D$5:D530)</f>
        <v>0</v>
      </c>
      <c r="G530" s="72">
        <f t="shared" si="16"/>
        <v>0</v>
      </c>
      <c r="H530" s="72">
        <v>0</v>
      </c>
      <c r="I530" s="73"/>
      <c r="J530" s="72">
        <f t="shared" si="17"/>
        <v>0</v>
      </c>
      <c r="K530" s="93"/>
    </row>
    <row r="531" spans="1:11" s="57" customFormat="1">
      <c r="A531" s="68"/>
      <c r="B531" s="69"/>
      <c r="C531" s="70"/>
      <c r="D531" s="52"/>
      <c r="E531" s="70"/>
      <c r="F531" s="71">
        <f>SUM(D$5:D531)</f>
        <v>0</v>
      </c>
      <c r="G531" s="72">
        <f t="shared" si="16"/>
        <v>0</v>
      </c>
      <c r="H531" s="72">
        <v>0</v>
      </c>
      <c r="I531" s="73"/>
      <c r="J531" s="72">
        <f t="shared" si="17"/>
        <v>0</v>
      </c>
      <c r="K531" s="93"/>
    </row>
    <row r="532" spans="1:11" s="57" customFormat="1">
      <c r="A532" s="68"/>
      <c r="B532" s="69"/>
      <c r="C532" s="70"/>
      <c r="D532" s="52"/>
      <c r="E532" s="70"/>
      <c r="F532" s="71">
        <f>SUM(D$5:D532)</f>
        <v>0</v>
      </c>
      <c r="G532" s="72">
        <f t="shared" si="16"/>
        <v>0</v>
      </c>
      <c r="H532" s="72">
        <v>0</v>
      </c>
      <c r="I532" s="73"/>
      <c r="J532" s="72">
        <f t="shared" si="17"/>
        <v>0</v>
      </c>
      <c r="K532" s="93"/>
    </row>
    <row r="533" spans="1:11" s="57" customFormat="1">
      <c r="A533" s="68"/>
      <c r="B533" s="69"/>
      <c r="C533" s="70"/>
      <c r="D533" s="52"/>
      <c r="E533" s="70"/>
      <c r="F533" s="71">
        <f>SUM(D$5:D533)</f>
        <v>0</v>
      </c>
      <c r="G533" s="72">
        <f t="shared" si="16"/>
        <v>0</v>
      </c>
      <c r="H533" s="72">
        <v>0</v>
      </c>
      <c r="I533" s="73"/>
      <c r="J533" s="72">
        <f t="shared" si="17"/>
        <v>0</v>
      </c>
      <c r="K533" s="93"/>
    </row>
    <row r="534" spans="1:11" s="57" customFormat="1">
      <c r="A534" s="68"/>
      <c r="B534" s="69"/>
      <c r="C534" s="70"/>
      <c r="D534" s="52"/>
      <c r="E534" s="70"/>
      <c r="F534" s="71">
        <f>SUM(D$5:D534)</f>
        <v>0</v>
      </c>
      <c r="G534" s="72">
        <f t="shared" si="16"/>
        <v>0</v>
      </c>
      <c r="H534" s="72">
        <v>0</v>
      </c>
      <c r="I534" s="73"/>
      <c r="J534" s="72">
        <f t="shared" si="17"/>
        <v>0</v>
      </c>
      <c r="K534" s="93"/>
    </row>
    <row r="535" spans="1:11" s="57" customFormat="1">
      <c r="A535" s="68"/>
      <c r="B535" s="69"/>
      <c r="C535" s="70"/>
      <c r="D535" s="52"/>
      <c r="E535" s="70"/>
      <c r="F535" s="71">
        <f>SUM(D$5:D535)</f>
        <v>0</v>
      </c>
      <c r="G535" s="72">
        <f t="shared" si="16"/>
        <v>0</v>
      </c>
      <c r="H535" s="72">
        <v>0</v>
      </c>
      <c r="I535" s="73"/>
      <c r="J535" s="72">
        <f t="shared" si="17"/>
        <v>0</v>
      </c>
      <c r="K535" s="93"/>
    </row>
    <row r="536" spans="1:11" s="57" customFormat="1">
      <c r="A536" s="68"/>
      <c r="B536" s="69"/>
      <c r="C536" s="70"/>
      <c r="D536" s="52"/>
      <c r="E536" s="70"/>
      <c r="F536" s="71">
        <f>SUM(D$5:D536)</f>
        <v>0</v>
      </c>
      <c r="G536" s="72">
        <f t="shared" si="16"/>
        <v>0</v>
      </c>
      <c r="H536" s="72">
        <v>0</v>
      </c>
      <c r="I536" s="73"/>
      <c r="J536" s="72">
        <f t="shared" si="17"/>
        <v>0</v>
      </c>
      <c r="K536" s="93"/>
    </row>
    <row r="537" spans="1:11" s="57" customFormat="1">
      <c r="A537" s="68"/>
      <c r="B537" s="69"/>
      <c r="C537" s="70"/>
      <c r="D537" s="52"/>
      <c r="E537" s="70"/>
      <c r="F537" s="71">
        <f>SUM(D$5:D537)</f>
        <v>0</v>
      </c>
      <c r="G537" s="72">
        <f t="shared" si="16"/>
        <v>0</v>
      </c>
      <c r="H537" s="72">
        <v>0</v>
      </c>
      <c r="I537" s="73"/>
      <c r="J537" s="72">
        <f t="shared" si="17"/>
        <v>0</v>
      </c>
      <c r="K537" s="93"/>
    </row>
    <row r="538" spans="1:11" s="57" customFormat="1">
      <c r="A538" s="68"/>
      <c r="B538" s="69"/>
      <c r="C538" s="70"/>
      <c r="D538" s="52"/>
      <c r="E538" s="70"/>
      <c r="F538" s="71">
        <f>SUM(D$5:D538)</f>
        <v>0</v>
      </c>
      <c r="G538" s="72">
        <f t="shared" si="16"/>
        <v>0</v>
      </c>
      <c r="H538" s="72">
        <v>0</v>
      </c>
      <c r="I538" s="73"/>
      <c r="J538" s="72">
        <f t="shared" si="17"/>
        <v>0</v>
      </c>
      <c r="K538" s="93"/>
    </row>
    <row r="539" spans="1:11" s="57" customFormat="1">
      <c r="A539" s="68"/>
      <c r="B539" s="69"/>
      <c r="C539" s="70"/>
      <c r="D539" s="52"/>
      <c r="E539" s="70"/>
      <c r="F539" s="71">
        <f>SUM(D$5:D539)</f>
        <v>0</v>
      </c>
      <c r="G539" s="72">
        <f t="shared" si="16"/>
        <v>0</v>
      </c>
      <c r="H539" s="72">
        <v>0</v>
      </c>
      <c r="I539" s="73"/>
      <c r="J539" s="72">
        <f t="shared" si="17"/>
        <v>0</v>
      </c>
      <c r="K539" s="93"/>
    </row>
    <row r="540" spans="1:11" s="57" customFormat="1">
      <c r="A540" s="68"/>
      <c r="B540" s="69"/>
      <c r="C540" s="70"/>
      <c r="D540" s="52"/>
      <c r="E540" s="70"/>
      <c r="F540" s="71">
        <f>SUM(D$5:D540)</f>
        <v>0</v>
      </c>
      <c r="G540" s="72">
        <f t="shared" si="16"/>
        <v>0</v>
      </c>
      <c r="H540" s="72">
        <v>0</v>
      </c>
      <c r="I540" s="73"/>
      <c r="J540" s="72">
        <f t="shared" si="17"/>
        <v>0</v>
      </c>
      <c r="K540" s="93"/>
    </row>
    <row r="541" spans="1:11" s="57" customFormat="1">
      <c r="A541" s="68"/>
      <c r="B541" s="69"/>
      <c r="C541" s="70"/>
      <c r="D541" s="52"/>
      <c r="E541" s="70"/>
      <c r="F541" s="71">
        <f>SUM(D$5:D541)</f>
        <v>0</v>
      </c>
      <c r="G541" s="72">
        <f t="shared" si="16"/>
        <v>0</v>
      </c>
      <c r="H541" s="72">
        <v>0</v>
      </c>
      <c r="I541" s="73"/>
      <c r="J541" s="72">
        <f t="shared" si="17"/>
        <v>0</v>
      </c>
      <c r="K541" s="93"/>
    </row>
    <row r="542" spans="1:11" s="57" customFormat="1">
      <c r="A542" s="68"/>
      <c r="B542" s="69"/>
      <c r="C542" s="70"/>
      <c r="D542" s="52"/>
      <c r="E542" s="70"/>
      <c r="F542" s="71">
        <f>SUM(D$5:D542)</f>
        <v>0</v>
      </c>
      <c r="G542" s="72">
        <f t="shared" si="16"/>
        <v>0</v>
      </c>
      <c r="H542" s="72">
        <v>0</v>
      </c>
      <c r="I542" s="73"/>
      <c r="J542" s="72">
        <f t="shared" si="17"/>
        <v>0</v>
      </c>
      <c r="K542" s="93"/>
    </row>
    <row r="543" spans="1:11" s="57" customFormat="1">
      <c r="A543" s="68"/>
      <c r="B543" s="69"/>
      <c r="C543" s="70"/>
      <c r="D543" s="52"/>
      <c r="E543" s="70"/>
      <c r="F543" s="71">
        <f>SUM(D$5:D543)</f>
        <v>0</v>
      </c>
      <c r="G543" s="72">
        <f t="shared" si="16"/>
        <v>0</v>
      </c>
      <c r="H543" s="72">
        <v>0</v>
      </c>
      <c r="I543" s="73"/>
      <c r="J543" s="72">
        <f t="shared" si="17"/>
        <v>0</v>
      </c>
      <c r="K543" s="93"/>
    </row>
    <row r="544" spans="1:11" s="57" customFormat="1">
      <c r="A544" s="68"/>
      <c r="B544" s="69"/>
      <c r="C544" s="70"/>
      <c r="D544" s="52"/>
      <c r="E544" s="70"/>
      <c r="F544" s="71">
        <f>SUM(D$5:D544)</f>
        <v>0</v>
      </c>
      <c r="G544" s="72">
        <f t="shared" si="16"/>
        <v>0</v>
      </c>
      <c r="H544" s="72">
        <v>0</v>
      </c>
      <c r="I544" s="73"/>
      <c r="J544" s="72">
        <f t="shared" si="17"/>
        <v>0</v>
      </c>
      <c r="K544" s="93"/>
    </row>
    <row r="545" spans="1:11" s="57" customFormat="1">
      <c r="A545" s="68"/>
      <c r="B545" s="69"/>
      <c r="C545" s="70"/>
      <c r="D545" s="52"/>
      <c r="E545" s="70"/>
      <c r="F545" s="71">
        <f>SUM(D$5:D545)</f>
        <v>0</v>
      </c>
      <c r="G545" s="72">
        <f t="shared" si="16"/>
        <v>0</v>
      </c>
      <c r="H545" s="72">
        <v>0</v>
      </c>
      <c r="I545" s="73"/>
      <c r="J545" s="72">
        <f t="shared" si="17"/>
        <v>0</v>
      </c>
      <c r="K545" s="93"/>
    </row>
    <row r="546" spans="1:11" s="57" customFormat="1">
      <c r="A546" s="68"/>
      <c r="B546" s="69"/>
      <c r="C546" s="70"/>
      <c r="D546" s="52"/>
      <c r="E546" s="70"/>
      <c r="F546" s="71">
        <f>SUM(D$5:D546)</f>
        <v>0</v>
      </c>
      <c r="G546" s="72">
        <f t="shared" si="16"/>
        <v>0</v>
      </c>
      <c r="H546" s="72">
        <v>0</v>
      </c>
      <c r="I546" s="73"/>
      <c r="J546" s="72">
        <f t="shared" si="17"/>
        <v>0</v>
      </c>
      <c r="K546" s="93"/>
    </row>
    <row r="547" spans="1:11" s="57" customFormat="1">
      <c r="A547" s="68"/>
      <c r="B547" s="69"/>
      <c r="C547" s="70"/>
      <c r="D547" s="52"/>
      <c r="E547" s="70"/>
      <c r="F547" s="71">
        <f>SUM(D$5:D547)</f>
        <v>0</v>
      </c>
      <c r="G547" s="72">
        <f t="shared" si="16"/>
        <v>0</v>
      </c>
      <c r="H547" s="72">
        <v>0</v>
      </c>
      <c r="I547" s="73"/>
      <c r="J547" s="72">
        <f t="shared" si="17"/>
        <v>0</v>
      </c>
      <c r="K547" s="93"/>
    </row>
    <row r="548" spans="1:11" s="57" customFormat="1">
      <c r="A548" s="68"/>
      <c r="B548" s="69"/>
      <c r="C548" s="70"/>
      <c r="D548" s="52"/>
      <c r="E548" s="70"/>
      <c r="F548" s="71">
        <f>SUM(D$5:D548)</f>
        <v>0</v>
      </c>
      <c r="G548" s="72">
        <f t="shared" si="16"/>
        <v>0</v>
      </c>
      <c r="H548" s="72">
        <v>0</v>
      </c>
      <c r="I548" s="73"/>
      <c r="J548" s="72">
        <f t="shared" si="17"/>
        <v>0</v>
      </c>
      <c r="K548" s="93"/>
    </row>
    <row r="549" spans="1:11" s="57" customFormat="1">
      <c r="A549" s="68"/>
      <c r="B549" s="69"/>
      <c r="C549" s="70"/>
      <c r="D549" s="52"/>
      <c r="E549" s="70"/>
      <c r="F549" s="71">
        <f>SUM(D$5:D549)</f>
        <v>0</v>
      </c>
      <c r="G549" s="72">
        <f t="shared" si="16"/>
        <v>0</v>
      </c>
      <c r="H549" s="72">
        <v>0</v>
      </c>
      <c r="I549" s="73"/>
      <c r="J549" s="72">
        <f t="shared" si="17"/>
        <v>0</v>
      </c>
      <c r="K549" s="93"/>
    </row>
    <row r="550" spans="1:11" s="57" customFormat="1">
      <c r="A550" s="68"/>
      <c r="B550" s="69"/>
      <c r="C550" s="70"/>
      <c r="D550" s="52"/>
      <c r="E550" s="70"/>
      <c r="F550" s="71">
        <f>SUM(D$5:D550)</f>
        <v>0</v>
      </c>
      <c r="G550" s="72">
        <f t="shared" si="16"/>
        <v>0</v>
      </c>
      <c r="H550" s="72">
        <v>0</v>
      </c>
      <c r="I550" s="73"/>
      <c r="J550" s="72">
        <f t="shared" si="17"/>
        <v>0</v>
      </c>
      <c r="K550" s="93"/>
    </row>
    <row r="551" spans="1:11" s="57" customFormat="1">
      <c r="A551" s="68"/>
      <c r="B551" s="69"/>
      <c r="C551" s="70"/>
      <c r="D551" s="52"/>
      <c r="E551" s="70"/>
      <c r="F551" s="71">
        <f>SUM(D$5:D551)</f>
        <v>0</v>
      </c>
      <c r="G551" s="72">
        <f t="shared" si="16"/>
        <v>0</v>
      </c>
      <c r="H551" s="72">
        <v>0</v>
      </c>
      <c r="I551" s="73"/>
      <c r="J551" s="72">
        <f t="shared" si="17"/>
        <v>0</v>
      </c>
      <c r="K551" s="93"/>
    </row>
    <row r="552" spans="1:11" s="57" customFormat="1">
      <c r="A552" s="68"/>
      <c r="B552" s="69"/>
      <c r="C552" s="70"/>
      <c r="D552" s="52"/>
      <c r="E552" s="70"/>
      <c r="F552" s="71">
        <f>SUM(D$5:D552)</f>
        <v>0</v>
      </c>
      <c r="G552" s="72">
        <f t="shared" si="16"/>
        <v>0</v>
      </c>
      <c r="H552" s="72">
        <v>0</v>
      </c>
      <c r="I552" s="73"/>
      <c r="J552" s="72">
        <f t="shared" si="17"/>
        <v>0</v>
      </c>
      <c r="K552" s="93"/>
    </row>
    <row r="553" spans="1:11" s="57" customFormat="1">
      <c r="A553" s="68"/>
      <c r="B553" s="69"/>
      <c r="C553" s="70"/>
      <c r="D553" s="52"/>
      <c r="E553" s="70"/>
      <c r="F553" s="71">
        <f>SUM(D$5:D553)</f>
        <v>0</v>
      </c>
      <c r="G553" s="72">
        <f t="shared" si="16"/>
        <v>0</v>
      </c>
      <c r="H553" s="72">
        <v>0</v>
      </c>
      <c r="I553" s="73"/>
      <c r="J553" s="72">
        <f t="shared" si="17"/>
        <v>0</v>
      </c>
      <c r="K553" s="93"/>
    </row>
    <row r="554" spans="1:11" s="57" customFormat="1">
      <c r="A554" s="68"/>
      <c r="B554" s="69"/>
      <c r="C554" s="70"/>
      <c r="D554" s="52"/>
      <c r="E554" s="70"/>
      <c r="F554" s="71">
        <f>SUM(D$5:D554)</f>
        <v>0</v>
      </c>
      <c r="G554" s="72">
        <f t="shared" si="16"/>
        <v>0</v>
      </c>
      <c r="H554" s="72">
        <v>0</v>
      </c>
      <c r="I554" s="73"/>
      <c r="J554" s="72">
        <f t="shared" si="17"/>
        <v>0</v>
      </c>
      <c r="K554" s="93"/>
    </row>
    <row r="555" spans="1:11" s="57" customFormat="1">
      <c r="A555" s="68"/>
      <c r="B555" s="69"/>
      <c r="C555" s="70"/>
      <c r="D555" s="52"/>
      <c r="E555" s="70"/>
      <c r="F555" s="71">
        <f>SUM(D$5:D555)</f>
        <v>0</v>
      </c>
      <c r="G555" s="72">
        <f t="shared" si="16"/>
        <v>0</v>
      </c>
      <c r="H555" s="72">
        <v>0</v>
      </c>
      <c r="I555" s="73"/>
      <c r="J555" s="72">
        <f t="shared" si="17"/>
        <v>0</v>
      </c>
      <c r="K555" s="93"/>
    </row>
    <row r="556" spans="1:11" s="57" customFormat="1">
      <c r="A556" s="68"/>
      <c r="B556" s="69"/>
      <c r="C556" s="70"/>
      <c r="D556" s="52"/>
      <c r="E556" s="70"/>
      <c r="F556" s="71">
        <f>SUM(D$5:D556)</f>
        <v>0</v>
      </c>
      <c r="G556" s="72">
        <f t="shared" si="16"/>
        <v>0</v>
      </c>
      <c r="H556" s="72">
        <v>0</v>
      </c>
      <c r="I556" s="73"/>
      <c r="J556" s="72">
        <f t="shared" si="17"/>
        <v>0</v>
      </c>
      <c r="K556" s="93"/>
    </row>
    <row r="557" spans="1:11" s="57" customFormat="1">
      <c r="A557" s="68"/>
      <c r="B557" s="69"/>
      <c r="C557" s="70"/>
      <c r="D557" s="52"/>
      <c r="E557" s="70"/>
      <c r="F557" s="71">
        <f>SUM(D$5:D557)</f>
        <v>0</v>
      </c>
      <c r="G557" s="72">
        <f t="shared" si="16"/>
        <v>0</v>
      </c>
      <c r="H557" s="72">
        <v>0</v>
      </c>
      <c r="I557" s="73"/>
      <c r="J557" s="72">
        <f t="shared" si="17"/>
        <v>0</v>
      </c>
      <c r="K557" s="93"/>
    </row>
    <row r="558" spans="1:11" s="57" customFormat="1">
      <c r="A558" s="68"/>
      <c r="B558" s="69"/>
      <c r="C558" s="70"/>
      <c r="D558" s="52"/>
      <c r="E558" s="70"/>
      <c r="F558" s="71">
        <f>SUM(D$5:D558)</f>
        <v>0</v>
      </c>
      <c r="G558" s="72">
        <f t="shared" si="16"/>
        <v>0</v>
      </c>
      <c r="H558" s="72">
        <v>0</v>
      </c>
      <c r="I558" s="73"/>
      <c r="J558" s="72">
        <f t="shared" si="17"/>
        <v>0</v>
      </c>
      <c r="K558" s="93"/>
    </row>
    <row r="559" spans="1:11" s="57" customFormat="1">
      <c r="A559" s="68"/>
      <c r="B559" s="69"/>
      <c r="C559" s="70"/>
      <c r="D559" s="52"/>
      <c r="E559" s="70"/>
      <c r="F559" s="71">
        <f>SUM(D$5:D559)</f>
        <v>0</v>
      </c>
      <c r="G559" s="72">
        <f t="shared" si="16"/>
        <v>0</v>
      </c>
      <c r="H559" s="72">
        <v>0</v>
      </c>
      <c r="I559" s="73"/>
      <c r="J559" s="72">
        <f t="shared" si="17"/>
        <v>0</v>
      </c>
      <c r="K559" s="93"/>
    </row>
    <row r="560" spans="1:11" s="57" customFormat="1">
      <c r="A560" s="68"/>
      <c r="B560" s="69"/>
      <c r="C560" s="70"/>
      <c r="D560" s="52"/>
      <c r="E560" s="70"/>
      <c r="F560" s="71">
        <f>SUM(D$5:D560)</f>
        <v>0</v>
      </c>
      <c r="G560" s="72">
        <f t="shared" si="16"/>
        <v>0</v>
      </c>
      <c r="H560" s="72">
        <v>0</v>
      </c>
      <c r="I560" s="73"/>
      <c r="J560" s="72">
        <f t="shared" si="17"/>
        <v>0</v>
      </c>
      <c r="K560" s="93"/>
    </row>
    <row r="561" spans="1:11" s="57" customFormat="1">
      <c r="A561" s="68"/>
      <c r="B561" s="69"/>
      <c r="C561" s="70"/>
      <c r="D561" s="52"/>
      <c r="E561" s="70"/>
      <c r="F561" s="71">
        <f>SUM(D$5:D561)</f>
        <v>0</v>
      </c>
      <c r="G561" s="72">
        <f t="shared" si="16"/>
        <v>0</v>
      </c>
      <c r="H561" s="72">
        <v>0</v>
      </c>
      <c r="I561" s="73"/>
      <c r="J561" s="72">
        <f t="shared" si="17"/>
        <v>0</v>
      </c>
      <c r="K561" s="93"/>
    </row>
    <row r="562" spans="1:11" s="57" customFormat="1">
      <c r="A562" s="68"/>
      <c r="B562" s="69"/>
      <c r="C562" s="70"/>
      <c r="D562" s="52"/>
      <c r="E562" s="70"/>
      <c r="F562" s="71">
        <f>SUM(D$5:D562)</f>
        <v>0</v>
      </c>
      <c r="G562" s="72">
        <f t="shared" si="16"/>
        <v>0</v>
      </c>
      <c r="H562" s="72">
        <v>0</v>
      </c>
      <c r="I562" s="73"/>
      <c r="J562" s="72">
        <f t="shared" si="17"/>
        <v>0</v>
      </c>
      <c r="K562" s="93"/>
    </row>
    <row r="563" spans="1:11" s="57" customFormat="1">
      <c r="A563" s="68"/>
      <c r="B563" s="69"/>
      <c r="C563" s="70"/>
      <c r="D563" s="52"/>
      <c r="E563" s="70"/>
      <c r="F563" s="71">
        <f>SUM(D$5:D563)</f>
        <v>0</v>
      </c>
      <c r="G563" s="72">
        <f t="shared" si="16"/>
        <v>0</v>
      </c>
      <c r="H563" s="72">
        <v>0</v>
      </c>
      <c r="I563" s="73"/>
      <c r="J563" s="72">
        <f t="shared" si="17"/>
        <v>0</v>
      </c>
      <c r="K563" s="93"/>
    </row>
    <row r="564" spans="1:11" s="57" customFormat="1">
      <c r="A564" s="68"/>
      <c r="B564" s="69"/>
      <c r="C564" s="70"/>
      <c r="D564" s="52"/>
      <c r="E564" s="70"/>
      <c r="F564" s="71">
        <f>SUM(D$5:D564)</f>
        <v>0</v>
      </c>
      <c r="G564" s="72">
        <f t="shared" si="16"/>
        <v>0</v>
      </c>
      <c r="H564" s="72">
        <v>0</v>
      </c>
      <c r="I564" s="73"/>
      <c r="J564" s="72">
        <f t="shared" si="17"/>
        <v>0</v>
      </c>
      <c r="K564" s="93"/>
    </row>
    <row r="565" spans="1:11" s="57" customFormat="1">
      <c r="A565" s="68"/>
      <c r="B565" s="69"/>
      <c r="C565" s="70"/>
      <c r="D565" s="52"/>
      <c r="E565" s="70"/>
      <c r="F565" s="71">
        <f>SUM(D$5:D565)</f>
        <v>0</v>
      </c>
      <c r="G565" s="72">
        <f t="shared" si="16"/>
        <v>0</v>
      </c>
      <c r="H565" s="72">
        <v>0</v>
      </c>
      <c r="I565" s="73"/>
      <c r="J565" s="72">
        <f t="shared" si="17"/>
        <v>0</v>
      </c>
      <c r="K565" s="93"/>
    </row>
    <row r="566" spans="1:11" s="57" customFormat="1">
      <c r="A566" s="68"/>
      <c r="B566" s="69"/>
      <c r="C566" s="70"/>
      <c r="D566" s="52"/>
      <c r="E566" s="70"/>
      <c r="F566" s="71">
        <f>SUM(D$5:D566)</f>
        <v>0</v>
      </c>
      <c r="G566" s="72">
        <f t="shared" si="16"/>
        <v>0</v>
      </c>
      <c r="H566" s="72">
        <v>0</v>
      </c>
      <c r="I566" s="73"/>
      <c r="J566" s="72">
        <f t="shared" si="17"/>
        <v>0</v>
      </c>
      <c r="K566" s="93"/>
    </row>
    <row r="567" spans="1:11" s="57" customFormat="1">
      <c r="A567" s="68"/>
      <c r="B567" s="69"/>
      <c r="C567" s="70"/>
      <c r="D567" s="52"/>
      <c r="E567" s="70"/>
      <c r="F567" s="71">
        <f>SUM(D$5:D567)</f>
        <v>0</v>
      </c>
      <c r="G567" s="72">
        <f t="shared" si="16"/>
        <v>0</v>
      </c>
      <c r="H567" s="72">
        <v>0</v>
      </c>
      <c r="I567" s="73"/>
      <c r="J567" s="72">
        <f t="shared" si="17"/>
        <v>0</v>
      </c>
      <c r="K567" s="93"/>
    </row>
    <row r="568" spans="1:11" s="57" customFormat="1">
      <c r="A568" s="68"/>
      <c r="B568" s="69"/>
      <c r="C568" s="70"/>
      <c r="D568" s="52"/>
      <c r="E568" s="70"/>
      <c r="F568" s="71">
        <f>SUM(D$5:D568)</f>
        <v>0</v>
      </c>
      <c r="G568" s="72">
        <f t="shared" si="16"/>
        <v>0</v>
      </c>
      <c r="H568" s="72">
        <v>0</v>
      </c>
      <c r="I568" s="73"/>
      <c r="J568" s="72">
        <f t="shared" si="17"/>
        <v>0</v>
      </c>
      <c r="K568" s="93"/>
    </row>
    <row r="569" spans="1:11" s="57" customFormat="1">
      <c r="A569" s="68"/>
      <c r="B569" s="69"/>
      <c r="C569" s="70"/>
      <c r="D569" s="52"/>
      <c r="E569" s="70"/>
      <c r="F569" s="71">
        <f>SUM(D$5:D569)</f>
        <v>0</v>
      </c>
      <c r="G569" s="72">
        <f t="shared" si="16"/>
        <v>0</v>
      </c>
      <c r="H569" s="72">
        <v>0</v>
      </c>
      <c r="I569" s="73"/>
      <c r="J569" s="72">
        <f t="shared" si="17"/>
        <v>0</v>
      </c>
      <c r="K569" s="93"/>
    </row>
    <row r="570" spans="1:11" s="57" customFormat="1">
      <c r="A570" s="68"/>
      <c r="B570" s="69"/>
      <c r="C570" s="70"/>
      <c r="D570" s="52"/>
      <c r="E570" s="70"/>
      <c r="F570" s="71">
        <f>SUM(D$5:D570)</f>
        <v>0</v>
      </c>
      <c r="G570" s="72">
        <f t="shared" si="16"/>
        <v>0</v>
      </c>
      <c r="H570" s="72">
        <v>0</v>
      </c>
      <c r="I570" s="73"/>
      <c r="J570" s="72">
        <f t="shared" si="17"/>
        <v>0</v>
      </c>
      <c r="K570" s="93"/>
    </row>
    <row r="571" spans="1:11" s="57" customFormat="1">
      <c r="A571" s="68"/>
      <c r="B571" s="69"/>
      <c r="C571" s="70"/>
      <c r="D571" s="52"/>
      <c r="E571" s="70"/>
      <c r="F571" s="71">
        <f>SUM(D$5:D571)</f>
        <v>0</v>
      </c>
      <c r="G571" s="72">
        <f t="shared" si="16"/>
        <v>0</v>
      </c>
      <c r="H571" s="72">
        <v>0</v>
      </c>
      <c r="I571" s="73"/>
      <c r="J571" s="72">
        <f t="shared" si="17"/>
        <v>0</v>
      </c>
      <c r="K571" s="93"/>
    </row>
    <row r="572" spans="1:11" s="57" customFormat="1">
      <c r="A572" s="68"/>
      <c r="B572" s="69"/>
      <c r="C572" s="70"/>
      <c r="D572" s="52"/>
      <c r="E572" s="70"/>
      <c r="F572" s="71">
        <f>SUM(D$5:D572)</f>
        <v>0</v>
      </c>
      <c r="G572" s="72">
        <f t="shared" si="16"/>
        <v>0</v>
      </c>
      <c r="H572" s="72">
        <v>0</v>
      </c>
      <c r="I572" s="73"/>
      <c r="J572" s="72">
        <f t="shared" si="17"/>
        <v>0</v>
      </c>
      <c r="K572" s="93"/>
    </row>
    <row r="573" spans="1:11" s="57" customFormat="1">
      <c r="A573" s="68"/>
      <c r="B573" s="69"/>
      <c r="C573" s="70"/>
      <c r="D573" s="52"/>
      <c r="E573" s="70"/>
      <c r="F573" s="71">
        <f>SUM(D$5:D573)</f>
        <v>0</v>
      </c>
      <c r="G573" s="72">
        <f t="shared" si="16"/>
        <v>0</v>
      </c>
      <c r="H573" s="72">
        <v>0</v>
      </c>
      <c r="I573" s="73"/>
      <c r="J573" s="72">
        <f t="shared" si="17"/>
        <v>0</v>
      </c>
      <c r="K573" s="93"/>
    </row>
    <row r="574" spans="1:11" s="57" customFormat="1">
      <c r="A574" s="68"/>
      <c r="B574" s="69"/>
      <c r="C574" s="70"/>
      <c r="D574" s="52"/>
      <c r="E574" s="70"/>
      <c r="F574" s="71">
        <f>SUM(D$5:D574)</f>
        <v>0</v>
      </c>
      <c r="G574" s="72">
        <f t="shared" si="16"/>
        <v>0</v>
      </c>
      <c r="H574" s="72">
        <v>0</v>
      </c>
      <c r="I574" s="73"/>
      <c r="J574" s="72">
        <f t="shared" si="17"/>
        <v>0</v>
      </c>
      <c r="K574" s="93"/>
    </row>
    <row r="575" spans="1:11" s="57" customFormat="1">
      <c r="A575" s="68"/>
      <c r="B575" s="69"/>
      <c r="C575" s="70"/>
      <c r="D575" s="52"/>
      <c r="E575" s="70"/>
      <c r="F575" s="71">
        <f>SUM(D$5:D575)</f>
        <v>0</v>
      </c>
      <c r="G575" s="72">
        <f t="shared" si="16"/>
        <v>0</v>
      </c>
      <c r="H575" s="72">
        <v>0</v>
      </c>
      <c r="I575" s="73"/>
      <c r="J575" s="72">
        <f t="shared" si="17"/>
        <v>0</v>
      </c>
      <c r="K575" s="93"/>
    </row>
    <row r="576" spans="1:11" s="57" customFormat="1">
      <c r="A576" s="68"/>
      <c r="B576" s="69"/>
      <c r="C576" s="70"/>
      <c r="D576" s="52"/>
      <c r="E576" s="70"/>
      <c r="F576" s="71">
        <f>SUM(D$5:D576)</f>
        <v>0</v>
      </c>
      <c r="G576" s="72">
        <f t="shared" si="16"/>
        <v>0</v>
      </c>
      <c r="H576" s="72">
        <v>0</v>
      </c>
      <c r="I576" s="73"/>
      <c r="J576" s="72">
        <f t="shared" si="17"/>
        <v>0</v>
      </c>
      <c r="K576" s="93"/>
    </row>
    <row r="577" spans="1:11" s="57" customFormat="1">
      <c r="A577" s="68"/>
      <c r="B577" s="69"/>
      <c r="C577" s="70"/>
      <c r="D577" s="52"/>
      <c r="E577" s="70"/>
      <c r="F577" s="71">
        <f>SUM(D$5:D577)</f>
        <v>0</v>
      </c>
      <c r="G577" s="72">
        <f t="shared" si="16"/>
        <v>0</v>
      </c>
      <c r="H577" s="72">
        <v>0</v>
      </c>
      <c r="I577" s="73"/>
      <c r="J577" s="72">
        <f t="shared" si="17"/>
        <v>0</v>
      </c>
      <c r="K577" s="93"/>
    </row>
    <row r="578" spans="1:11" s="57" customFormat="1">
      <c r="A578" s="68"/>
      <c r="B578" s="69"/>
      <c r="C578" s="70"/>
      <c r="D578" s="52"/>
      <c r="E578" s="70"/>
      <c r="F578" s="71">
        <f>SUM(D$5:D578)</f>
        <v>0</v>
      </c>
      <c r="G578" s="72">
        <f t="shared" si="16"/>
        <v>0</v>
      </c>
      <c r="H578" s="72">
        <v>0</v>
      </c>
      <c r="I578" s="73"/>
      <c r="J578" s="72">
        <f t="shared" si="17"/>
        <v>0</v>
      </c>
      <c r="K578" s="93"/>
    </row>
    <row r="579" spans="1:11" s="57" customFormat="1">
      <c r="A579" s="68"/>
      <c r="B579" s="69"/>
      <c r="C579" s="70"/>
      <c r="D579" s="52"/>
      <c r="E579" s="70"/>
      <c r="F579" s="71">
        <f>SUM(D$5:D579)</f>
        <v>0</v>
      </c>
      <c r="G579" s="72">
        <f t="shared" si="16"/>
        <v>0</v>
      </c>
      <c r="H579" s="72">
        <v>0</v>
      </c>
      <c r="I579" s="73"/>
      <c r="J579" s="72">
        <f t="shared" si="17"/>
        <v>0</v>
      </c>
      <c r="K579" s="93"/>
    </row>
    <row r="580" spans="1:11" s="57" customFormat="1">
      <c r="A580" s="68"/>
      <c r="B580" s="69"/>
      <c r="C580" s="70"/>
      <c r="D580" s="52"/>
      <c r="E580" s="70"/>
      <c r="F580" s="71">
        <f>SUM(D$5:D580)</f>
        <v>0</v>
      </c>
      <c r="G580" s="72">
        <f t="shared" si="16"/>
        <v>0</v>
      </c>
      <c r="H580" s="72">
        <v>0</v>
      </c>
      <c r="I580" s="73"/>
      <c r="J580" s="72">
        <f t="shared" si="17"/>
        <v>0</v>
      </c>
      <c r="K580" s="93"/>
    </row>
    <row r="581" spans="1:11" s="57" customFormat="1">
      <c r="A581" s="68"/>
      <c r="B581" s="69"/>
      <c r="C581" s="70"/>
      <c r="D581" s="52"/>
      <c r="E581" s="70"/>
      <c r="F581" s="71">
        <f>SUM(D$5:D581)</f>
        <v>0</v>
      </c>
      <c r="G581" s="72">
        <f t="shared" si="16"/>
        <v>0</v>
      </c>
      <c r="H581" s="72">
        <v>0</v>
      </c>
      <c r="I581" s="73"/>
      <c r="J581" s="72">
        <f t="shared" si="17"/>
        <v>0</v>
      </c>
      <c r="K581" s="93"/>
    </row>
    <row r="582" spans="1:11" s="57" customFormat="1">
      <c r="A582" s="68"/>
      <c r="B582" s="69"/>
      <c r="C582" s="70"/>
      <c r="D582" s="52"/>
      <c r="E582" s="70"/>
      <c r="F582" s="71">
        <f>SUM(D$5:D582)</f>
        <v>0</v>
      </c>
      <c r="G582" s="72">
        <f t="shared" si="16"/>
        <v>0</v>
      </c>
      <c r="H582" s="72">
        <v>0</v>
      </c>
      <c r="I582" s="73"/>
      <c r="J582" s="72">
        <f t="shared" si="17"/>
        <v>0</v>
      </c>
      <c r="K582" s="93"/>
    </row>
    <row r="583" spans="1:11" s="57" customFormat="1">
      <c r="A583" s="68"/>
      <c r="B583" s="69"/>
      <c r="C583" s="70"/>
      <c r="D583" s="52"/>
      <c r="E583" s="70"/>
      <c r="F583" s="71">
        <f>SUM(D$5:D583)</f>
        <v>0</v>
      </c>
      <c r="G583" s="72">
        <f t="shared" si="16"/>
        <v>0</v>
      </c>
      <c r="H583" s="72">
        <v>0</v>
      </c>
      <c r="I583" s="73"/>
      <c r="J583" s="72">
        <f t="shared" si="17"/>
        <v>0</v>
      </c>
      <c r="K583" s="93"/>
    </row>
    <row r="584" spans="1:11" s="57" customFormat="1">
      <c r="A584" s="68"/>
      <c r="B584" s="69"/>
      <c r="C584" s="70"/>
      <c r="D584" s="52"/>
      <c r="E584" s="70"/>
      <c r="F584" s="71">
        <f>SUM(D$5:D584)</f>
        <v>0</v>
      </c>
      <c r="G584" s="72">
        <f t="shared" ref="G584:G598" si="18">+D584-H584</f>
        <v>0</v>
      </c>
      <c r="H584" s="72">
        <v>0</v>
      </c>
      <c r="I584" s="73"/>
      <c r="J584" s="72">
        <f t="shared" ref="J584:J598" si="19">IF(OR(G584&gt;0,I584="X",C584="Income from customers"),0,G584)</f>
        <v>0</v>
      </c>
      <c r="K584" s="93"/>
    </row>
    <row r="585" spans="1:11" s="57" customFormat="1">
      <c r="A585" s="68"/>
      <c r="B585" s="69"/>
      <c r="C585" s="70"/>
      <c r="D585" s="52"/>
      <c r="E585" s="70"/>
      <c r="F585" s="71">
        <f>SUM(D$5:D585)</f>
        <v>0</v>
      </c>
      <c r="G585" s="72">
        <f t="shared" si="18"/>
        <v>0</v>
      </c>
      <c r="H585" s="72">
        <v>0</v>
      </c>
      <c r="I585" s="73"/>
      <c r="J585" s="72">
        <f t="shared" si="19"/>
        <v>0</v>
      </c>
      <c r="K585" s="93"/>
    </row>
    <row r="586" spans="1:11" s="57" customFormat="1">
      <c r="A586" s="68"/>
      <c r="B586" s="69"/>
      <c r="C586" s="70"/>
      <c r="D586" s="52"/>
      <c r="E586" s="70"/>
      <c r="F586" s="71">
        <f>SUM(D$5:D586)</f>
        <v>0</v>
      </c>
      <c r="G586" s="72">
        <f t="shared" si="18"/>
        <v>0</v>
      </c>
      <c r="H586" s="72">
        <v>0</v>
      </c>
      <c r="I586" s="73"/>
      <c r="J586" s="72">
        <f t="shared" si="19"/>
        <v>0</v>
      </c>
      <c r="K586" s="93"/>
    </row>
    <row r="587" spans="1:11" s="57" customFormat="1">
      <c r="A587" s="68"/>
      <c r="B587" s="69"/>
      <c r="C587" s="70"/>
      <c r="D587" s="52"/>
      <c r="E587" s="70"/>
      <c r="F587" s="71">
        <f>SUM(D$5:D587)</f>
        <v>0</v>
      </c>
      <c r="G587" s="72">
        <f t="shared" si="18"/>
        <v>0</v>
      </c>
      <c r="H587" s="72">
        <v>0</v>
      </c>
      <c r="I587" s="73"/>
      <c r="J587" s="72">
        <f t="shared" si="19"/>
        <v>0</v>
      </c>
      <c r="K587" s="93"/>
    </row>
    <row r="588" spans="1:11" s="57" customFormat="1">
      <c r="A588" s="68"/>
      <c r="B588" s="69"/>
      <c r="C588" s="70"/>
      <c r="D588" s="52"/>
      <c r="E588" s="70"/>
      <c r="F588" s="71">
        <f>SUM(D$5:D588)</f>
        <v>0</v>
      </c>
      <c r="G588" s="72">
        <f t="shared" si="18"/>
        <v>0</v>
      </c>
      <c r="H588" s="72">
        <v>0</v>
      </c>
      <c r="I588" s="73"/>
      <c r="J588" s="72">
        <f t="shared" si="19"/>
        <v>0</v>
      </c>
      <c r="K588" s="93"/>
    </row>
    <row r="589" spans="1:11" s="57" customFormat="1">
      <c r="A589" s="68"/>
      <c r="B589" s="69"/>
      <c r="C589" s="70"/>
      <c r="D589" s="52"/>
      <c r="E589" s="70"/>
      <c r="F589" s="71">
        <f>SUM(D$5:D589)</f>
        <v>0</v>
      </c>
      <c r="G589" s="72">
        <f t="shared" si="18"/>
        <v>0</v>
      </c>
      <c r="H589" s="72">
        <v>0</v>
      </c>
      <c r="I589" s="73"/>
      <c r="J589" s="72">
        <f t="shared" si="19"/>
        <v>0</v>
      </c>
      <c r="K589" s="93"/>
    </row>
    <row r="590" spans="1:11" s="57" customFormat="1">
      <c r="A590" s="68"/>
      <c r="B590" s="69"/>
      <c r="C590" s="70"/>
      <c r="D590" s="52"/>
      <c r="E590" s="70"/>
      <c r="F590" s="71">
        <f>SUM(D$5:D590)</f>
        <v>0</v>
      </c>
      <c r="G590" s="72">
        <f t="shared" si="18"/>
        <v>0</v>
      </c>
      <c r="H590" s="72">
        <v>0</v>
      </c>
      <c r="I590" s="73"/>
      <c r="J590" s="72">
        <f t="shared" si="19"/>
        <v>0</v>
      </c>
      <c r="K590" s="93"/>
    </row>
    <row r="591" spans="1:11" s="57" customFormat="1">
      <c r="A591" s="68"/>
      <c r="B591" s="69"/>
      <c r="C591" s="70"/>
      <c r="D591" s="52"/>
      <c r="E591" s="70"/>
      <c r="F591" s="71">
        <f>SUM(D$5:D591)</f>
        <v>0</v>
      </c>
      <c r="G591" s="72">
        <f t="shared" si="18"/>
        <v>0</v>
      </c>
      <c r="H591" s="72">
        <v>0</v>
      </c>
      <c r="I591" s="73"/>
      <c r="J591" s="72">
        <f t="shared" si="19"/>
        <v>0</v>
      </c>
      <c r="K591" s="93"/>
    </row>
    <row r="592" spans="1:11" s="57" customFormat="1">
      <c r="A592" s="68"/>
      <c r="B592" s="69"/>
      <c r="C592" s="70"/>
      <c r="D592" s="52"/>
      <c r="E592" s="70"/>
      <c r="F592" s="71">
        <f>SUM(D$5:D592)</f>
        <v>0</v>
      </c>
      <c r="G592" s="72">
        <f t="shared" si="18"/>
        <v>0</v>
      </c>
      <c r="H592" s="72">
        <v>0</v>
      </c>
      <c r="I592" s="73"/>
      <c r="J592" s="72">
        <f t="shared" si="19"/>
        <v>0</v>
      </c>
      <c r="K592" s="93"/>
    </row>
    <row r="593" spans="1:11" s="57" customFormat="1">
      <c r="A593" s="68"/>
      <c r="B593" s="69"/>
      <c r="C593" s="70"/>
      <c r="D593" s="52"/>
      <c r="E593" s="70"/>
      <c r="F593" s="71">
        <f>SUM(D$5:D593)</f>
        <v>0</v>
      </c>
      <c r="G593" s="72">
        <f t="shared" si="18"/>
        <v>0</v>
      </c>
      <c r="H593" s="72">
        <v>0</v>
      </c>
      <c r="I593" s="73"/>
      <c r="J593" s="72">
        <f t="shared" si="19"/>
        <v>0</v>
      </c>
      <c r="K593" s="93"/>
    </row>
    <row r="594" spans="1:11" s="57" customFormat="1">
      <c r="A594" s="68"/>
      <c r="B594" s="69"/>
      <c r="C594" s="70"/>
      <c r="D594" s="52"/>
      <c r="E594" s="70"/>
      <c r="F594" s="71">
        <f>SUM(D$5:D594)</f>
        <v>0</v>
      </c>
      <c r="G594" s="72">
        <f t="shared" si="18"/>
        <v>0</v>
      </c>
      <c r="H594" s="72">
        <v>0</v>
      </c>
      <c r="I594" s="73"/>
      <c r="J594" s="72">
        <f t="shared" si="19"/>
        <v>0</v>
      </c>
      <c r="K594" s="93"/>
    </row>
    <row r="595" spans="1:11" s="57" customFormat="1">
      <c r="A595" s="68"/>
      <c r="B595" s="69"/>
      <c r="C595" s="70"/>
      <c r="D595" s="52"/>
      <c r="E595" s="70"/>
      <c r="F595" s="71">
        <f>SUM(D$5:D595)</f>
        <v>0</v>
      </c>
      <c r="G595" s="72">
        <f t="shared" si="18"/>
        <v>0</v>
      </c>
      <c r="H595" s="72">
        <v>0</v>
      </c>
      <c r="I595" s="73"/>
      <c r="J595" s="72">
        <f t="shared" si="19"/>
        <v>0</v>
      </c>
      <c r="K595" s="93"/>
    </row>
    <row r="596" spans="1:11" s="57" customFormat="1">
      <c r="A596" s="68"/>
      <c r="B596" s="69"/>
      <c r="C596" s="70"/>
      <c r="D596" s="52"/>
      <c r="E596" s="70"/>
      <c r="F596" s="71">
        <f>SUM(D$5:D596)</f>
        <v>0</v>
      </c>
      <c r="G596" s="72">
        <f t="shared" si="18"/>
        <v>0</v>
      </c>
      <c r="H596" s="72">
        <v>0</v>
      </c>
      <c r="I596" s="73"/>
      <c r="J596" s="72">
        <f t="shared" si="19"/>
        <v>0</v>
      </c>
      <c r="K596" s="93"/>
    </row>
    <row r="597" spans="1:11" s="57" customFormat="1">
      <c r="A597" s="68"/>
      <c r="B597" s="69"/>
      <c r="C597" s="70"/>
      <c r="D597" s="52"/>
      <c r="E597" s="70"/>
      <c r="F597" s="71">
        <f>SUM(D$5:D597)</f>
        <v>0</v>
      </c>
      <c r="G597" s="72">
        <f t="shared" si="18"/>
        <v>0</v>
      </c>
      <c r="H597" s="72">
        <v>0</v>
      </c>
      <c r="I597" s="73"/>
      <c r="J597" s="72">
        <f t="shared" si="19"/>
        <v>0</v>
      </c>
      <c r="K597" s="93"/>
    </row>
    <row r="598" spans="1:11" s="57" customFormat="1">
      <c r="A598" s="68"/>
      <c r="B598" s="69"/>
      <c r="C598" s="70"/>
      <c r="D598" s="52"/>
      <c r="E598" s="70"/>
      <c r="F598" s="71">
        <f>SUM(D$5:D598)</f>
        <v>0</v>
      </c>
      <c r="G598" s="72">
        <f t="shared" si="18"/>
        <v>0</v>
      </c>
      <c r="H598" s="72">
        <v>0</v>
      </c>
      <c r="I598" s="73"/>
      <c r="J598" s="72">
        <f t="shared" si="19"/>
        <v>0</v>
      </c>
      <c r="K598" s="93"/>
    </row>
    <row r="599" spans="1:11" hidden="1"/>
    <row r="600" spans="1:11" hidden="1"/>
    <row r="601" spans="1:11" hidden="1"/>
    <row r="602" spans="1:11" hidden="1"/>
    <row r="603" spans="1:11" hidden="1"/>
    <row r="604" spans="1:11" hidden="1"/>
    <row r="605" spans="1:11" hidden="1"/>
    <row r="606" spans="1:11" hidden="1"/>
    <row r="607" spans="1:11" hidden="1"/>
    <row r="608" spans="1:11"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sheetData>
  <sheetProtection algorithmName="SHA-512" hashValue="v15DpEcy0fsXEdFlXF5brJsFICY2ppYBfm9j4K089AeLQIq6kWXSd3g2q+n2jSvWf7PRvOt+PYXS1UPFw4gqHQ==" saltValue="Jn08Mqn6UVUrnP4fwH8byg==" spinCount="100000" sheet="1" objects="1" scenarios="1" sort="0" autoFilter="0"/>
  <protectedRanges>
    <protectedRange sqref="A5:C5 E5:J5 A8:J598" name="Bank2Data"/>
  </protectedRanges>
  <autoFilter ref="A7:J598">
    <sortState ref="A8:J598">
      <sortCondition ref="B7"/>
    </sortState>
  </autoFilter>
  <dataValidations count="2">
    <dataValidation type="list" allowBlank="1" showInputMessage="1" showErrorMessage="1" sqref="E599:E65466 C599:C65466">
      <formula1>$C$6:$C$6</formula1>
    </dataValidation>
    <dataValidation type="list" allowBlank="1" showInputMessage="1" showErrorMessage="1" sqref="C8:C598">
      <formula1>types</formula1>
    </dataValidation>
  </dataValidations>
  <pageMargins left="0.39370078740157483" right="0" top="0.39370078740157483" bottom="0.39370078740157483" header="0" footer="0"/>
  <pageSetup paperSize="9" scale="87" fitToHeight="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689"/>
  <sheetViews>
    <sheetView zoomScale="85" workbookViewId="0">
      <pane ySplit="7" topLeftCell="A8" activePane="bottomLeft" state="frozen"/>
      <selection activeCell="G1" sqref="G1:XFD1048576"/>
      <selection pane="bottomLeft" activeCell="B1" sqref="B1"/>
    </sheetView>
  </sheetViews>
  <sheetFormatPr defaultColWidth="0" defaultRowHeight="15" zeroHeight="1"/>
  <cols>
    <col min="1" max="1" width="13" style="416" customWidth="1"/>
    <col min="2" max="2" width="31.5703125" style="417" customWidth="1"/>
    <col min="3" max="3" width="40.5703125" style="94" customWidth="1"/>
    <col min="4" max="4" width="19.28515625" style="90" customWidth="1"/>
    <col min="5" max="5" width="10.7109375" style="94" customWidth="1"/>
    <col min="6" max="8" width="12.140625" style="90" customWidth="1"/>
    <col min="9" max="9" width="10" style="91" customWidth="1"/>
    <col min="10" max="10" width="11.28515625" style="91" bestFit="1" customWidth="1"/>
    <col min="11" max="11" width="9.140625" style="91" customWidth="1"/>
    <col min="12" max="16384" width="0" style="67" hidden="1"/>
  </cols>
  <sheetData>
    <row r="1" spans="1:11" s="33" customFormat="1" ht="18">
      <c r="A1" s="27">
        <f>+Business!B3</f>
        <v>0</v>
      </c>
      <c r="B1" s="28"/>
      <c r="C1" s="29"/>
      <c r="D1" s="30" t="s">
        <v>86</v>
      </c>
      <c r="E1" s="29"/>
      <c r="F1" s="31"/>
      <c r="G1" s="31"/>
      <c r="H1" s="31"/>
      <c r="I1" s="83"/>
    </row>
    <row r="2" spans="1:11" s="33" customFormat="1" ht="15.75" thickBot="1">
      <c r="A2" s="34" t="s">
        <v>88</v>
      </c>
      <c r="B2" s="27">
        <f>+Business!B5</f>
        <v>0</v>
      </c>
      <c r="C2" s="29"/>
      <c r="D2" s="30" t="s">
        <v>89</v>
      </c>
      <c r="E2" s="29"/>
      <c r="F2" s="31"/>
      <c r="G2" s="31"/>
      <c r="H2" s="31"/>
    </row>
    <row r="3" spans="1:11" s="33" customFormat="1" ht="18.75" thickBot="1">
      <c r="A3" s="408" t="str">
        <f ca="1">RIGHT(CELL("filename",$A$1),LEN(CELL("filename",$A$1))-FIND("]",CELL("filename",$A$1),1))</f>
        <v>CreditCard</v>
      </c>
      <c r="B3" s="37"/>
      <c r="C3" s="29"/>
      <c r="D3" s="31"/>
      <c r="E3" s="29"/>
      <c r="F3" s="38"/>
      <c r="G3" s="39" t="s">
        <v>90</v>
      </c>
      <c r="H3" s="40">
        <f>SUMIF(C8:C604,"Income from Customers",H8:H604)</f>
        <v>0</v>
      </c>
      <c r="J3" s="41" t="s">
        <v>91</v>
      </c>
    </row>
    <row r="4" spans="1:11" s="33" customFormat="1" ht="15.75" thickBot="1">
      <c r="A4" s="34" t="s">
        <v>101</v>
      </c>
      <c r="C4" s="42" t="s">
        <v>409</v>
      </c>
      <c r="D4" s="43">
        <f>SUM(D5:D5)+SUM(D8:D598)</f>
        <v>0</v>
      </c>
      <c r="E4" s="44"/>
      <c r="F4" s="45"/>
      <c r="G4" s="46" t="s">
        <v>93</v>
      </c>
      <c r="H4" s="47">
        <f>SUM(H8:H604)-H3</f>
        <v>0</v>
      </c>
      <c r="J4" s="48">
        <f>SUM(J5:J604)</f>
        <v>0</v>
      </c>
    </row>
    <row r="5" spans="1:11">
      <c r="A5" s="59">
        <f>+Business!B4</f>
        <v>0</v>
      </c>
      <c r="B5" s="60" t="s">
        <v>102</v>
      </c>
      <c r="C5" s="402" t="s">
        <v>102</v>
      </c>
      <c r="D5" s="52">
        <v>0</v>
      </c>
      <c r="E5" s="95"/>
      <c r="F5" s="96">
        <f>+D5</f>
        <v>0</v>
      </c>
      <c r="G5" s="97"/>
      <c r="H5" s="82"/>
      <c r="I5" s="67"/>
      <c r="J5" s="64"/>
      <c r="K5" s="67"/>
    </row>
    <row r="6" spans="1:11" s="64" customFormat="1">
      <c r="A6" s="59"/>
      <c r="B6" s="60"/>
      <c r="C6" s="423" t="str">
        <f ca="1">"Do not use the heading / analysis '"&amp;Types!A67&amp;"' on this page"</f>
        <v>Do not use the heading / analysis 'Transfers to or from CreditCard' on this page</v>
      </c>
      <c r="D6" s="61"/>
      <c r="E6" s="6"/>
      <c r="G6" s="62"/>
      <c r="H6" s="62"/>
    </row>
    <row r="7" spans="1:11" ht="45">
      <c r="A7" s="85" t="s">
        <v>95</v>
      </c>
      <c r="B7" s="86" t="s">
        <v>103</v>
      </c>
      <c r="C7" s="87" t="s">
        <v>96</v>
      </c>
      <c r="D7" s="410" t="s">
        <v>104</v>
      </c>
      <c r="E7" s="411" t="s">
        <v>406</v>
      </c>
      <c r="F7" s="412" t="s">
        <v>157</v>
      </c>
      <c r="G7" s="413" t="s">
        <v>97</v>
      </c>
      <c r="H7" s="413" t="s">
        <v>98</v>
      </c>
      <c r="I7" s="414" t="s">
        <v>99</v>
      </c>
      <c r="J7" s="91" t="s">
        <v>91</v>
      </c>
    </row>
    <row r="8" spans="1:11" s="57" customFormat="1">
      <c r="A8" s="68"/>
      <c r="B8" s="241"/>
      <c r="C8" s="242"/>
      <c r="D8" s="52"/>
      <c r="E8" s="70"/>
      <c r="F8" s="71">
        <f>SUM(D$5:D8)</f>
        <v>0</v>
      </c>
      <c r="G8" s="72">
        <f t="shared" ref="G8:G71" si="0">+D8-H8</f>
        <v>0</v>
      </c>
      <c r="H8" s="72">
        <v>0</v>
      </c>
      <c r="I8" s="73"/>
      <c r="J8" s="72">
        <f t="shared" ref="J8:J71" si="1">IF(OR(G8&gt;0,I8="X",C8="Income from customers"),0,G8)</f>
        <v>0</v>
      </c>
      <c r="K8" s="93"/>
    </row>
    <row r="9" spans="1:11" s="57" customFormat="1">
      <c r="A9" s="68"/>
      <c r="B9" s="242"/>
      <c r="C9" s="242"/>
      <c r="D9" s="52"/>
      <c r="E9" s="70"/>
      <c r="F9" s="71">
        <f>SUM(D$5:D9)</f>
        <v>0</v>
      </c>
      <c r="G9" s="72">
        <f t="shared" si="0"/>
        <v>0</v>
      </c>
      <c r="H9" s="72">
        <v>0</v>
      </c>
      <c r="I9" s="73"/>
      <c r="J9" s="72">
        <f t="shared" si="1"/>
        <v>0</v>
      </c>
      <c r="K9" s="93"/>
    </row>
    <row r="10" spans="1:11" s="57" customFormat="1">
      <c r="A10" s="68"/>
      <c r="B10" s="241"/>
      <c r="C10" s="242"/>
      <c r="D10" s="52"/>
      <c r="E10" s="70"/>
      <c r="F10" s="71">
        <f>SUM(D$5:D10)</f>
        <v>0</v>
      </c>
      <c r="G10" s="72">
        <f t="shared" si="0"/>
        <v>0</v>
      </c>
      <c r="H10" s="72">
        <v>0</v>
      </c>
      <c r="I10" s="73"/>
      <c r="J10" s="72">
        <f t="shared" si="1"/>
        <v>0</v>
      </c>
      <c r="K10" s="93"/>
    </row>
    <row r="11" spans="1:11" s="57" customFormat="1">
      <c r="A11" s="68"/>
      <c r="B11" s="418"/>
      <c r="C11" s="242"/>
      <c r="D11" s="52"/>
      <c r="E11" s="70"/>
      <c r="F11" s="71">
        <f>SUM(D$5:D11)</f>
        <v>0</v>
      </c>
      <c r="G11" s="72">
        <f t="shared" si="0"/>
        <v>0</v>
      </c>
      <c r="H11" s="72">
        <v>0</v>
      </c>
      <c r="I11" s="73"/>
      <c r="J11" s="72">
        <f t="shared" si="1"/>
        <v>0</v>
      </c>
      <c r="K11" s="93"/>
    </row>
    <row r="12" spans="1:11" s="57" customFormat="1">
      <c r="A12" s="68"/>
      <c r="B12" s="241"/>
      <c r="C12" s="242"/>
      <c r="D12" s="52"/>
      <c r="E12" s="70"/>
      <c r="F12" s="71">
        <f>SUM(D$5:D12)</f>
        <v>0</v>
      </c>
      <c r="G12" s="72">
        <f t="shared" si="0"/>
        <v>0</v>
      </c>
      <c r="H12" s="72">
        <v>0</v>
      </c>
      <c r="I12" s="73"/>
      <c r="J12" s="72">
        <f t="shared" si="1"/>
        <v>0</v>
      </c>
      <c r="K12" s="93"/>
    </row>
    <row r="13" spans="1:11" s="57" customFormat="1">
      <c r="A13" s="68"/>
      <c r="B13" s="241"/>
      <c r="C13" s="242"/>
      <c r="D13" s="52"/>
      <c r="E13" s="70"/>
      <c r="F13" s="71">
        <f>SUM(D$5:D13)</f>
        <v>0</v>
      </c>
      <c r="G13" s="72">
        <f t="shared" si="0"/>
        <v>0</v>
      </c>
      <c r="H13" s="72">
        <v>0</v>
      </c>
      <c r="I13" s="73"/>
      <c r="J13" s="72">
        <f t="shared" si="1"/>
        <v>0</v>
      </c>
      <c r="K13" s="93"/>
    </row>
    <row r="14" spans="1:11" s="57" customFormat="1">
      <c r="A14" s="68"/>
      <c r="B14" s="241"/>
      <c r="C14" s="242"/>
      <c r="D14" s="52"/>
      <c r="E14" s="70"/>
      <c r="F14" s="71">
        <f>SUM(D$5:D14)</f>
        <v>0</v>
      </c>
      <c r="G14" s="72">
        <f t="shared" si="0"/>
        <v>0</v>
      </c>
      <c r="H14" s="72">
        <v>0</v>
      </c>
      <c r="I14" s="73"/>
      <c r="J14" s="72">
        <f t="shared" si="1"/>
        <v>0</v>
      </c>
      <c r="K14" s="93"/>
    </row>
    <row r="15" spans="1:11" s="57" customFormat="1">
      <c r="A15" s="68"/>
      <c r="B15" s="241"/>
      <c r="C15" s="242"/>
      <c r="D15" s="52"/>
      <c r="E15" s="70"/>
      <c r="F15" s="71">
        <f>SUM(D$5:D15)</f>
        <v>0</v>
      </c>
      <c r="G15" s="72">
        <f t="shared" si="0"/>
        <v>0</v>
      </c>
      <c r="H15" s="72">
        <v>0</v>
      </c>
      <c r="I15" s="73"/>
      <c r="J15" s="72">
        <f t="shared" si="1"/>
        <v>0</v>
      </c>
      <c r="K15" s="93"/>
    </row>
    <row r="16" spans="1:11" s="57" customFormat="1">
      <c r="A16" s="68"/>
      <c r="B16" s="241"/>
      <c r="C16" s="242"/>
      <c r="D16" s="52"/>
      <c r="E16" s="70"/>
      <c r="F16" s="71">
        <f>SUM(D$5:D16)</f>
        <v>0</v>
      </c>
      <c r="G16" s="72">
        <f t="shared" si="0"/>
        <v>0</v>
      </c>
      <c r="H16" s="72">
        <v>0</v>
      </c>
      <c r="I16" s="73"/>
      <c r="J16" s="72">
        <f t="shared" si="1"/>
        <v>0</v>
      </c>
      <c r="K16" s="93"/>
    </row>
    <row r="17" spans="1:11" s="57" customFormat="1">
      <c r="A17" s="68"/>
      <c r="B17" s="241"/>
      <c r="C17" s="242"/>
      <c r="D17" s="52"/>
      <c r="E17" s="70"/>
      <c r="F17" s="71">
        <f>SUM(D$5:D17)</f>
        <v>0</v>
      </c>
      <c r="G17" s="72">
        <f t="shared" si="0"/>
        <v>0</v>
      </c>
      <c r="H17" s="72">
        <v>0</v>
      </c>
      <c r="I17" s="73"/>
      <c r="J17" s="72">
        <f t="shared" si="1"/>
        <v>0</v>
      </c>
      <c r="K17" s="93"/>
    </row>
    <row r="18" spans="1:11" s="57" customFormat="1">
      <c r="A18" s="68"/>
      <c r="B18" s="241"/>
      <c r="C18" s="242"/>
      <c r="D18" s="52"/>
      <c r="E18" s="70"/>
      <c r="F18" s="71">
        <f>SUM(D$5:D18)</f>
        <v>0</v>
      </c>
      <c r="G18" s="72">
        <f t="shared" si="0"/>
        <v>0</v>
      </c>
      <c r="H18" s="72">
        <v>0</v>
      </c>
      <c r="I18" s="73"/>
      <c r="J18" s="72">
        <f t="shared" si="1"/>
        <v>0</v>
      </c>
      <c r="K18" s="93"/>
    </row>
    <row r="19" spans="1:11" s="57" customFormat="1">
      <c r="A19" s="68"/>
      <c r="B19" s="241"/>
      <c r="C19" s="242"/>
      <c r="D19" s="52"/>
      <c r="E19" s="70"/>
      <c r="F19" s="71">
        <f>SUM(D$5:D19)</f>
        <v>0</v>
      </c>
      <c r="G19" s="72">
        <f t="shared" si="0"/>
        <v>0</v>
      </c>
      <c r="H19" s="72">
        <v>0</v>
      </c>
      <c r="I19" s="73"/>
      <c r="J19" s="72">
        <f t="shared" si="1"/>
        <v>0</v>
      </c>
      <c r="K19" s="93"/>
    </row>
    <row r="20" spans="1:11" s="57" customFormat="1">
      <c r="A20" s="68"/>
      <c r="B20" s="241"/>
      <c r="C20" s="242"/>
      <c r="D20" s="52"/>
      <c r="E20" s="70"/>
      <c r="F20" s="71">
        <f>SUM(D$5:D20)</f>
        <v>0</v>
      </c>
      <c r="G20" s="72">
        <f t="shared" si="0"/>
        <v>0</v>
      </c>
      <c r="H20" s="72">
        <v>0</v>
      </c>
      <c r="I20" s="73"/>
      <c r="J20" s="72">
        <f t="shared" si="1"/>
        <v>0</v>
      </c>
      <c r="K20" s="93"/>
    </row>
    <row r="21" spans="1:11" s="57" customFormat="1">
      <c r="A21" s="68"/>
      <c r="B21" s="241"/>
      <c r="C21" s="242"/>
      <c r="D21" s="52"/>
      <c r="E21" s="70"/>
      <c r="F21" s="71">
        <f>SUM(D$5:D21)</f>
        <v>0</v>
      </c>
      <c r="G21" s="72">
        <f t="shared" si="0"/>
        <v>0</v>
      </c>
      <c r="H21" s="72">
        <v>0</v>
      </c>
      <c r="I21" s="73"/>
      <c r="J21" s="72">
        <f t="shared" si="1"/>
        <v>0</v>
      </c>
      <c r="K21" s="93"/>
    </row>
    <row r="22" spans="1:11" s="57" customFormat="1">
      <c r="A22" s="68"/>
      <c r="B22" s="69"/>
      <c r="C22" s="242"/>
      <c r="D22" s="52"/>
      <c r="E22" s="70"/>
      <c r="F22" s="71">
        <f>SUM(D$5:D22)</f>
        <v>0</v>
      </c>
      <c r="G22" s="72">
        <f t="shared" si="0"/>
        <v>0</v>
      </c>
      <c r="H22" s="72">
        <v>0</v>
      </c>
      <c r="I22" s="73"/>
      <c r="J22" s="72">
        <f t="shared" si="1"/>
        <v>0</v>
      </c>
      <c r="K22" s="93"/>
    </row>
    <row r="23" spans="1:11" s="57" customFormat="1">
      <c r="A23" s="68"/>
      <c r="B23" s="241"/>
      <c r="C23" s="242"/>
      <c r="D23" s="52"/>
      <c r="E23" s="70"/>
      <c r="F23" s="71">
        <f>SUM(D$5:D23)</f>
        <v>0</v>
      </c>
      <c r="G23" s="72">
        <f t="shared" si="0"/>
        <v>0</v>
      </c>
      <c r="H23" s="72">
        <v>0</v>
      </c>
      <c r="I23" s="73"/>
      <c r="J23" s="72">
        <f t="shared" si="1"/>
        <v>0</v>
      </c>
      <c r="K23" s="93"/>
    </row>
    <row r="24" spans="1:11" s="57" customFormat="1">
      <c r="A24" s="68"/>
      <c r="B24" s="69"/>
      <c r="C24" s="242"/>
      <c r="D24" s="52"/>
      <c r="E24" s="70"/>
      <c r="F24" s="71">
        <f>SUM(D$5:D24)</f>
        <v>0</v>
      </c>
      <c r="G24" s="72">
        <f t="shared" si="0"/>
        <v>0</v>
      </c>
      <c r="H24" s="72">
        <v>0</v>
      </c>
      <c r="I24" s="73"/>
      <c r="J24" s="72">
        <f t="shared" si="1"/>
        <v>0</v>
      </c>
      <c r="K24" s="93"/>
    </row>
    <row r="25" spans="1:11" s="57" customFormat="1">
      <c r="A25" s="68"/>
      <c r="B25" s="69"/>
      <c r="C25" s="242"/>
      <c r="D25" s="52"/>
      <c r="E25" s="70"/>
      <c r="F25" s="71">
        <f>SUM(D$5:D25)</f>
        <v>0</v>
      </c>
      <c r="G25" s="72">
        <f t="shared" si="0"/>
        <v>0</v>
      </c>
      <c r="H25" s="72">
        <v>0</v>
      </c>
      <c r="I25" s="73"/>
      <c r="J25" s="72">
        <f t="shared" si="1"/>
        <v>0</v>
      </c>
      <c r="K25" s="93"/>
    </row>
    <row r="26" spans="1:11" s="57" customFormat="1">
      <c r="A26" s="68"/>
      <c r="B26" s="69"/>
      <c r="C26" s="242"/>
      <c r="D26" s="52"/>
      <c r="E26" s="70"/>
      <c r="F26" s="71">
        <f>SUM(D$5:D26)</f>
        <v>0</v>
      </c>
      <c r="G26" s="72">
        <f t="shared" si="0"/>
        <v>0</v>
      </c>
      <c r="H26" s="72">
        <v>0</v>
      </c>
      <c r="I26" s="73"/>
      <c r="J26" s="72">
        <f t="shared" si="1"/>
        <v>0</v>
      </c>
      <c r="K26" s="93"/>
    </row>
    <row r="27" spans="1:11" s="57" customFormat="1">
      <c r="A27" s="68"/>
      <c r="B27" s="69"/>
      <c r="C27" s="242"/>
      <c r="D27" s="52"/>
      <c r="E27" s="70"/>
      <c r="F27" s="71">
        <f>SUM(D$5:D27)</f>
        <v>0</v>
      </c>
      <c r="G27" s="72">
        <f t="shared" si="0"/>
        <v>0</v>
      </c>
      <c r="H27" s="72">
        <v>0</v>
      </c>
      <c r="I27" s="73"/>
      <c r="J27" s="72">
        <f t="shared" si="1"/>
        <v>0</v>
      </c>
      <c r="K27" s="93"/>
    </row>
    <row r="28" spans="1:11" s="57" customFormat="1">
      <c r="A28" s="68"/>
      <c r="B28" s="69"/>
      <c r="C28" s="242"/>
      <c r="D28" s="52"/>
      <c r="E28" s="70"/>
      <c r="F28" s="71">
        <f>SUM(D$5:D28)</f>
        <v>0</v>
      </c>
      <c r="G28" s="72">
        <f t="shared" si="0"/>
        <v>0</v>
      </c>
      <c r="H28" s="72">
        <v>0</v>
      </c>
      <c r="I28" s="73"/>
      <c r="J28" s="72">
        <f t="shared" si="1"/>
        <v>0</v>
      </c>
      <c r="K28" s="93"/>
    </row>
    <row r="29" spans="1:11" s="57" customFormat="1">
      <c r="A29" s="68"/>
      <c r="B29" s="69"/>
      <c r="C29" s="242"/>
      <c r="D29" s="52"/>
      <c r="E29" s="70"/>
      <c r="F29" s="71">
        <f>SUM(D$5:D29)</f>
        <v>0</v>
      </c>
      <c r="G29" s="72">
        <f t="shared" si="0"/>
        <v>0</v>
      </c>
      <c r="H29" s="72">
        <v>0</v>
      </c>
      <c r="I29" s="73"/>
      <c r="J29" s="72">
        <f t="shared" si="1"/>
        <v>0</v>
      </c>
      <c r="K29" s="93"/>
    </row>
    <row r="30" spans="1:11" s="57" customFormat="1">
      <c r="A30" s="68"/>
      <c r="B30" s="69"/>
      <c r="C30" s="242"/>
      <c r="D30" s="52"/>
      <c r="E30" s="70"/>
      <c r="F30" s="71">
        <f>SUM(D$5:D30)</f>
        <v>0</v>
      </c>
      <c r="G30" s="72">
        <f t="shared" si="0"/>
        <v>0</v>
      </c>
      <c r="H30" s="72">
        <v>0</v>
      </c>
      <c r="I30" s="73"/>
      <c r="J30" s="72">
        <f t="shared" si="1"/>
        <v>0</v>
      </c>
      <c r="K30" s="93"/>
    </row>
    <row r="31" spans="1:11" s="57" customFormat="1">
      <c r="A31" s="68"/>
      <c r="B31" s="69"/>
      <c r="C31" s="242"/>
      <c r="D31" s="52"/>
      <c r="E31" s="70"/>
      <c r="F31" s="71">
        <f>SUM(D$5:D31)</f>
        <v>0</v>
      </c>
      <c r="G31" s="72">
        <f t="shared" si="0"/>
        <v>0</v>
      </c>
      <c r="H31" s="72">
        <v>0</v>
      </c>
      <c r="I31" s="73"/>
      <c r="J31" s="72">
        <f t="shared" si="1"/>
        <v>0</v>
      </c>
      <c r="K31" s="93"/>
    </row>
    <row r="32" spans="1:11" s="57" customFormat="1">
      <c r="A32" s="68"/>
      <c r="B32" s="69"/>
      <c r="C32" s="242"/>
      <c r="D32" s="52"/>
      <c r="E32" s="70"/>
      <c r="F32" s="71">
        <f>SUM(D$5:D32)</f>
        <v>0</v>
      </c>
      <c r="G32" s="72">
        <f t="shared" si="0"/>
        <v>0</v>
      </c>
      <c r="H32" s="72">
        <v>0</v>
      </c>
      <c r="I32" s="73"/>
      <c r="J32" s="72">
        <f t="shared" si="1"/>
        <v>0</v>
      </c>
      <c r="K32" s="93"/>
    </row>
    <row r="33" spans="1:11" s="57" customFormat="1">
      <c r="A33" s="68"/>
      <c r="B33" s="69"/>
      <c r="C33" s="242"/>
      <c r="D33" s="52"/>
      <c r="E33" s="70"/>
      <c r="F33" s="71">
        <f>SUM(D$5:D33)</f>
        <v>0</v>
      </c>
      <c r="G33" s="72">
        <f t="shared" si="0"/>
        <v>0</v>
      </c>
      <c r="H33" s="72">
        <v>0</v>
      </c>
      <c r="I33" s="73"/>
      <c r="J33" s="72">
        <f t="shared" si="1"/>
        <v>0</v>
      </c>
      <c r="K33" s="93"/>
    </row>
    <row r="34" spans="1:11" s="57" customFormat="1">
      <c r="A34" s="68"/>
      <c r="B34" s="69"/>
      <c r="C34" s="242"/>
      <c r="D34" s="52"/>
      <c r="E34" s="70"/>
      <c r="F34" s="71">
        <f>SUM(D$5:D34)</f>
        <v>0</v>
      </c>
      <c r="G34" s="72">
        <f t="shared" si="0"/>
        <v>0</v>
      </c>
      <c r="H34" s="72">
        <v>0</v>
      </c>
      <c r="I34" s="73"/>
      <c r="J34" s="72">
        <f t="shared" si="1"/>
        <v>0</v>
      </c>
      <c r="K34" s="93"/>
    </row>
    <row r="35" spans="1:11" s="57" customFormat="1">
      <c r="A35" s="68"/>
      <c r="B35" s="69"/>
      <c r="C35" s="242"/>
      <c r="D35" s="52"/>
      <c r="E35" s="70"/>
      <c r="F35" s="71">
        <f>SUM(D$5:D35)</f>
        <v>0</v>
      </c>
      <c r="G35" s="72">
        <f t="shared" si="0"/>
        <v>0</v>
      </c>
      <c r="H35" s="72">
        <v>0</v>
      </c>
      <c r="I35" s="73"/>
      <c r="J35" s="72">
        <f t="shared" si="1"/>
        <v>0</v>
      </c>
      <c r="K35" s="93"/>
    </row>
    <row r="36" spans="1:11" s="57" customFormat="1">
      <c r="A36" s="68"/>
      <c r="B36" s="69"/>
      <c r="C36" s="242"/>
      <c r="D36" s="52"/>
      <c r="E36" s="70"/>
      <c r="F36" s="71">
        <f>SUM(D$5:D36)</f>
        <v>0</v>
      </c>
      <c r="G36" s="72">
        <f t="shared" si="0"/>
        <v>0</v>
      </c>
      <c r="H36" s="72">
        <v>0</v>
      </c>
      <c r="I36" s="73"/>
      <c r="J36" s="72">
        <f t="shared" si="1"/>
        <v>0</v>
      </c>
      <c r="K36" s="93"/>
    </row>
    <row r="37" spans="1:11" s="57" customFormat="1">
      <c r="A37" s="68"/>
      <c r="B37" s="69"/>
      <c r="C37" s="242"/>
      <c r="D37" s="52"/>
      <c r="E37" s="70"/>
      <c r="F37" s="71">
        <f>SUM(D$5:D37)</f>
        <v>0</v>
      </c>
      <c r="G37" s="72">
        <f t="shared" si="0"/>
        <v>0</v>
      </c>
      <c r="H37" s="72">
        <v>0</v>
      </c>
      <c r="I37" s="73"/>
      <c r="J37" s="72">
        <f t="shared" si="1"/>
        <v>0</v>
      </c>
      <c r="K37" s="93"/>
    </row>
    <row r="38" spans="1:11" s="57" customFormat="1">
      <c r="A38" s="68"/>
      <c r="B38" s="69"/>
      <c r="C38" s="242"/>
      <c r="D38" s="52"/>
      <c r="E38" s="70"/>
      <c r="F38" s="71">
        <f>SUM(D$5:D38)</f>
        <v>0</v>
      </c>
      <c r="G38" s="72">
        <f t="shared" si="0"/>
        <v>0</v>
      </c>
      <c r="H38" s="72">
        <v>0</v>
      </c>
      <c r="I38" s="73"/>
      <c r="J38" s="72">
        <f t="shared" si="1"/>
        <v>0</v>
      </c>
      <c r="K38" s="93"/>
    </row>
    <row r="39" spans="1:11" s="57" customFormat="1">
      <c r="A39" s="68"/>
      <c r="B39" s="69"/>
      <c r="C39" s="242"/>
      <c r="D39" s="52"/>
      <c r="E39" s="70"/>
      <c r="F39" s="71">
        <f>SUM(D$5:D39)</f>
        <v>0</v>
      </c>
      <c r="G39" s="72">
        <f t="shared" si="0"/>
        <v>0</v>
      </c>
      <c r="H39" s="72">
        <v>0</v>
      </c>
      <c r="I39" s="73"/>
      <c r="J39" s="72">
        <f t="shared" si="1"/>
        <v>0</v>
      </c>
      <c r="K39" s="93"/>
    </row>
    <row r="40" spans="1:11" s="57" customFormat="1">
      <c r="A40" s="68"/>
      <c r="B40" s="75"/>
      <c r="C40" s="242"/>
      <c r="D40" s="52"/>
      <c r="E40" s="70"/>
      <c r="F40" s="71">
        <f>SUM(D$5:D40)</f>
        <v>0</v>
      </c>
      <c r="G40" s="72">
        <f t="shared" si="0"/>
        <v>0</v>
      </c>
      <c r="H40" s="72">
        <v>0</v>
      </c>
      <c r="I40" s="73"/>
      <c r="J40" s="72">
        <f t="shared" si="1"/>
        <v>0</v>
      </c>
      <c r="K40" s="93"/>
    </row>
    <row r="41" spans="1:11" s="57" customFormat="1">
      <c r="A41" s="68"/>
      <c r="B41" s="69"/>
      <c r="C41" s="242"/>
      <c r="D41" s="52"/>
      <c r="E41" s="70"/>
      <c r="F41" s="71">
        <f>SUM(D$5:D41)</f>
        <v>0</v>
      </c>
      <c r="G41" s="72">
        <f t="shared" si="0"/>
        <v>0</v>
      </c>
      <c r="H41" s="72">
        <v>0</v>
      </c>
      <c r="I41" s="73"/>
      <c r="J41" s="72">
        <f t="shared" si="1"/>
        <v>0</v>
      </c>
      <c r="K41" s="93"/>
    </row>
    <row r="42" spans="1:11" s="57" customFormat="1">
      <c r="A42" s="68"/>
      <c r="B42" s="69"/>
      <c r="C42" s="242"/>
      <c r="D42" s="52"/>
      <c r="E42" s="70"/>
      <c r="F42" s="71">
        <f>SUM(D$5:D42)</f>
        <v>0</v>
      </c>
      <c r="G42" s="72">
        <f t="shared" si="0"/>
        <v>0</v>
      </c>
      <c r="H42" s="72">
        <v>0</v>
      </c>
      <c r="I42" s="73"/>
      <c r="J42" s="72">
        <f t="shared" si="1"/>
        <v>0</v>
      </c>
      <c r="K42" s="93"/>
    </row>
    <row r="43" spans="1:11" s="57" customFormat="1">
      <c r="A43" s="68"/>
      <c r="B43" s="69"/>
      <c r="C43" s="242"/>
      <c r="D43" s="52"/>
      <c r="E43" s="70"/>
      <c r="F43" s="71">
        <f>SUM(D$5:D43)</f>
        <v>0</v>
      </c>
      <c r="G43" s="72">
        <f t="shared" si="0"/>
        <v>0</v>
      </c>
      <c r="H43" s="72">
        <v>0</v>
      </c>
      <c r="I43" s="73"/>
      <c r="J43" s="72">
        <f t="shared" si="1"/>
        <v>0</v>
      </c>
      <c r="K43" s="93"/>
    </row>
    <row r="44" spans="1:11" s="57" customFormat="1">
      <c r="A44" s="68"/>
      <c r="B44" s="69"/>
      <c r="C44" s="242"/>
      <c r="D44" s="52"/>
      <c r="E44" s="70"/>
      <c r="F44" s="71">
        <f>SUM(D$5:D44)</f>
        <v>0</v>
      </c>
      <c r="G44" s="72">
        <f t="shared" si="0"/>
        <v>0</v>
      </c>
      <c r="H44" s="72">
        <v>0</v>
      </c>
      <c r="I44" s="73"/>
      <c r="J44" s="72">
        <f t="shared" si="1"/>
        <v>0</v>
      </c>
      <c r="K44" s="93"/>
    </row>
    <row r="45" spans="1:11" s="57" customFormat="1">
      <c r="A45" s="68"/>
      <c r="B45" s="69"/>
      <c r="C45" s="242"/>
      <c r="D45" s="52"/>
      <c r="E45" s="70"/>
      <c r="F45" s="71">
        <f>SUM(D$5:D45)</f>
        <v>0</v>
      </c>
      <c r="G45" s="72">
        <f t="shared" si="0"/>
        <v>0</v>
      </c>
      <c r="H45" s="72">
        <v>0</v>
      </c>
      <c r="I45" s="73"/>
      <c r="J45" s="72">
        <f t="shared" si="1"/>
        <v>0</v>
      </c>
      <c r="K45" s="93"/>
    </row>
    <row r="46" spans="1:11" s="57" customFormat="1">
      <c r="A46" s="68"/>
      <c r="B46" s="69"/>
      <c r="C46" s="242"/>
      <c r="D46" s="52"/>
      <c r="E46" s="70"/>
      <c r="F46" s="71">
        <f>SUM(D$5:D46)</f>
        <v>0</v>
      </c>
      <c r="G46" s="72">
        <f t="shared" si="0"/>
        <v>0</v>
      </c>
      <c r="H46" s="72">
        <v>0</v>
      </c>
      <c r="I46" s="73"/>
      <c r="J46" s="72">
        <f t="shared" si="1"/>
        <v>0</v>
      </c>
      <c r="K46" s="93"/>
    </row>
    <row r="47" spans="1:11" s="57" customFormat="1">
      <c r="A47" s="68"/>
      <c r="B47" s="69"/>
      <c r="C47" s="242"/>
      <c r="D47" s="52"/>
      <c r="E47" s="70"/>
      <c r="F47" s="71">
        <f>SUM(D$5:D47)</f>
        <v>0</v>
      </c>
      <c r="G47" s="72">
        <f t="shared" si="0"/>
        <v>0</v>
      </c>
      <c r="H47" s="72">
        <v>0</v>
      </c>
      <c r="I47" s="73"/>
      <c r="J47" s="72">
        <f t="shared" si="1"/>
        <v>0</v>
      </c>
      <c r="K47" s="93"/>
    </row>
    <row r="48" spans="1:11" s="57" customFormat="1">
      <c r="A48" s="68"/>
      <c r="B48" s="69"/>
      <c r="C48" s="242"/>
      <c r="D48" s="52"/>
      <c r="E48" s="70"/>
      <c r="F48" s="71">
        <f>SUM(D$5:D48)</f>
        <v>0</v>
      </c>
      <c r="G48" s="72">
        <f t="shared" si="0"/>
        <v>0</v>
      </c>
      <c r="H48" s="72">
        <v>0</v>
      </c>
      <c r="I48" s="73"/>
      <c r="J48" s="72">
        <f t="shared" si="1"/>
        <v>0</v>
      </c>
      <c r="K48" s="93"/>
    </row>
    <row r="49" spans="1:11" s="57" customFormat="1">
      <c r="A49" s="68"/>
      <c r="B49" s="70"/>
      <c r="C49" s="242"/>
      <c r="D49" s="52"/>
      <c r="E49" s="70"/>
      <c r="F49" s="71">
        <f>SUM(D$5:D49)</f>
        <v>0</v>
      </c>
      <c r="G49" s="72">
        <f t="shared" si="0"/>
        <v>0</v>
      </c>
      <c r="H49" s="72">
        <v>0</v>
      </c>
      <c r="I49" s="73"/>
      <c r="J49" s="72">
        <f t="shared" si="1"/>
        <v>0</v>
      </c>
      <c r="K49" s="93"/>
    </row>
    <row r="50" spans="1:11" s="57" customFormat="1">
      <c r="A50" s="68"/>
      <c r="B50" s="69"/>
      <c r="C50" s="242"/>
      <c r="D50" s="52"/>
      <c r="E50" s="70"/>
      <c r="F50" s="71">
        <f>SUM(D$5:D50)</f>
        <v>0</v>
      </c>
      <c r="G50" s="72">
        <f t="shared" si="0"/>
        <v>0</v>
      </c>
      <c r="H50" s="72">
        <v>0</v>
      </c>
      <c r="I50" s="73"/>
      <c r="J50" s="72">
        <f t="shared" si="1"/>
        <v>0</v>
      </c>
      <c r="K50" s="93"/>
    </row>
    <row r="51" spans="1:11" s="57" customFormat="1">
      <c r="A51" s="68"/>
      <c r="B51" s="69"/>
      <c r="C51" s="242"/>
      <c r="D51" s="52"/>
      <c r="E51" s="70"/>
      <c r="F51" s="71">
        <f>SUM(D$5:D51)</f>
        <v>0</v>
      </c>
      <c r="G51" s="72">
        <f t="shared" si="0"/>
        <v>0</v>
      </c>
      <c r="H51" s="72">
        <v>0</v>
      </c>
      <c r="I51" s="73"/>
      <c r="J51" s="72">
        <f t="shared" si="1"/>
        <v>0</v>
      </c>
      <c r="K51" s="93"/>
    </row>
    <row r="52" spans="1:11" s="57" customFormat="1">
      <c r="A52" s="68"/>
      <c r="B52" s="69"/>
      <c r="C52" s="242"/>
      <c r="D52" s="52"/>
      <c r="E52" s="70"/>
      <c r="F52" s="71">
        <f>SUM(D$5:D52)</f>
        <v>0</v>
      </c>
      <c r="G52" s="72">
        <f t="shared" si="0"/>
        <v>0</v>
      </c>
      <c r="H52" s="72">
        <v>0</v>
      </c>
      <c r="I52" s="73"/>
      <c r="J52" s="72">
        <f t="shared" si="1"/>
        <v>0</v>
      </c>
      <c r="K52" s="93"/>
    </row>
    <row r="53" spans="1:11" s="57" customFormat="1">
      <c r="A53" s="68"/>
      <c r="B53" s="69"/>
      <c r="C53" s="242"/>
      <c r="D53" s="52"/>
      <c r="E53" s="70"/>
      <c r="F53" s="71">
        <f>SUM(D$5:D53)</f>
        <v>0</v>
      </c>
      <c r="G53" s="72">
        <f t="shared" si="0"/>
        <v>0</v>
      </c>
      <c r="H53" s="72">
        <v>0</v>
      </c>
      <c r="I53" s="73"/>
      <c r="J53" s="72">
        <f t="shared" si="1"/>
        <v>0</v>
      </c>
      <c r="K53" s="93"/>
    </row>
    <row r="54" spans="1:11" s="57" customFormat="1">
      <c r="A54" s="68"/>
      <c r="B54" s="75"/>
      <c r="C54" s="242"/>
      <c r="D54" s="52"/>
      <c r="E54" s="70"/>
      <c r="F54" s="71">
        <f>SUM(D$5:D54)</f>
        <v>0</v>
      </c>
      <c r="G54" s="72">
        <f t="shared" si="0"/>
        <v>0</v>
      </c>
      <c r="H54" s="72">
        <v>0</v>
      </c>
      <c r="I54" s="73"/>
      <c r="J54" s="72">
        <f t="shared" si="1"/>
        <v>0</v>
      </c>
      <c r="K54" s="93"/>
    </row>
    <row r="55" spans="1:11" s="57" customFormat="1">
      <c r="A55" s="68"/>
      <c r="B55" s="69"/>
      <c r="C55" s="242"/>
      <c r="D55" s="52"/>
      <c r="E55" s="70"/>
      <c r="F55" s="71">
        <f>SUM(D$5:D55)</f>
        <v>0</v>
      </c>
      <c r="G55" s="72">
        <f t="shared" si="0"/>
        <v>0</v>
      </c>
      <c r="H55" s="72">
        <v>0</v>
      </c>
      <c r="I55" s="73"/>
      <c r="J55" s="72">
        <f t="shared" si="1"/>
        <v>0</v>
      </c>
      <c r="K55" s="93"/>
    </row>
    <row r="56" spans="1:11" s="57" customFormat="1">
      <c r="A56" s="68"/>
      <c r="B56" s="69"/>
      <c r="C56" s="242"/>
      <c r="D56" s="52"/>
      <c r="E56" s="70"/>
      <c r="F56" s="71">
        <f>SUM(D$5:D56)</f>
        <v>0</v>
      </c>
      <c r="G56" s="72">
        <f t="shared" si="0"/>
        <v>0</v>
      </c>
      <c r="H56" s="72">
        <v>0</v>
      </c>
      <c r="I56" s="73"/>
      <c r="J56" s="72">
        <f t="shared" si="1"/>
        <v>0</v>
      </c>
      <c r="K56" s="93"/>
    </row>
    <row r="57" spans="1:11" s="57" customFormat="1">
      <c r="A57" s="68"/>
      <c r="B57" s="69"/>
      <c r="C57" s="242"/>
      <c r="D57" s="52"/>
      <c r="E57" s="70"/>
      <c r="F57" s="71">
        <f>SUM(D$5:D57)</f>
        <v>0</v>
      </c>
      <c r="G57" s="72">
        <f t="shared" si="0"/>
        <v>0</v>
      </c>
      <c r="H57" s="72">
        <v>0</v>
      </c>
      <c r="I57" s="73"/>
      <c r="J57" s="72">
        <f t="shared" si="1"/>
        <v>0</v>
      </c>
      <c r="K57" s="93"/>
    </row>
    <row r="58" spans="1:11" s="57" customFormat="1">
      <c r="A58" s="68"/>
      <c r="B58" s="69"/>
      <c r="C58" s="242"/>
      <c r="D58" s="52"/>
      <c r="E58" s="70"/>
      <c r="F58" s="71">
        <f>SUM(D$5:D58)</f>
        <v>0</v>
      </c>
      <c r="G58" s="72">
        <f t="shared" si="0"/>
        <v>0</v>
      </c>
      <c r="H58" s="72">
        <v>0</v>
      </c>
      <c r="I58" s="73"/>
      <c r="J58" s="72">
        <f t="shared" si="1"/>
        <v>0</v>
      </c>
      <c r="K58" s="93"/>
    </row>
    <row r="59" spans="1:11" s="57" customFormat="1">
      <c r="A59" s="68"/>
      <c r="B59" s="69"/>
      <c r="C59" s="242"/>
      <c r="D59" s="52"/>
      <c r="E59" s="70"/>
      <c r="F59" s="71">
        <f>SUM(D$5:D59)</f>
        <v>0</v>
      </c>
      <c r="G59" s="72">
        <f t="shared" si="0"/>
        <v>0</v>
      </c>
      <c r="H59" s="72">
        <v>0</v>
      </c>
      <c r="I59" s="73"/>
      <c r="J59" s="72">
        <f t="shared" si="1"/>
        <v>0</v>
      </c>
      <c r="K59" s="93"/>
    </row>
    <row r="60" spans="1:11" s="57" customFormat="1">
      <c r="A60" s="68"/>
      <c r="B60" s="69"/>
      <c r="C60" s="242"/>
      <c r="D60" s="52"/>
      <c r="E60" s="70"/>
      <c r="F60" s="71">
        <f>SUM(D$5:D60)</f>
        <v>0</v>
      </c>
      <c r="G60" s="72">
        <f t="shared" si="0"/>
        <v>0</v>
      </c>
      <c r="H60" s="72">
        <v>0</v>
      </c>
      <c r="I60" s="73"/>
      <c r="J60" s="72">
        <f t="shared" si="1"/>
        <v>0</v>
      </c>
      <c r="K60" s="93"/>
    </row>
    <row r="61" spans="1:11" s="57" customFormat="1">
      <c r="A61" s="68"/>
      <c r="B61" s="69"/>
      <c r="C61" s="242"/>
      <c r="D61" s="52"/>
      <c r="E61" s="70"/>
      <c r="F61" s="71">
        <f>SUM(D$5:D61)</f>
        <v>0</v>
      </c>
      <c r="G61" s="72">
        <f t="shared" si="0"/>
        <v>0</v>
      </c>
      <c r="H61" s="72">
        <v>0</v>
      </c>
      <c r="I61" s="73"/>
      <c r="J61" s="72">
        <f t="shared" si="1"/>
        <v>0</v>
      </c>
      <c r="K61" s="93"/>
    </row>
    <row r="62" spans="1:11" s="57" customFormat="1">
      <c r="A62" s="68"/>
      <c r="B62" s="69"/>
      <c r="C62" s="242"/>
      <c r="D62" s="52"/>
      <c r="E62" s="70"/>
      <c r="F62" s="71">
        <f>SUM(D$5:D62)</f>
        <v>0</v>
      </c>
      <c r="G62" s="72">
        <f t="shared" si="0"/>
        <v>0</v>
      </c>
      <c r="H62" s="72">
        <v>0</v>
      </c>
      <c r="I62" s="73"/>
      <c r="J62" s="72">
        <f t="shared" si="1"/>
        <v>0</v>
      </c>
      <c r="K62" s="93"/>
    </row>
    <row r="63" spans="1:11" s="57" customFormat="1">
      <c r="A63" s="68"/>
      <c r="B63" s="69"/>
      <c r="C63" s="242"/>
      <c r="D63" s="52"/>
      <c r="E63" s="70"/>
      <c r="F63" s="71">
        <f>SUM(D$5:D63)</f>
        <v>0</v>
      </c>
      <c r="G63" s="72">
        <f t="shared" si="0"/>
        <v>0</v>
      </c>
      <c r="H63" s="72">
        <v>0</v>
      </c>
      <c r="I63" s="73"/>
      <c r="J63" s="72">
        <f t="shared" si="1"/>
        <v>0</v>
      </c>
      <c r="K63" s="93"/>
    </row>
    <row r="64" spans="1:11" s="57" customFormat="1">
      <c r="A64" s="68"/>
      <c r="B64" s="69"/>
      <c r="C64" s="242"/>
      <c r="D64" s="52"/>
      <c r="E64" s="70"/>
      <c r="F64" s="71">
        <f>SUM(D$5:D64)</f>
        <v>0</v>
      </c>
      <c r="G64" s="72">
        <f t="shared" si="0"/>
        <v>0</v>
      </c>
      <c r="H64" s="72">
        <v>0</v>
      </c>
      <c r="I64" s="73"/>
      <c r="J64" s="72">
        <f t="shared" si="1"/>
        <v>0</v>
      </c>
      <c r="K64" s="93"/>
    </row>
    <row r="65" spans="1:11" s="57" customFormat="1">
      <c r="A65" s="68"/>
      <c r="B65" s="69"/>
      <c r="C65" s="242"/>
      <c r="D65" s="52"/>
      <c r="E65" s="70"/>
      <c r="F65" s="71">
        <f>SUM(D$5:D65)</f>
        <v>0</v>
      </c>
      <c r="G65" s="72">
        <f t="shared" si="0"/>
        <v>0</v>
      </c>
      <c r="H65" s="72">
        <v>0</v>
      </c>
      <c r="I65" s="73"/>
      <c r="J65" s="72">
        <f t="shared" si="1"/>
        <v>0</v>
      </c>
      <c r="K65" s="93"/>
    </row>
    <row r="66" spans="1:11" s="57" customFormat="1">
      <c r="A66" s="68"/>
      <c r="B66" s="69"/>
      <c r="C66" s="242"/>
      <c r="D66" s="52"/>
      <c r="E66" s="70"/>
      <c r="F66" s="71">
        <f>SUM(D$5:D66)</f>
        <v>0</v>
      </c>
      <c r="G66" s="72">
        <f t="shared" si="0"/>
        <v>0</v>
      </c>
      <c r="H66" s="72">
        <v>0</v>
      </c>
      <c r="I66" s="73"/>
      <c r="J66" s="72">
        <f t="shared" si="1"/>
        <v>0</v>
      </c>
      <c r="K66" s="93"/>
    </row>
    <row r="67" spans="1:11" s="57" customFormat="1">
      <c r="A67" s="68"/>
      <c r="B67" s="75"/>
      <c r="C67" s="242"/>
      <c r="D67" s="52"/>
      <c r="E67" s="70"/>
      <c r="F67" s="71">
        <f>SUM(D$5:D67)</f>
        <v>0</v>
      </c>
      <c r="G67" s="72">
        <f t="shared" si="0"/>
        <v>0</v>
      </c>
      <c r="H67" s="72">
        <v>0</v>
      </c>
      <c r="I67" s="73"/>
      <c r="J67" s="72">
        <f t="shared" si="1"/>
        <v>0</v>
      </c>
      <c r="K67" s="93"/>
    </row>
    <row r="68" spans="1:11" s="57" customFormat="1">
      <c r="A68" s="68"/>
      <c r="B68" s="69"/>
      <c r="C68" s="242"/>
      <c r="D68" s="52"/>
      <c r="E68" s="70"/>
      <c r="F68" s="71">
        <f>SUM(D$5:D68)</f>
        <v>0</v>
      </c>
      <c r="G68" s="72">
        <f t="shared" si="0"/>
        <v>0</v>
      </c>
      <c r="H68" s="72">
        <v>0</v>
      </c>
      <c r="I68" s="73"/>
      <c r="J68" s="72">
        <f t="shared" si="1"/>
        <v>0</v>
      </c>
      <c r="K68" s="93"/>
    </row>
    <row r="69" spans="1:11" s="57" customFormat="1">
      <c r="A69" s="68"/>
      <c r="B69" s="69"/>
      <c r="C69" s="242"/>
      <c r="D69" s="52"/>
      <c r="E69" s="70"/>
      <c r="F69" s="71">
        <f>SUM(D$5:D69)</f>
        <v>0</v>
      </c>
      <c r="G69" s="72">
        <f t="shared" si="0"/>
        <v>0</v>
      </c>
      <c r="H69" s="72">
        <v>0</v>
      </c>
      <c r="I69" s="73"/>
      <c r="J69" s="72">
        <f t="shared" si="1"/>
        <v>0</v>
      </c>
      <c r="K69" s="93"/>
    </row>
    <row r="70" spans="1:11" s="57" customFormat="1">
      <c r="A70" s="68"/>
      <c r="B70" s="69"/>
      <c r="C70" s="242"/>
      <c r="D70" s="52"/>
      <c r="E70" s="70"/>
      <c r="F70" s="71">
        <f>SUM(D$5:D70)</f>
        <v>0</v>
      </c>
      <c r="G70" s="72">
        <f t="shared" si="0"/>
        <v>0</v>
      </c>
      <c r="H70" s="72">
        <v>0</v>
      </c>
      <c r="I70" s="73"/>
      <c r="J70" s="72">
        <f t="shared" si="1"/>
        <v>0</v>
      </c>
      <c r="K70" s="93"/>
    </row>
    <row r="71" spans="1:11" s="57" customFormat="1">
      <c r="A71" s="68"/>
      <c r="B71" s="69"/>
      <c r="C71" s="242"/>
      <c r="D71" s="52"/>
      <c r="E71" s="70"/>
      <c r="F71" s="71">
        <f>SUM(D$5:D71)</f>
        <v>0</v>
      </c>
      <c r="G71" s="72">
        <f t="shared" si="0"/>
        <v>0</v>
      </c>
      <c r="H71" s="72">
        <v>0</v>
      </c>
      <c r="I71" s="73"/>
      <c r="J71" s="72">
        <f t="shared" si="1"/>
        <v>0</v>
      </c>
      <c r="K71" s="93"/>
    </row>
    <row r="72" spans="1:11" s="57" customFormat="1">
      <c r="A72" s="68"/>
      <c r="B72" s="69"/>
      <c r="C72" s="242"/>
      <c r="D72" s="52"/>
      <c r="E72" s="70"/>
      <c r="F72" s="71">
        <f>SUM(D$5:D72)</f>
        <v>0</v>
      </c>
      <c r="G72" s="72">
        <f t="shared" ref="G72:G135" si="2">+D72-H72</f>
        <v>0</v>
      </c>
      <c r="H72" s="72">
        <v>0</v>
      </c>
      <c r="I72" s="73"/>
      <c r="J72" s="72">
        <f t="shared" ref="J72:J135" si="3">IF(OR(G72&gt;0,I72="X",C72="Income from customers"),0,G72)</f>
        <v>0</v>
      </c>
      <c r="K72" s="93"/>
    </row>
    <row r="73" spans="1:11" s="57" customFormat="1">
      <c r="A73" s="68"/>
      <c r="B73" s="69"/>
      <c r="C73" s="242"/>
      <c r="D73" s="52"/>
      <c r="E73" s="70"/>
      <c r="F73" s="71">
        <f>SUM(D$5:D73)</f>
        <v>0</v>
      </c>
      <c r="G73" s="72">
        <f t="shared" si="2"/>
        <v>0</v>
      </c>
      <c r="H73" s="72">
        <v>0</v>
      </c>
      <c r="I73" s="73"/>
      <c r="J73" s="72">
        <f t="shared" si="3"/>
        <v>0</v>
      </c>
      <c r="K73" s="93"/>
    </row>
    <row r="74" spans="1:11" s="57" customFormat="1">
      <c r="A74" s="68"/>
      <c r="B74" s="70"/>
      <c r="C74" s="242"/>
      <c r="D74" s="52"/>
      <c r="E74" s="70"/>
      <c r="F74" s="71">
        <f>SUM(D$5:D74)</f>
        <v>0</v>
      </c>
      <c r="G74" s="72">
        <f t="shared" si="2"/>
        <v>0</v>
      </c>
      <c r="H74" s="72">
        <v>0</v>
      </c>
      <c r="I74" s="73"/>
      <c r="J74" s="72">
        <f t="shared" si="3"/>
        <v>0</v>
      </c>
      <c r="K74" s="93"/>
    </row>
    <row r="75" spans="1:11" s="57" customFormat="1">
      <c r="A75" s="68"/>
      <c r="B75" s="69"/>
      <c r="C75" s="242"/>
      <c r="D75" s="52"/>
      <c r="E75" s="70"/>
      <c r="F75" s="71">
        <f>SUM(D$5:D75)</f>
        <v>0</v>
      </c>
      <c r="G75" s="72">
        <f t="shared" si="2"/>
        <v>0</v>
      </c>
      <c r="H75" s="72">
        <v>0</v>
      </c>
      <c r="I75" s="73"/>
      <c r="J75" s="72">
        <f t="shared" si="3"/>
        <v>0</v>
      </c>
      <c r="K75" s="93"/>
    </row>
    <row r="76" spans="1:11" s="57" customFormat="1">
      <c r="A76" s="68"/>
      <c r="B76" s="69"/>
      <c r="C76" s="242"/>
      <c r="D76" s="52"/>
      <c r="E76" s="70"/>
      <c r="F76" s="71">
        <f>SUM(D$5:D76)</f>
        <v>0</v>
      </c>
      <c r="G76" s="72">
        <f t="shared" si="2"/>
        <v>0</v>
      </c>
      <c r="H76" s="72">
        <v>0</v>
      </c>
      <c r="I76" s="73"/>
      <c r="J76" s="72">
        <f t="shared" si="3"/>
        <v>0</v>
      </c>
      <c r="K76" s="93"/>
    </row>
    <row r="77" spans="1:11" s="57" customFormat="1">
      <c r="A77" s="68"/>
      <c r="B77" s="69"/>
      <c r="C77" s="242"/>
      <c r="D77" s="52"/>
      <c r="E77" s="70"/>
      <c r="F77" s="71">
        <f>SUM(D$5:D77)</f>
        <v>0</v>
      </c>
      <c r="G77" s="72">
        <f t="shared" si="2"/>
        <v>0</v>
      </c>
      <c r="H77" s="72">
        <v>0</v>
      </c>
      <c r="I77" s="73"/>
      <c r="J77" s="72">
        <f t="shared" si="3"/>
        <v>0</v>
      </c>
      <c r="K77" s="93"/>
    </row>
    <row r="78" spans="1:11" s="57" customFormat="1">
      <c r="A78" s="68"/>
      <c r="B78" s="69"/>
      <c r="C78" s="242"/>
      <c r="D78" s="52"/>
      <c r="E78" s="70"/>
      <c r="F78" s="71">
        <f>SUM(D$5:D78)</f>
        <v>0</v>
      </c>
      <c r="G78" s="72">
        <f t="shared" si="2"/>
        <v>0</v>
      </c>
      <c r="H78" s="72">
        <v>0</v>
      </c>
      <c r="I78" s="73"/>
      <c r="J78" s="72">
        <f t="shared" si="3"/>
        <v>0</v>
      </c>
      <c r="K78" s="93"/>
    </row>
    <row r="79" spans="1:11" s="57" customFormat="1">
      <c r="A79" s="68"/>
      <c r="B79" s="69"/>
      <c r="C79" s="242"/>
      <c r="D79" s="52"/>
      <c r="E79" s="70"/>
      <c r="F79" s="71">
        <f>SUM(D$5:D79)</f>
        <v>0</v>
      </c>
      <c r="G79" s="72">
        <f t="shared" si="2"/>
        <v>0</v>
      </c>
      <c r="H79" s="72">
        <v>0</v>
      </c>
      <c r="I79" s="73"/>
      <c r="J79" s="72">
        <f t="shared" si="3"/>
        <v>0</v>
      </c>
      <c r="K79" s="93"/>
    </row>
    <row r="80" spans="1:11" s="57" customFormat="1">
      <c r="A80" s="68"/>
      <c r="B80" s="75"/>
      <c r="C80" s="242"/>
      <c r="D80" s="52"/>
      <c r="E80" s="70"/>
      <c r="F80" s="71">
        <f>SUM(D$5:D80)</f>
        <v>0</v>
      </c>
      <c r="G80" s="72">
        <f t="shared" si="2"/>
        <v>0</v>
      </c>
      <c r="H80" s="72">
        <v>0</v>
      </c>
      <c r="I80" s="73"/>
      <c r="J80" s="72">
        <f t="shared" si="3"/>
        <v>0</v>
      </c>
      <c r="K80" s="93"/>
    </row>
    <row r="81" spans="1:11" s="57" customFormat="1">
      <c r="A81" s="68"/>
      <c r="B81" s="69"/>
      <c r="C81" s="242"/>
      <c r="D81" s="52"/>
      <c r="E81" s="70"/>
      <c r="F81" s="71">
        <f>SUM(D$5:D81)</f>
        <v>0</v>
      </c>
      <c r="G81" s="72">
        <f t="shared" si="2"/>
        <v>0</v>
      </c>
      <c r="H81" s="72">
        <v>0</v>
      </c>
      <c r="I81" s="73"/>
      <c r="J81" s="72">
        <f t="shared" si="3"/>
        <v>0</v>
      </c>
      <c r="K81" s="93"/>
    </row>
    <row r="82" spans="1:11" s="57" customFormat="1">
      <c r="A82" s="68"/>
      <c r="B82" s="69"/>
      <c r="C82" s="242"/>
      <c r="D82" s="52"/>
      <c r="E82" s="70"/>
      <c r="F82" s="71">
        <f>SUM(D$5:D82)</f>
        <v>0</v>
      </c>
      <c r="G82" s="72">
        <f t="shared" si="2"/>
        <v>0</v>
      </c>
      <c r="H82" s="72">
        <v>0</v>
      </c>
      <c r="I82" s="73"/>
      <c r="J82" s="72">
        <f t="shared" si="3"/>
        <v>0</v>
      </c>
      <c r="K82" s="93"/>
    </row>
    <row r="83" spans="1:11" s="57" customFormat="1">
      <c r="A83" s="68"/>
      <c r="B83" s="69"/>
      <c r="C83" s="242"/>
      <c r="D83" s="52"/>
      <c r="E83" s="70"/>
      <c r="F83" s="71">
        <f>SUM(D$5:D83)</f>
        <v>0</v>
      </c>
      <c r="G83" s="72">
        <f t="shared" si="2"/>
        <v>0</v>
      </c>
      <c r="H83" s="72">
        <v>0</v>
      </c>
      <c r="I83" s="73"/>
      <c r="J83" s="72">
        <f t="shared" si="3"/>
        <v>0</v>
      </c>
      <c r="K83" s="93"/>
    </row>
    <row r="84" spans="1:11" s="57" customFormat="1">
      <c r="A84" s="68"/>
      <c r="B84" s="69"/>
      <c r="C84" s="242"/>
      <c r="D84" s="52"/>
      <c r="E84" s="70"/>
      <c r="F84" s="71">
        <f>SUM(D$5:D84)</f>
        <v>0</v>
      </c>
      <c r="G84" s="72">
        <f t="shared" si="2"/>
        <v>0</v>
      </c>
      <c r="H84" s="72">
        <v>0</v>
      </c>
      <c r="I84" s="73"/>
      <c r="J84" s="72">
        <f t="shared" si="3"/>
        <v>0</v>
      </c>
      <c r="K84" s="93"/>
    </row>
    <row r="85" spans="1:11" s="57" customFormat="1">
      <c r="A85" s="68"/>
      <c r="B85" s="69"/>
      <c r="C85" s="242"/>
      <c r="D85" s="52"/>
      <c r="E85" s="70"/>
      <c r="F85" s="71">
        <f>SUM(D$5:D85)</f>
        <v>0</v>
      </c>
      <c r="G85" s="72">
        <f t="shared" si="2"/>
        <v>0</v>
      </c>
      <c r="H85" s="72">
        <v>0</v>
      </c>
      <c r="I85" s="73"/>
      <c r="J85" s="72">
        <f t="shared" si="3"/>
        <v>0</v>
      </c>
      <c r="K85" s="93"/>
    </row>
    <row r="86" spans="1:11" s="57" customFormat="1">
      <c r="A86" s="68"/>
      <c r="B86" s="69"/>
      <c r="C86" s="242"/>
      <c r="D86" s="52"/>
      <c r="E86" s="70"/>
      <c r="F86" s="71">
        <f>SUM(D$5:D86)</f>
        <v>0</v>
      </c>
      <c r="G86" s="72">
        <f t="shared" si="2"/>
        <v>0</v>
      </c>
      <c r="H86" s="72">
        <v>0</v>
      </c>
      <c r="I86" s="73"/>
      <c r="J86" s="72">
        <f t="shared" si="3"/>
        <v>0</v>
      </c>
      <c r="K86" s="93"/>
    </row>
    <row r="87" spans="1:11" s="57" customFormat="1">
      <c r="A87" s="68"/>
      <c r="B87" s="69"/>
      <c r="C87" s="242"/>
      <c r="D87" s="52"/>
      <c r="E87" s="70"/>
      <c r="F87" s="71">
        <f>SUM(D$5:D87)</f>
        <v>0</v>
      </c>
      <c r="G87" s="72">
        <f t="shared" si="2"/>
        <v>0</v>
      </c>
      <c r="H87" s="72">
        <v>0</v>
      </c>
      <c r="I87" s="73"/>
      <c r="J87" s="72">
        <f t="shared" si="3"/>
        <v>0</v>
      </c>
      <c r="K87" s="93"/>
    </row>
    <row r="88" spans="1:11" s="57" customFormat="1">
      <c r="A88" s="68"/>
      <c r="B88" s="69"/>
      <c r="C88" s="242"/>
      <c r="D88" s="52"/>
      <c r="E88" s="70"/>
      <c r="F88" s="71">
        <f>SUM(D$5:D88)</f>
        <v>0</v>
      </c>
      <c r="G88" s="72">
        <f t="shared" si="2"/>
        <v>0</v>
      </c>
      <c r="H88" s="72">
        <v>0</v>
      </c>
      <c r="I88" s="73"/>
      <c r="J88" s="72">
        <f t="shared" si="3"/>
        <v>0</v>
      </c>
      <c r="K88" s="93"/>
    </row>
    <row r="89" spans="1:11" s="57" customFormat="1">
      <c r="A89" s="68"/>
      <c r="B89" s="69"/>
      <c r="C89" s="242"/>
      <c r="D89" s="52"/>
      <c r="E89" s="70"/>
      <c r="F89" s="71">
        <f>SUM(D$5:D89)</f>
        <v>0</v>
      </c>
      <c r="G89" s="72">
        <f t="shared" si="2"/>
        <v>0</v>
      </c>
      <c r="H89" s="72">
        <v>0</v>
      </c>
      <c r="I89" s="73"/>
      <c r="J89" s="72">
        <f t="shared" si="3"/>
        <v>0</v>
      </c>
      <c r="K89" s="93"/>
    </row>
    <row r="90" spans="1:11" s="57" customFormat="1">
      <c r="A90" s="68"/>
      <c r="B90" s="69"/>
      <c r="C90" s="242"/>
      <c r="D90" s="52"/>
      <c r="E90" s="70"/>
      <c r="F90" s="71">
        <f>SUM(D$5:D90)</f>
        <v>0</v>
      </c>
      <c r="G90" s="72">
        <f t="shared" si="2"/>
        <v>0</v>
      </c>
      <c r="H90" s="72">
        <v>0</v>
      </c>
      <c r="I90" s="73"/>
      <c r="J90" s="72">
        <f t="shared" si="3"/>
        <v>0</v>
      </c>
      <c r="K90" s="93"/>
    </row>
    <row r="91" spans="1:11" s="57" customFormat="1">
      <c r="A91" s="68"/>
      <c r="B91" s="75"/>
      <c r="C91" s="242"/>
      <c r="D91" s="52"/>
      <c r="E91" s="70"/>
      <c r="F91" s="71">
        <f>SUM(D$5:D91)</f>
        <v>0</v>
      </c>
      <c r="G91" s="72">
        <f t="shared" si="2"/>
        <v>0</v>
      </c>
      <c r="H91" s="72">
        <v>0</v>
      </c>
      <c r="I91" s="73"/>
      <c r="J91" s="72">
        <f t="shared" si="3"/>
        <v>0</v>
      </c>
      <c r="K91" s="93"/>
    </row>
    <row r="92" spans="1:11" s="57" customFormat="1">
      <c r="A92" s="68"/>
      <c r="B92" s="69"/>
      <c r="C92" s="242"/>
      <c r="D92" s="52"/>
      <c r="E92" s="70"/>
      <c r="F92" s="71">
        <f>SUM(D$5:D92)</f>
        <v>0</v>
      </c>
      <c r="G92" s="72">
        <f t="shared" si="2"/>
        <v>0</v>
      </c>
      <c r="H92" s="72">
        <v>0</v>
      </c>
      <c r="I92" s="73"/>
      <c r="J92" s="72">
        <f t="shared" si="3"/>
        <v>0</v>
      </c>
      <c r="K92" s="93"/>
    </row>
    <row r="93" spans="1:11" s="57" customFormat="1">
      <c r="A93" s="68"/>
      <c r="B93" s="69"/>
      <c r="C93" s="242"/>
      <c r="D93" s="52"/>
      <c r="E93" s="70"/>
      <c r="F93" s="71">
        <f>SUM(D$5:D93)</f>
        <v>0</v>
      </c>
      <c r="G93" s="72">
        <f t="shared" si="2"/>
        <v>0</v>
      </c>
      <c r="H93" s="72">
        <v>0</v>
      </c>
      <c r="I93" s="73"/>
      <c r="J93" s="72">
        <f t="shared" si="3"/>
        <v>0</v>
      </c>
      <c r="K93" s="93"/>
    </row>
    <row r="94" spans="1:11" s="57" customFormat="1">
      <c r="A94" s="68"/>
      <c r="B94" s="69"/>
      <c r="C94" s="242"/>
      <c r="D94" s="52"/>
      <c r="E94" s="70"/>
      <c r="F94" s="71">
        <f>SUM(D$5:D94)</f>
        <v>0</v>
      </c>
      <c r="G94" s="72">
        <f t="shared" si="2"/>
        <v>0</v>
      </c>
      <c r="H94" s="72">
        <v>0</v>
      </c>
      <c r="I94" s="73"/>
      <c r="J94" s="72">
        <f t="shared" si="3"/>
        <v>0</v>
      </c>
      <c r="K94" s="93"/>
    </row>
    <row r="95" spans="1:11" s="57" customFormat="1">
      <c r="A95" s="68"/>
      <c r="B95" s="69"/>
      <c r="C95" s="242"/>
      <c r="D95" s="52"/>
      <c r="E95" s="70"/>
      <c r="F95" s="71">
        <f>SUM(D$5:D95)</f>
        <v>0</v>
      </c>
      <c r="G95" s="72">
        <f t="shared" si="2"/>
        <v>0</v>
      </c>
      <c r="H95" s="72">
        <v>0</v>
      </c>
      <c r="I95" s="73"/>
      <c r="J95" s="72">
        <f t="shared" si="3"/>
        <v>0</v>
      </c>
      <c r="K95" s="93"/>
    </row>
    <row r="96" spans="1:11" s="57" customFormat="1">
      <c r="A96" s="68"/>
      <c r="B96" s="69"/>
      <c r="C96" s="242"/>
      <c r="D96" s="52"/>
      <c r="E96" s="70"/>
      <c r="F96" s="71">
        <f>SUM(D$5:D96)</f>
        <v>0</v>
      </c>
      <c r="G96" s="72">
        <f t="shared" si="2"/>
        <v>0</v>
      </c>
      <c r="H96" s="72">
        <v>0</v>
      </c>
      <c r="I96" s="73"/>
      <c r="J96" s="72">
        <f t="shared" si="3"/>
        <v>0</v>
      </c>
      <c r="K96" s="93"/>
    </row>
    <row r="97" spans="1:11" s="57" customFormat="1">
      <c r="A97" s="68"/>
      <c r="B97" s="69"/>
      <c r="C97" s="242"/>
      <c r="D97" s="52"/>
      <c r="E97" s="70"/>
      <c r="F97" s="71">
        <f>SUM(D$5:D97)</f>
        <v>0</v>
      </c>
      <c r="G97" s="72">
        <f t="shared" si="2"/>
        <v>0</v>
      </c>
      <c r="H97" s="72">
        <v>0</v>
      </c>
      <c r="I97" s="73"/>
      <c r="J97" s="72">
        <f t="shared" si="3"/>
        <v>0</v>
      </c>
      <c r="K97" s="93"/>
    </row>
    <row r="98" spans="1:11" s="57" customFormat="1">
      <c r="A98" s="68"/>
      <c r="B98" s="69"/>
      <c r="C98" s="242"/>
      <c r="D98" s="52"/>
      <c r="E98" s="70"/>
      <c r="F98" s="71">
        <f>SUM(D$5:D98)</f>
        <v>0</v>
      </c>
      <c r="G98" s="72">
        <f t="shared" si="2"/>
        <v>0</v>
      </c>
      <c r="H98" s="72">
        <v>0</v>
      </c>
      <c r="I98" s="73"/>
      <c r="J98" s="72">
        <f t="shared" si="3"/>
        <v>0</v>
      </c>
      <c r="K98" s="93"/>
    </row>
    <row r="99" spans="1:11" s="57" customFormat="1">
      <c r="A99" s="68"/>
      <c r="B99" s="69"/>
      <c r="C99" s="242"/>
      <c r="D99" s="52"/>
      <c r="E99" s="70"/>
      <c r="F99" s="71">
        <f>SUM(D$5:D99)</f>
        <v>0</v>
      </c>
      <c r="G99" s="72">
        <f t="shared" si="2"/>
        <v>0</v>
      </c>
      <c r="H99" s="72">
        <v>0</v>
      </c>
      <c r="I99" s="73"/>
      <c r="J99" s="72">
        <f t="shared" si="3"/>
        <v>0</v>
      </c>
      <c r="K99" s="93"/>
    </row>
    <row r="100" spans="1:11" s="57" customFormat="1">
      <c r="A100" s="68"/>
      <c r="B100" s="70"/>
      <c r="C100" s="242"/>
      <c r="D100" s="52"/>
      <c r="E100" s="70"/>
      <c r="F100" s="71">
        <f>SUM(D$5:D100)</f>
        <v>0</v>
      </c>
      <c r="G100" s="72">
        <f t="shared" si="2"/>
        <v>0</v>
      </c>
      <c r="H100" s="72">
        <v>0</v>
      </c>
      <c r="I100" s="73"/>
      <c r="J100" s="72">
        <f t="shared" si="3"/>
        <v>0</v>
      </c>
      <c r="K100" s="93"/>
    </row>
    <row r="101" spans="1:11" s="57" customFormat="1">
      <c r="A101" s="68"/>
      <c r="B101" s="69"/>
      <c r="C101" s="242"/>
      <c r="D101" s="52"/>
      <c r="E101" s="70"/>
      <c r="F101" s="71">
        <f>SUM(D$5:D101)</f>
        <v>0</v>
      </c>
      <c r="G101" s="72">
        <f t="shared" si="2"/>
        <v>0</v>
      </c>
      <c r="H101" s="72">
        <v>0</v>
      </c>
      <c r="I101" s="73"/>
      <c r="J101" s="72">
        <f t="shared" si="3"/>
        <v>0</v>
      </c>
      <c r="K101" s="93"/>
    </row>
    <row r="102" spans="1:11" s="57" customFormat="1">
      <c r="A102" s="68"/>
      <c r="B102" s="69"/>
      <c r="C102" s="242"/>
      <c r="D102" s="52"/>
      <c r="E102" s="70"/>
      <c r="F102" s="71">
        <f>SUM(D$5:D102)</f>
        <v>0</v>
      </c>
      <c r="G102" s="72">
        <f t="shared" si="2"/>
        <v>0</v>
      </c>
      <c r="H102" s="72">
        <v>0</v>
      </c>
      <c r="I102" s="73"/>
      <c r="J102" s="72">
        <f t="shared" si="3"/>
        <v>0</v>
      </c>
      <c r="K102" s="93"/>
    </row>
    <row r="103" spans="1:11" s="57" customFormat="1">
      <c r="A103" s="68"/>
      <c r="B103" s="69"/>
      <c r="C103" s="242"/>
      <c r="D103" s="52"/>
      <c r="E103" s="70"/>
      <c r="F103" s="71">
        <f>SUM(D$5:D103)</f>
        <v>0</v>
      </c>
      <c r="G103" s="72">
        <f t="shared" si="2"/>
        <v>0</v>
      </c>
      <c r="H103" s="72">
        <v>0</v>
      </c>
      <c r="I103" s="73"/>
      <c r="J103" s="72">
        <f t="shared" si="3"/>
        <v>0</v>
      </c>
      <c r="K103" s="93"/>
    </row>
    <row r="104" spans="1:11" s="57" customFormat="1">
      <c r="A104" s="68"/>
      <c r="B104" s="69"/>
      <c r="C104" s="242"/>
      <c r="D104" s="52"/>
      <c r="E104" s="70"/>
      <c r="F104" s="71">
        <f>SUM(D$5:D104)</f>
        <v>0</v>
      </c>
      <c r="G104" s="72">
        <f t="shared" si="2"/>
        <v>0</v>
      </c>
      <c r="H104" s="72">
        <v>0</v>
      </c>
      <c r="I104" s="73"/>
      <c r="J104" s="72">
        <f t="shared" si="3"/>
        <v>0</v>
      </c>
      <c r="K104" s="93"/>
    </row>
    <row r="105" spans="1:11" s="57" customFormat="1">
      <c r="A105" s="68"/>
      <c r="B105" s="75"/>
      <c r="C105" s="242"/>
      <c r="D105" s="52"/>
      <c r="E105" s="70"/>
      <c r="F105" s="71">
        <f>SUM(D$5:D105)</f>
        <v>0</v>
      </c>
      <c r="G105" s="72">
        <f t="shared" si="2"/>
        <v>0</v>
      </c>
      <c r="H105" s="72">
        <v>0</v>
      </c>
      <c r="I105" s="73"/>
      <c r="J105" s="72">
        <f t="shared" si="3"/>
        <v>0</v>
      </c>
      <c r="K105" s="93"/>
    </row>
    <row r="106" spans="1:11" s="57" customFormat="1">
      <c r="A106" s="68"/>
      <c r="B106" s="69"/>
      <c r="C106" s="242"/>
      <c r="D106" s="52"/>
      <c r="E106" s="70"/>
      <c r="F106" s="71">
        <f>SUM(D$5:D106)</f>
        <v>0</v>
      </c>
      <c r="G106" s="72">
        <f t="shared" si="2"/>
        <v>0</v>
      </c>
      <c r="H106" s="72">
        <v>0</v>
      </c>
      <c r="I106" s="73"/>
      <c r="J106" s="72">
        <f t="shared" si="3"/>
        <v>0</v>
      </c>
      <c r="K106" s="93"/>
    </row>
    <row r="107" spans="1:11" s="57" customFormat="1">
      <c r="A107" s="68"/>
      <c r="B107" s="69"/>
      <c r="C107" s="242"/>
      <c r="D107" s="52"/>
      <c r="E107" s="70"/>
      <c r="F107" s="71">
        <f>SUM(D$5:D107)</f>
        <v>0</v>
      </c>
      <c r="G107" s="72">
        <f t="shared" si="2"/>
        <v>0</v>
      </c>
      <c r="H107" s="72">
        <v>0</v>
      </c>
      <c r="I107" s="73"/>
      <c r="J107" s="72">
        <f t="shared" si="3"/>
        <v>0</v>
      </c>
      <c r="K107" s="93"/>
    </row>
    <row r="108" spans="1:11" s="57" customFormat="1">
      <c r="A108" s="68"/>
      <c r="B108" s="69"/>
      <c r="C108" s="242"/>
      <c r="D108" s="52"/>
      <c r="E108" s="70"/>
      <c r="F108" s="71">
        <f>SUM(D$5:D108)</f>
        <v>0</v>
      </c>
      <c r="G108" s="72">
        <f t="shared" si="2"/>
        <v>0</v>
      </c>
      <c r="H108" s="72">
        <v>0</v>
      </c>
      <c r="I108" s="73"/>
      <c r="J108" s="72">
        <f t="shared" si="3"/>
        <v>0</v>
      </c>
      <c r="K108" s="93"/>
    </row>
    <row r="109" spans="1:11" s="57" customFormat="1">
      <c r="A109" s="68"/>
      <c r="B109" s="69"/>
      <c r="C109" s="242"/>
      <c r="D109" s="52"/>
      <c r="E109" s="70"/>
      <c r="F109" s="71">
        <f>SUM(D$5:D109)</f>
        <v>0</v>
      </c>
      <c r="G109" s="72">
        <f t="shared" si="2"/>
        <v>0</v>
      </c>
      <c r="H109" s="72">
        <v>0</v>
      </c>
      <c r="I109" s="73"/>
      <c r="J109" s="72">
        <f t="shared" si="3"/>
        <v>0</v>
      </c>
      <c r="K109" s="93"/>
    </row>
    <row r="110" spans="1:11" s="57" customFormat="1">
      <c r="A110" s="68"/>
      <c r="B110" s="69"/>
      <c r="C110" s="242"/>
      <c r="D110" s="52"/>
      <c r="E110" s="70"/>
      <c r="F110" s="71">
        <f>SUM(D$5:D110)</f>
        <v>0</v>
      </c>
      <c r="G110" s="72">
        <f t="shared" si="2"/>
        <v>0</v>
      </c>
      <c r="H110" s="72">
        <v>0</v>
      </c>
      <c r="I110" s="73"/>
      <c r="J110" s="72">
        <f t="shared" si="3"/>
        <v>0</v>
      </c>
      <c r="K110" s="93"/>
    </row>
    <row r="111" spans="1:11" s="57" customFormat="1">
      <c r="A111" s="68"/>
      <c r="B111" s="69"/>
      <c r="C111" s="242"/>
      <c r="D111" s="52"/>
      <c r="E111" s="70"/>
      <c r="F111" s="71">
        <f>SUM(D$5:D111)</f>
        <v>0</v>
      </c>
      <c r="G111" s="72">
        <f t="shared" si="2"/>
        <v>0</v>
      </c>
      <c r="H111" s="72">
        <v>0</v>
      </c>
      <c r="I111" s="73"/>
      <c r="J111" s="72">
        <f t="shared" si="3"/>
        <v>0</v>
      </c>
      <c r="K111" s="93"/>
    </row>
    <row r="112" spans="1:11" s="57" customFormat="1">
      <c r="A112" s="68"/>
      <c r="B112" s="69"/>
      <c r="C112" s="242"/>
      <c r="D112" s="52"/>
      <c r="E112" s="70"/>
      <c r="F112" s="71">
        <f>SUM(D$5:D112)</f>
        <v>0</v>
      </c>
      <c r="G112" s="72">
        <f t="shared" si="2"/>
        <v>0</v>
      </c>
      <c r="H112" s="72">
        <v>0</v>
      </c>
      <c r="I112" s="73"/>
      <c r="J112" s="72">
        <f t="shared" si="3"/>
        <v>0</v>
      </c>
      <c r="K112" s="93"/>
    </row>
    <row r="113" spans="1:11" s="57" customFormat="1">
      <c r="A113" s="68"/>
      <c r="B113" s="69"/>
      <c r="C113" s="242"/>
      <c r="D113" s="52"/>
      <c r="E113" s="70"/>
      <c r="F113" s="71">
        <f>SUM(D$5:D113)</f>
        <v>0</v>
      </c>
      <c r="G113" s="72">
        <f t="shared" si="2"/>
        <v>0</v>
      </c>
      <c r="H113" s="72">
        <v>0</v>
      </c>
      <c r="I113" s="73"/>
      <c r="J113" s="72">
        <f t="shared" si="3"/>
        <v>0</v>
      </c>
      <c r="K113" s="93"/>
    </row>
    <row r="114" spans="1:11" s="57" customFormat="1">
      <c r="A114" s="68"/>
      <c r="B114" s="69"/>
      <c r="C114" s="242"/>
      <c r="D114" s="52"/>
      <c r="E114" s="70"/>
      <c r="F114" s="71">
        <f>SUM(D$5:D114)</f>
        <v>0</v>
      </c>
      <c r="G114" s="72">
        <f t="shared" si="2"/>
        <v>0</v>
      </c>
      <c r="H114" s="72">
        <v>0</v>
      </c>
      <c r="I114" s="73"/>
      <c r="J114" s="72">
        <f t="shared" si="3"/>
        <v>0</v>
      </c>
      <c r="K114" s="93"/>
    </row>
    <row r="115" spans="1:11" s="57" customFormat="1">
      <c r="A115" s="68"/>
      <c r="B115" s="69"/>
      <c r="C115" s="242"/>
      <c r="D115" s="52"/>
      <c r="E115" s="70"/>
      <c r="F115" s="71">
        <f>SUM(D$5:D115)</f>
        <v>0</v>
      </c>
      <c r="G115" s="72">
        <f t="shared" si="2"/>
        <v>0</v>
      </c>
      <c r="H115" s="72">
        <v>0</v>
      </c>
      <c r="I115" s="73"/>
      <c r="J115" s="72">
        <f t="shared" si="3"/>
        <v>0</v>
      </c>
      <c r="K115" s="93"/>
    </row>
    <row r="116" spans="1:11" s="57" customFormat="1">
      <c r="A116" s="68"/>
      <c r="B116" s="75"/>
      <c r="C116" s="242"/>
      <c r="D116" s="52"/>
      <c r="E116" s="70"/>
      <c r="F116" s="71">
        <f>SUM(D$5:D116)</f>
        <v>0</v>
      </c>
      <c r="G116" s="72">
        <f t="shared" si="2"/>
        <v>0</v>
      </c>
      <c r="H116" s="72">
        <v>0</v>
      </c>
      <c r="I116" s="73"/>
      <c r="J116" s="72">
        <f t="shared" si="3"/>
        <v>0</v>
      </c>
      <c r="K116" s="93"/>
    </row>
    <row r="117" spans="1:11" s="57" customFormat="1">
      <c r="A117" s="68"/>
      <c r="B117" s="69"/>
      <c r="C117" s="242"/>
      <c r="D117" s="52"/>
      <c r="E117" s="70"/>
      <c r="F117" s="71">
        <f>SUM(D$5:D117)</f>
        <v>0</v>
      </c>
      <c r="G117" s="72">
        <f t="shared" si="2"/>
        <v>0</v>
      </c>
      <c r="H117" s="72">
        <v>0</v>
      </c>
      <c r="I117" s="73"/>
      <c r="J117" s="72">
        <f t="shared" si="3"/>
        <v>0</v>
      </c>
      <c r="K117" s="93"/>
    </row>
    <row r="118" spans="1:11" s="57" customFormat="1">
      <c r="A118" s="68"/>
      <c r="B118" s="69"/>
      <c r="C118" s="242"/>
      <c r="D118" s="52"/>
      <c r="E118" s="70"/>
      <c r="F118" s="71">
        <f>SUM(D$5:D118)</f>
        <v>0</v>
      </c>
      <c r="G118" s="72">
        <f t="shared" si="2"/>
        <v>0</v>
      </c>
      <c r="H118" s="72">
        <v>0</v>
      </c>
      <c r="I118" s="73"/>
      <c r="J118" s="72">
        <f t="shared" si="3"/>
        <v>0</v>
      </c>
      <c r="K118" s="93"/>
    </row>
    <row r="119" spans="1:11" s="57" customFormat="1">
      <c r="A119" s="68"/>
      <c r="B119" s="69"/>
      <c r="C119" s="242"/>
      <c r="D119" s="52"/>
      <c r="E119" s="70"/>
      <c r="F119" s="71">
        <f>SUM(D$5:D119)</f>
        <v>0</v>
      </c>
      <c r="G119" s="72">
        <f t="shared" si="2"/>
        <v>0</v>
      </c>
      <c r="H119" s="72">
        <v>0</v>
      </c>
      <c r="I119" s="73"/>
      <c r="J119" s="72">
        <f t="shared" si="3"/>
        <v>0</v>
      </c>
      <c r="K119" s="93"/>
    </row>
    <row r="120" spans="1:11" s="57" customFormat="1">
      <c r="A120" s="68"/>
      <c r="B120" s="69"/>
      <c r="C120" s="242"/>
      <c r="D120" s="52"/>
      <c r="E120" s="70"/>
      <c r="F120" s="71">
        <f>SUM(D$5:D120)</f>
        <v>0</v>
      </c>
      <c r="G120" s="72">
        <f t="shared" si="2"/>
        <v>0</v>
      </c>
      <c r="H120" s="72">
        <v>0</v>
      </c>
      <c r="I120" s="73"/>
      <c r="J120" s="72">
        <f t="shared" si="3"/>
        <v>0</v>
      </c>
      <c r="K120" s="93"/>
    </row>
    <row r="121" spans="1:11" s="57" customFormat="1">
      <c r="A121" s="68"/>
      <c r="B121" s="69"/>
      <c r="C121" s="242"/>
      <c r="D121" s="52"/>
      <c r="E121" s="70"/>
      <c r="F121" s="71">
        <f>SUM(D$5:D121)</f>
        <v>0</v>
      </c>
      <c r="G121" s="72">
        <f t="shared" si="2"/>
        <v>0</v>
      </c>
      <c r="H121" s="72">
        <v>0</v>
      </c>
      <c r="I121" s="73"/>
      <c r="J121" s="72">
        <f t="shared" si="3"/>
        <v>0</v>
      </c>
      <c r="K121" s="93"/>
    </row>
    <row r="122" spans="1:11" s="57" customFormat="1">
      <c r="A122" s="68"/>
      <c r="B122" s="69"/>
      <c r="C122" s="242"/>
      <c r="D122" s="52"/>
      <c r="E122" s="70"/>
      <c r="F122" s="71">
        <f>SUM(D$5:D122)</f>
        <v>0</v>
      </c>
      <c r="G122" s="72">
        <f t="shared" si="2"/>
        <v>0</v>
      </c>
      <c r="H122" s="72">
        <v>0</v>
      </c>
      <c r="I122" s="73"/>
      <c r="J122" s="72">
        <f t="shared" si="3"/>
        <v>0</v>
      </c>
      <c r="K122" s="93"/>
    </row>
    <row r="123" spans="1:11" s="57" customFormat="1">
      <c r="A123" s="68"/>
      <c r="B123" s="69"/>
      <c r="C123" s="242"/>
      <c r="D123" s="52"/>
      <c r="E123" s="70"/>
      <c r="F123" s="71">
        <f>SUM(D$5:D123)</f>
        <v>0</v>
      </c>
      <c r="G123" s="72">
        <f t="shared" si="2"/>
        <v>0</v>
      </c>
      <c r="H123" s="72">
        <v>0</v>
      </c>
      <c r="I123" s="73"/>
      <c r="J123" s="72">
        <f t="shared" si="3"/>
        <v>0</v>
      </c>
      <c r="K123" s="93"/>
    </row>
    <row r="124" spans="1:11" s="57" customFormat="1">
      <c r="A124" s="68"/>
      <c r="B124" s="69"/>
      <c r="C124" s="242"/>
      <c r="D124" s="52"/>
      <c r="E124" s="70"/>
      <c r="F124" s="71">
        <f>SUM(D$5:D124)</f>
        <v>0</v>
      </c>
      <c r="G124" s="72">
        <f t="shared" si="2"/>
        <v>0</v>
      </c>
      <c r="H124" s="72">
        <v>0</v>
      </c>
      <c r="I124" s="73"/>
      <c r="J124" s="72">
        <f t="shared" si="3"/>
        <v>0</v>
      </c>
      <c r="K124" s="93"/>
    </row>
    <row r="125" spans="1:11" s="57" customFormat="1">
      <c r="A125" s="68"/>
      <c r="B125" s="70"/>
      <c r="C125" s="242"/>
      <c r="D125" s="52"/>
      <c r="E125" s="70"/>
      <c r="F125" s="71">
        <f>SUM(D$5:D125)</f>
        <v>0</v>
      </c>
      <c r="G125" s="72">
        <f t="shared" si="2"/>
        <v>0</v>
      </c>
      <c r="H125" s="72">
        <v>0</v>
      </c>
      <c r="I125" s="73"/>
      <c r="J125" s="72">
        <f t="shared" si="3"/>
        <v>0</v>
      </c>
      <c r="K125" s="93"/>
    </row>
    <row r="126" spans="1:11" s="57" customFormat="1">
      <c r="A126" s="68"/>
      <c r="B126" s="69"/>
      <c r="C126" s="242"/>
      <c r="D126" s="52"/>
      <c r="E126" s="70"/>
      <c r="F126" s="71">
        <f>SUM(D$5:D126)</f>
        <v>0</v>
      </c>
      <c r="G126" s="72">
        <f t="shared" si="2"/>
        <v>0</v>
      </c>
      <c r="H126" s="72">
        <v>0</v>
      </c>
      <c r="I126" s="73"/>
      <c r="J126" s="72">
        <f t="shared" si="3"/>
        <v>0</v>
      </c>
      <c r="K126" s="93"/>
    </row>
    <row r="127" spans="1:11" s="57" customFormat="1">
      <c r="A127" s="68"/>
      <c r="B127" s="69"/>
      <c r="C127" s="242"/>
      <c r="D127" s="52"/>
      <c r="E127" s="70"/>
      <c r="F127" s="71">
        <f>SUM(D$5:D127)</f>
        <v>0</v>
      </c>
      <c r="G127" s="72">
        <f t="shared" si="2"/>
        <v>0</v>
      </c>
      <c r="H127" s="72">
        <v>0</v>
      </c>
      <c r="I127" s="73"/>
      <c r="J127" s="72">
        <f t="shared" si="3"/>
        <v>0</v>
      </c>
      <c r="K127" s="93"/>
    </row>
    <row r="128" spans="1:11" s="57" customFormat="1">
      <c r="A128" s="68"/>
      <c r="B128" s="69"/>
      <c r="C128" s="242"/>
      <c r="D128" s="52"/>
      <c r="E128" s="70"/>
      <c r="F128" s="71">
        <f>SUM(D$5:D128)</f>
        <v>0</v>
      </c>
      <c r="G128" s="72">
        <f t="shared" si="2"/>
        <v>0</v>
      </c>
      <c r="H128" s="72">
        <v>0</v>
      </c>
      <c r="I128" s="73"/>
      <c r="J128" s="72">
        <f t="shared" si="3"/>
        <v>0</v>
      </c>
      <c r="K128" s="93"/>
    </row>
    <row r="129" spans="1:11" s="57" customFormat="1">
      <c r="A129" s="68"/>
      <c r="B129" s="69"/>
      <c r="C129" s="242"/>
      <c r="D129" s="52"/>
      <c r="E129" s="70"/>
      <c r="F129" s="71">
        <f>SUM(D$5:D129)</f>
        <v>0</v>
      </c>
      <c r="G129" s="72">
        <f t="shared" si="2"/>
        <v>0</v>
      </c>
      <c r="H129" s="72">
        <v>0</v>
      </c>
      <c r="I129" s="73"/>
      <c r="J129" s="72">
        <f t="shared" si="3"/>
        <v>0</v>
      </c>
      <c r="K129" s="93"/>
    </row>
    <row r="130" spans="1:11" s="57" customFormat="1">
      <c r="A130" s="68"/>
      <c r="B130" s="75"/>
      <c r="C130" s="242"/>
      <c r="D130" s="52"/>
      <c r="E130" s="70"/>
      <c r="F130" s="71">
        <f>SUM(D$5:D130)</f>
        <v>0</v>
      </c>
      <c r="G130" s="72">
        <f t="shared" si="2"/>
        <v>0</v>
      </c>
      <c r="H130" s="72">
        <v>0</v>
      </c>
      <c r="I130" s="73"/>
      <c r="J130" s="72">
        <f t="shared" si="3"/>
        <v>0</v>
      </c>
      <c r="K130" s="93"/>
    </row>
    <row r="131" spans="1:11" s="57" customFormat="1">
      <c r="A131" s="68"/>
      <c r="B131" s="69"/>
      <c r="C131" s="242"/>
      <c r="D131" s="52"/>
      <c r="E131" s="70"/>
      <c r="F131" s="71">
        <f>SUM(D$5:D131)</f>
        <v>0</v>
      </c>
      <c r="G131" s="72">
        <f t="shared" si="2"/>
        <v>0</v>
      </c>
      <c r="H131" s="72">
        <v>0</v>
      </c>
      <c r="I131" s="73"/>
      <c r="J131" s="72">
        <f t="shared" si="3"/>
        <v>0</v>
      </c>
      <c r="K131" s="93"/>
    </row>
    <row r="132" spans="1:11" s="57" customFormat="1">
      <c r="A132" s="68"/>
      <c r="B132" s="69"/>
      <c r="C132" s="242"/>
      <c r="D132" s="52"/>
      <c r="E132" s="70"/>
      <c r="F132" s="71">
        <f>SUM(D$5:D132)</f>
        <v>0</v>
      </c>
      <c r="G132" s="72">
        <f t="shared" si="2"/>
        <v>0</v>
      </c>
      <c r="H132" s="72">
        <v>0</v>
      </c>
      <c r="I132" s="73"/>
      <c r="J132" s="72">
        <f t="shared" si="3"/>
        <v>0</v>
      </c>
      <c r="K132" s="93"/>
    </row>
    <row r="133" spans="1:11" s="57" customFormat="1">
      <c r="A133" s="68"/>
      <c r="B133" s="69"/>
      <c r="C133" s="242"/>
      <c r="D133" s="52"/>
      <c r="E133" s="70"/>
      <c r="F133" s="71">
        <f>SUM(D$5:D133)</f>
        <v>0</v>
      </c>
      <c r="G133" s="72">
        <f t="shared" si="2"/>
        <v>0</v>
      </c>
      <c r="H133" s="72">
        <v>0</v>
      </c>
      <c r="I133" s="73"/>
      <c r="J133" s="72">
        <f t="shared" si="3"/>
        <v>0</v>
      </c>
      <c r="K133" s="93"/>
    </row>
    <row r="134" spans="1:11" s="57" customFormat="1">
      <c r="A134" s="68"/>
      <c r="B134" s="69"/>
      <c r="C134" s="242"/>
      <c r="D134" s="52"/>
      <c r="E134" s="70"/>
      <c r="F134" s="71">
        <f>SUM(D$5:D134)</f>
        <v>0</v>
      </c>
      <c r="G134" s="72">
        <f t="shared" si="2"/>
        <v>0</v>
      </c>
      <c r="H134" s="72">
        <v>0</v>
      </c>
      <c r="I134" s="73"/>
      <c r="J134" s="72">
        <f t="shared" si="3"/>
        <v>0</v>
      </c>
      <c r="K134" s="93"/>
    </row>
    <row r="135" spans="1:11" s="57" customFormat="1">
      <c r="A135" s="68"/>
      <c r="B135" s="69"/>
      <c r="C135" s="242"/>
      <c r="D135" s="52"/>
      <c r="E135" s="70"/>
      <c r="F135" s="71">
        <f>SUM(D$5:D135)</f>
        <v>0</v>
      </c>
      <c r="G135" s="72">
        <f t="shared" si="2"/>
        <v>0</v>
      </c>
      <c r="H135" s="72">
        <v>0</v>
      </c>
      <c r="I135" s="73"/>
      <c r="J135" s="72">
        <f t="shared" si="3"/>
        <v>0</v>
      </c>
      <c r="K135" s="93"/>
    </row>
    <row r="136" spans="1:11" s="57" customFormat="1">
      <c r="A136" s="68"/>
      <c r="B136" s="69"/>
      <c r="C136" s="242"/>
      <c r="D136" s="52"/>
      <c r="E136" s="70"/>
      <c r="F136" s="71">
        <f>SUM(D$5:D136)</f>
        <v>0</v>
      </c>
      <c r="G136" s="72">
        <f t="shared" ref="G136:G199" si="4">+D136-H136</f>
        <v>0</v>
      </c>
      <c r="H136" s="72">
        <v>0</v>
      </c>
      <c r="I136" s="73"/>
      <c r="J136" s="72">
        <f t="shared" ref="J136:J199" si="5">IF(OR(G136&gt;0,I136="X",C136="Income from customers"),0,G136)</f>
        <v>0</v>
      </c>
      <c r="K136" s="93"/>
    </row>
    <row r="137" spans="1:11" s="57" customFormat="1">
      <c r="A137" s="68"/>
      <c r="B137" s="69"/>
      <c r="C137" s="242"/>
      <c r="D137" s="52"/>
      <c r="E137" s="70"/>
      <c r="F137" s="71">
        <f>SUM(D$5:D137)</f>
        <v>0</v>
      </c>
      <c r="G137" s="72">
        <f t="shared" si="4"/>
        <v>0</v>
      </c>
      <c r="H137" s="72">
        <v>0</v>
      </c>
      <c r="I137" s="73"/>
      <c r="J137" s="72">
        <f t="shared" si="5"/>
        <v>0</v>
      </c>
      <c r="K137" s="93"/>
    </row>
    <row r="138" spans="1:11" s="57" customFormat="1">
      <c r="A138" s="68"/>
      <c r="B138" s="69"/>
      <c r="C138" s="242"/>
      <c r="D138" s="52"/>
      <c r="E138" s="70"/>
      <c r="F138" s="71">
        <f>SUM(D$5:D138)</f>
        <v>0</v>
      </c>
      <c r="G138" s="72">
        <f t="shared" si="4"/>
        <v>0</v>
      </c>
      <c r="H138" s="72">
        <v>0</v>
      </c>
      <c r="I138" s="73"/>
      <c r="J138" s="72">
        <f t="shared" si="5"/>
        <v>0</v>
      </c>
      <c r="K138" s="93"/>
    </row>
    <row r="139" spans="1:11" s="57" customFormat="1">
      <c r="A139" s="68"/>
      <c r="B139" s="69"/>
      <c r="C139" s="242"/>
      <c r="D139" s="52"/>
      <c r="E139" s="70"/>
      <c r="F139" s="71">
        <f>SUM(D$5:D139)</f>
        <v>0</v>
      </c>
      <c r="G139" s="72">
        <f t="shared" si="4"/>
        <v>0</v>
      </c>
      <c r="H139" s="72">
        <v>0</v>
      </c>
      <c r="I139" s="73"/>
      <c r="J139" s="72">
        <f t="shared" si="5"/>
        <v>0</v>
      </c>
      <c r="K139" s="93"/>
    </row>
    <row r="140" spans="1:11" s="57" customFormat="1">
      <c r="A140" s="68"/>
      <c r="B140" s="69"/>
      <c r="C140" s="242"/>
      <c r="D140" s="52"/>
      <c r="E140" s="70"/>
      <c r="F140" s="71">
        <f>SUM(D$5:D140)</f>
        <v>0</v>
      </c>
      <c r="G140" s="72">
        <f t="shared" si="4"/>
        <v>0</v>
      </c>
      <c r="H140" s="72">
        <v>0</v>
      </c>
      <c r="I140" s="73"/>
      <c r="J140" s="72">
        <f t="shared" si="5"/>
        <v>0</v>
      </c>
      <c r="K140" s="93"/>
    </row>
    <row r="141" spans="1:11" s="57" customFormat="1">
      <c r="A141" s="68"/>
      <c r="B141" s="75"/>
      <c r="C141" s="242"/>
      <c r="D141" s="52"/>
      <c r="E141" s="70"/>
      <c r="F141" s="71">
        <f>SUM(D$5:D141)</f>
        <v>0</v>
      </c>
      <c r="G141" s="72">
        <f t="shared" si="4"/>
        <v>0</v>
      </c>
      <c r="H141" s="72">
        <v>0</v>
      </c>
      <c r="I141" s="73"/>
      <c r="J141" s="72">
        <f t="shared" si="5"/>
        <v>0</v>
      </c>
      <c r="K141" s="93"/>
    </row>
    <row r="142" spans="1:11" s="57" customFormat="1">
      <c r="A142" s="68"/>
      <c r="B142" s="69"/>
      <c r="C142" s="242"/>
      <c r="D142" s="52"/>
      <c r="E142" s="70"/>
      <c r="F142" s="71">
        <f>SUM(D$5:D142)</f>
        <v>0</v>
      </c>
      <c r="G142" s="72">
        <f t="shared" si="4"/>
        <v>0</v>
      </c>
      <c r="H142" s="72">
        <v>0</v>
      </c>
      <c r="I142" s="73"/>
      <c r="J142" s="72">
        <f t="shared" si="5"/>
        <v>0</v>
      </c>
      <c r="K142" s="93"/>
    </row>
    <row r="143" spans="1:11" s="57" customFormat="1">
      <c r="A143" s="68"/>
      <c r="B143" s="69"/>
      <c r="C143" s="242"/>
      <c r="D143" s="52"/>
      <c r="E143" s="70"/>
      <c r="F143" s="71">
        <f>SUM(D$5:D143)</f>
        <v>0</v>
      </c>
      <c r="G143" s="72">
        <f t="shared" si="4"/>
        <v>0</v>
      </c>
      <c r="H143" s="72">
        <v>0</v>
      </c>
      <c r="I143" s="73"/>
      <c r="J143" s="72">
        <f t="shared" si="5"/>
        <v>0</v>
      </c>
      <c r="K143" s="93"/>
    </row>
    <row r="144" spans="1:11" s="57" customFormat="1">
      <c r="A144" s="68"/>
      <c r="B144" s="69"/>
      <c r="C144" s="242"/>
      <c r="D144" s="52"/>
      <c r="E144" s="70"/>
      <c r="F144" s="71">
        <f>SUM(D$5:D144)</f>
        <v>0</v>
      </c>
      <c r="G144" s="72">
        <f t="shared" si="4"/>
        <v>0</v>
      </c>
      <c r="H144" s="72">
        <v>0</v>
      </c>
      <c r="I144" s="73"/>
      <c r="J144" s="72">
        <f t="shared" si="5"/>
        <v>0</v>
      </c>
      <c r="K144" s="93"/>
    </row>
    <row r="145" spans="1:11" s="57" customFormat="1">
      <c r="A145" s="68"/>
      <c r="B145" s="69"/>
      <c r="C145" s="242"/>
      <c r="D145" s="52"/>
      <c r="E145" s="70"/>
      <c r="F145" s="71">
        <f>SUM(D$5:D145)</f>
        <v>0</v>
      </c>
      <c r="G145" s="72">
        <f t="shared" si="4"/>
        <v>0</v>
      </c>
      <c r="H145" s="72">
        <v>0</v>
      </c>
      <c r="I145" s="73"/>
      <c r="J145" s="72">
        <f t="shared" si="5"/>
        <v>0</v>
      </c>
      <c r="K145" s="93"/>
    </row>
    <row r="146" spans="1:11" s="57" customFormat="1">
      <c r="A146" s="68"/>
      <c r="B146" s="69"/>
      <c r="C146" s="242"/>
      <c r="D146" s="52"/>
      <c r="E146" s="70"/>
      <c r="F146" s="71">
        <f>SUM(D$5:D146)</f>
        <v>0</v>
      </c>
      <c r="G146" s="72">
        <f t="shared" si="4"/>
        <v>0</v>
      </c>
      <c r="H146" s="72">
        <v>0</v>
      </c>
      <c r="I146" s="73"/>
      <c r="J146" s="72">
        <f t="shared" si="5"/>
        <v>0</v>
      </c>
      <c r="K146" s="93"/>
    </row>
    <row r="147" spans="1:11" s="57" customFormat="1">
      <c r="A147" s="68"/>
      <c r="B147" s="70"/>
      <c r="C147" s="242"/>
      <c r="D147" s="52"/>
      <c r="E147" s="70"/>
      <c r="F147" s="71">
        <f>SUM(D$5:D147)</f>
        <v>0</v>
      </c>
      <c r="G147" s="72">
        <f t="shared" si="4"/>
        <v>0</v>
      </c>
      <c r="H147" s="72">
        <v>0</v>
      </c>
      <c r="I147" s="73"/>
      <c r="J147" s="72">
        <f t="shared" si="5"/>
        <v>0</v>
      </c>
      <c r="K147" s="93"/>
    </row>
    <row r="148" spans="1:11" s="57" customFormat="1">
      <c r="A148" s="68"/>
      <c r="B148" s="69"/>
      <c r="C148" s="242"/>
      <c r="D148" s="52"/>
      <c r="E148" s="70"/>
      <c r="F148" s="71">
        <f>SUM(D$5:D148)</f>
        <v>0</v>
      </c>
      <c r="G148" s="72">
        <f t="shared" si="4"/>
        <v>0</v>
      </c>
      <c r="H148" s="72">
        <v>0</v>
      </c>
      <c r="I148" s="73"/>
      <c r="J148" s="72">
        <f t="shared" si="5"/>
        <v>0</v>
      </c>
      <c r="K148" s="93"/>
    </row>
    <row r="149" spans="1:11" s="57" customFormat="1">
      <c r="A149" s="68"/>
      <c r="B149" s="69"/>
      <c r="C149" s="242"/>
      <c r="D149" s="52"/>
      <c r="E149" s="70"/>
      <c r="F149" s="71">
        <f>SUM(D$5:D149)</f>
        <v>0</v>
      </c>
      <c r="G149" s="72">
        <f t="shared" si="4"/>
        <v>0</v>
      </c>
      <c r="H149" s="72">
        <v>0</v>
      </c>
      <c r="I149" s="73"/>
      <c r="J149" s="72">
        <f t="shared" si="5"/>
        <v>0</v>
      </c>
      <c r="K149" s="93"/>
    </row>
    <row r="150" spans="1:11" s="57" customFormat="1">
      <c r="A150" s="68"/>
      <c r="B150" s="69"/>
      <c r="C150" s="242"/>
      <c r="D150" s="52"/>
      <c r="E150" s="70"/>
      <c r="F150" s="71">
        <f>SUM(D$5:D150)</f>
        <v>0</v>
      </c>
      <c r="G150" s="72">
        <f t="shared" si="4"/>
        <v>0</v>
      </c>
      <c r="H150" s="72">
        <v>0</v>
      </c>
      <c r="I150" s="73"/>
      <c r="J150" s="72">
        <f t="shared" si="5"/>
        <v>0</v>
      </c>
      <c r="K150" s="93"/>
    </row>
    <row r="151" spans="1:11" s="57" customFormat="1">
      <c r="A151" s="68"/>
      <c r="B151" s="69"/>
      <c r="C151" s="242"/>
      <c r="D151" s="52"/>
      <c r="E151" s="70"/>
      <c r="F151" s="71">
        <f>SUM(D$5:D151)</f>
        <v>0</v>
      </c>
      <c r="G151" s="72">
        <f t="shared" si="4"/>
        <v>0</v>
      </c>
      <c r="H151" s="72">
        <v>0</v>
      </c>
      <c r="I151" s="73"/>
      <c r="J151" s="72">
        <f t="shared" si="5"/>
        <v>0</v>
      </c>
      <c r="K151" s="93"/>
    </row>
    <row r="152" spans="1:11" s="57" customFormat="1">
      <c r="A152" s="68"/>
      <c r="B152" s="69"/>
      <c r="C152" s="242"/>
      <c r="D152" s="52"/>
      <c r="E152" s="70"/>
      <c r="F152" s="71">
        <f>SUM(D$5:D152)</f>
        <v>0</v>
      </c>
      <c r="G152" s="72">
        <f t="shared" si="4"/>
        <v>0</v>
      </c>
      <c r="H152" s="72">
        <v>0</v>
      </c>
      <c r="I152" s="73"/>
      <c r="J152" s="72">
        <f t="shared" si="5"/>
        <v>0</v>
      </c>
      <c r="K152" s="93"/>
    </row>
    <row r="153" spans="1:11" s="57" customFormat="1">
      <c r="A153" s="68"/>
      <c r="B153" s="75"/>
      <c r="C153" s="242"/>
      <c r="D153" s="52"/>
      <c r="E153" s="70"/>
      <c r="F153" s="71">
        <f>SUM(D$5:D153)</f>
        <v>0</v>
      </c>
      <c r="G153" s="72">
        <f t="shared" si="4"/>
        <v>0</v>
      </c>
      <c r="H153" s="72">
        <v>0</v>
      </c>
      <c r="I153" s="73"/>
      <c r="J153" s="72">
        <f t="shared" si="5"/>
        <v>0</v>
      </c>
      <c r="K153" s="93"/>
    </row>
    <row r="154" spans="1:11" s="57" customFormat="1">
      <c r="A154" s="68"/>
      <c r="B154" s="69"/>
      <c r="C154" s="242"/>
      <c r="D154" s="52"/>
      <c r="E154" s="70"/>
      <c r="F154" s="71">
        <f>SUM(D$5:D154)</f>
        <v>0</v>
      </c>
      <c r="G154" s="72">
        <f t="shared" si="4"/>
        <v>0</v>
      </c>
      <c r="H154" s="72">
        <v>0</v>
      </c>
      <c r="I154" s="73"/>
      <c r="J154" s="72">
        <f t="shared" si="5"/>
        <v>0</v>
      </c>
      <c r="K154" s="93"/>
    </row>
    <row r="155" spans="1:11" s="57" customFormat="1">
      <c r="A155" s="68"/>
      <c r="B155" s="69"/>
      <c r="C155" s="242"/>
      <c r="D155" s="52"/>
      <c r="E155" s="70"/>
      <c r="F155" s="71">
        <f>SUM(D$5:D155)</f>
        <v>0</v>
      </c>
      <c r="G155" s="72">
        <f t="shared" si="4"/>
        <v>0</v>
      </c>
      <c r="H155" s="72">
        <v>0</v>
      </c>
      <c r="I155" s="73"/>
      <c r="J155" s="72">
        <f t="shared" si="5"/>
        <v>0</v>
      </c>
      <c r="K155" s="93"/>
    </row>
    <row r="156" spans="1:11" s="57" customFormat="1">
      <c r="A156" s="68"/>
      <c r="B156" s="69"/>
      <c r="C156" s="242"/>
      <c r="D156" s="52"/>
      <c r="E156" s="70"/>
      <c r="F156" s="71">
        <f>SUM(D$5:D156)</f>
        <v>0</v>
      </c>
      <c r="G156" s="72">
        <f t="shared" si="4"/>
        <v>0</v>
      </c>
      <c r="H156" s="72">
        <v>0</v>
      </c>
      <c r="I156" s="73"/>
      <c r="J156" s="72">
        <f t="shared" si="5"/>
        <v>0</v>
      </c>
      <c r="K156" s="93"/>
    </row>
    <row r="157" spans="1:11" s="57" customFormat="1">
      <c r="A157" s="68"/>
      <c r="B157" s="69"/>
      <c r="C157" s="242"/>
      <c r="D157" s="52"/>
      <c r="E157" s="70"/>
      <c r="F157" s="71">
        <f>SUM(D$5:D157)</f>
        <v>0</v>
      </c>
      <c r="G157" s="72">
        <f t="shared" si="4"/>
        <v>0</v>
      </c>
      <c r="H157" s="72">
        <v>0</v>
      </c>
      <c r="I157" s="73"/>
      <c r="J157" s="72">
        <f t="shared" si="5"/>
        <v>0</v>
      </c>
      <c r="K157" s="93"/>
    </row>
    <row r="158" spans="1:11" s="57" customFormat="1">
      <c r="A158" s="68"/>
      <c r="B158" s="69"/>
      <c r="C158" s="242"/>
      <c r="D158" s="52"/>
      <c r="E158" s="70"/>
      <c r="F158" s="71">
        <f>SUM(D$5:D158)</f>
        <v>0</v>
      </c>
      <c r="G158" s="72">
        <f t="shared" si="4"/>
        <v>0</v>
      </c>
      <c r="H158" s="72">
        <v>0</v>
      </c>
      <c r="I158" s="73"/>
      <c r="J158" s="72">
        <f t="shared" si="5"/>
        <v>0</v>
      </c>
      <c r="K158" s="93"/>
    </row>
    <row r="159" spans="1:11" s="57" customFormat="1">
      <c r="A159" s="68"/>
      <c r="B159" s="69"/>
      <c r="C159" s="242"/>
      <c r="D159" s="52"/>
      <c r="E159" s="70"/>
      <c r="F159" s="71">
        <f>SUM(D$5:D159)</f>
        <v>0</v>
      </c>
      <c r="G159" s="72">
        <f t="shared" si="4"/>
        <v>0</v>
      </c>
      <c r="H159" s="72">
        <v>0</v>
      </c>
      <c r="I159" s="73"/>
      <c r="J159" s="72">
        <f t="shared" si="5"/>
        <v>0</v>
      </c>
      <c r="K159" s="93"/>
    </row>
    <row r="160" spans="1:11" s="57" customFormat="1">
      <c r="A160" s="68"/>
      <c r="B160" s="69"/>
      <c r="C160" s="242"/>
      <c r="D160" s="52"/>
      <c r="E160" s="70"/>
      <c r="F160" s="71">
        <f>SUM(D$5:D160)</f>
        <v>0</v>
      </c>
      <c r="G160" s="72">
        <f t="shared" si="4"/>
        <v>0</v>
      </c>
      <c r="H160" s="72">
        <v>0</v>
      </c>
      <c r="I160" s="73"/>
      <c r="J160" s="72">
        <f t="shared" si="5"/>
        <v>0</v>
      </c>
      <c r="K160" s="93"/>
    </row>
    <row r="161" spans="1:11" s="57" customFormat="1">
      <c r="A161" s="68"/>
      <c r="B161" s="69"/>
      <c r="C161" s="242"/>
      <c r="D161" s="52"/>
      <c r="E161" s="70"/>
      <c r="F161" s="71">
        <f>SUM(D$5:D161)</f>
        <v>0</v>
      </c>
      <c r="G161" s="72">
        <f t="shared" si="4"/>
        <v>0</v>
      </c>
      <c r="H161" s="72">
        <v>0</v>
      </c>
      <c r="I161" s="73"/>
      <c r="J161" s="72">
        <f t="shared" si="5"/>
        <v>0</v>
      </c>
      <c r="K161" s="93"/>
    </row>
    <row r="162" spans="1:11" s="57" customFormat="1">
      <c r="A162" s="68"/>
      <c r="B162" s="69"/>
      <c r="C162" s="242"/>
      <c r="D162" s="52"/>
      <c r="E162" s="70"/>
      <c r="F162" s="71">
        <f>SUM(D$5:D162)</f>
        <v>0</v>
      </c>
      <c r="G162" s="72">
        <f t="shared" si="4"/>
        <v>0</v>
      </c>
      <c r="H162" s="72">
        <v>0</v>
      </c>
      <c r="I162" s="73"/>
      <c r="J162" s="72">
        <f t="shared" si="5"/>
        <v>0</v>
      </c>
      <c r="K162" s="93"/>
    </row>
    <row r="163" spans="1:11" s="57" customFormat="1">
      <c r="A163" s="68"/>
      <c r="B163" s="69"/>
      <c r="C163" s="242"/>
      <c r="D163" s="52"/>
      <c r="E163" s="70"/>
      <c r="F163" s="71">
        <f>SUM(D$5:D163)</f>
        <v>0</v>
      </c>
      <c r="G163" s="72">
        <f t="shared" si="4"/>
        <v>0</v>
      </c>
      <c r="H163" s="72">
        <v>0</v>
      </c>
      <c r="I163" s="73"/>
      <c r="J163" s="72">
        <f t="shared" si="5"/>
        <v>0</v>
      </c>
      <c r="K163" s="93"/>
    </row>
    <row r="164" spans="1:11" s="57" customFormat="1">
      <c r="A164" s="68"/>
      <c r="B164" s="69"/>
      <c r="C164" s="242"/>
      <c r="D164" s="52"/>
      <c r="E164" s="70"/>
      <c r="F164" s="71">
        <f>SUM(D$5:D164)</f>
        <v>0</v>
      </c>
      <c r="G164" s="72">
        <f t="shared" si="4"/>
        <v>0</v>
      </c>
      <c r="H164" s="72">
        <v>0</v>
      </c>
      <c r="I164" s="73"/>
      <c r="J164" s="72">
        <f t="shared" si="5"/>
        <v>0</v>
      </c>
      <c r="K164" s="93"/>
    </row>
    <row r="165" spans="1:11" s="57" customFormat="1">
      <c r="A165" s="68"/>
      <c r="B165" s="69"/>
      <c r="C165" s="242"/>
      <c r="D165" s="52"/>
      <c r="E165" s="70"/>
      <c r="F165" s="71">
        <f>SUM(D$5:D165)</f>
        <v>0</v>
      </c>
      <c r="G165" s="72">
        <f t="shared" si="4"/>
        <v>0</v>
      </c>
      <c r="H165" s="72">
        <v>0</v>
      </c>
      <c r="I165" s="73"/>
      <c r="J165" s="72">
        <f t="shared" si="5"/>
        <v>0</v>
      </c>
      <c r="K165" s="93"/>
    </row>
    <row r="166" spans="1:11" s="57" customFormat="1">
      <c r="A166" s="68"/>
      <c r="B166" s="69"/>
      <c r="C166" s="242"/>
      <c r="D166" s="52"/>
      <c r="E166" s="70"/>
      <c r="F166" s="71">
        <f>SUM(D$5:D166)</f>
        <v>0</v>
      </c>
      <c r="G166" s="72">
        <f t="shared" si="4"/>
        <v>0</v>
      </c>
      <c r="H166" s="72">
        <v>0</v>
      </c>
      <c r="I166" s="73"/>
      <c r="J166" s="72">
        <f t="shared" si="5"/>
        <v>0</v>
      </c>
      <c r="K166" s="93"/>
    </row>
    <row r="167" spans="1:11" s="57" customFormat="1">
      <c r="A167" s="68"/>
      <c r="B167" s="69"/>
      <c r="C167" s="242"/>
      <c r="D167" s="52"/>
      <c r="E167" s="70"/>
      <c r="F167" s="71">
        <f>SUM(D$5:D167)</f>
        <v>0</v>
      </c>
      <c r="G167" s="72">
        <f t="shared" si="4"/>
        <v>0</v>
      </c>
      <c r="H167" s="72">
        <v>0</v>
      </c>
      <c r="I167" s="73"/>
      <c r="J167" s="72">
        <f t="shared" si="5"/>
        <v>0</v>
      </c>
      <c r="K167" s="93"/>
    </row>
    <row r="168" spans="1:11" s="57" customFormat="1">
      <c r="A168" s="68"/>
      <c r="B168" s="69"/>
      <c r="C168" s="242"/>
      <c r="D168" s="52"/>
      <c r="E168" s="70"/>
      <c r="F168" s="71">
        <f>SUM(D$5:D168)</f>
        <v>0</v>
      </c>
      <c r="G168" s="72">
        <f t="shared" si="4"/>
        <v>0</v>
      </c>
      <c r="H168" s="72">
        <v>0</v>
      </c>
      <c r="I168" s="73"/>
      <c r="J168" s="72">
        <f t="shared" si="5"/>
        <v>0</v>
      </c>
      <c r="K168" s="93"/>
    </row>
    <row r="169" spans="1:11" s="57" customFormat="1">
      <c r="A169" s="68"/>
      <c r="B169" s="69"/>
      <c r="C169" s="242"/>
      <c r="D169" s="52"/>
      <c r="E169" s="70"/>
      <c r="F169" s="71">
        <f>SUM(D$5:D169)</f>
        <v>0</v>
      </c>
      <c r="G169" s="72">
        <f t="shared" si="4"/>
        <v>0</v>
      </c>
      <c r="H169" s="72">
        <v>0</v>
      </c>
      <c r="I169" s="73"/>
      <c r="J169" s="72">
        <f t="shared" si="5"/>
        <v>0</v>
      </c>
      <c r="K169" s="93"/>
    </row>
    <row r="170" spans="1:11" s="57" customFormat="1">
      <c r="A170" s="68"/>
      <c r="B170" s="69"/>
      <c r="C170" s="242"/>
      <c r="D170" s="52"/>
      <c r="E170" s="70"/>
      <c r="F170" s="71">
        <f>SUM(D$5:D170)</f>
        <v>0</v>
      </c>
      <c r="G170" s="72">
        <f t="shared" si="4"/>
        <v>0</v>
      </c>
      <c r="H170" s="72">
        <v>0</v>
      </c>
      <c r="I170" s="73"/>
      <c r="J170" s="72">
        <f t="shared" si="5"/>
        <v>0</v>
      </c>
      <c r="K170" s="93"/>
    </row>
    <row r="171" spans="1:11" s="57" customFormat="1">
      <c r="A171" s="68"/>
      <c r="B171" s="69"/>
      <c r="C171" s="242"/>
      <c r="D171" s="52"/>
      <c r="E171" s="70"/>
      <c r="F171" s="71">
        <f>SUM(D$5:D171)</f>
        <v>0</v>
      </c>
      <c r="G171" s="72">
        <f t="shared" si="4"/>
        <v>0</v>
      </c>
      <c r="H171" s="72">
        <v>0</v>
      </c>
      <c r="I171" s="73"/>
      <c r="J171" s="72">
        <f t="shared" si="5"/>
        <v>0</v>
      </c>
      <c r="K171" s="93"/>
    </row>
    <row r="172" spans="1:11" s="57" customFormat="1">
      <c r="A172" s="68"/>
      <c r="B172" s="69"/>
      <c r="C172" s="242"/>
      <c r="D172" s="52"/>
      <c r="E172" s="70"/>
      <c r="F172" s="71">
        <f>SUM(D$5:D172)</f>
        <v>0</v>
      </c>
      <c r="G172" s="72">
        <f t="shared" si="4"/>
        <v>0</v>
      </c>
      <c r="H172" s="72">
        <v>0</v>
      </c>
      <c r="I172" s="73"/>
      <c r="J172" s="72">
        <f t="shared" si="5"/>
        <v>0</v>
      </c>
      <c r="K172" s="93"/>
    </row>
    <row r="173" spans="1:11" s="57" customFormat="1">
      <c r="A173" s="68"/>
      <c r="B173" s="69"/>
      <c r="C173" s="242"/>
      <c r="D173" s="52"/>
      <c r="E173" s="70"/>
      <c r="F173" s="71">
        <f>SUM(D$5:D173)</f>
        <v>0</v>
      </c>
      <c r="G173" s="72">
        <f t="shared" si="4"/>
        <v>0</v>
      </c>
      <c r="H173" s="72">
        <v>0</v>
      </c>
      <c r="I173" s="73"/>
      <c r="J173" s="72">
        <f t="shared" si="5"/>
        <v>0</v>
      </c>
      <c r="K173" s="93"/>
    </row>
    <row r="174" spans="1:11" s="57" customFormat="1">
      <c r="A174" s="68"/>
      <c r="B174" s="69"/>
      <c r="C174" s="242"/>
      <c r="D174" s="52"/>
      <c r="E174" s="70"/>
      <c r="F174" s="71">
        <f>SUM(D$5:D174)</f>
        <v>0</v>
      </c>
      <c r="G174" s="72">
        <f t="shared" si="4"/>
        <v>0</v>
      </c>
      <c r="H174" s="72">
        <v>0</v>
      </c>
      <c r="I174" s="73"/>
      <c r="J174" s="72">
        <f t="shared" si="5"/>
        <v>0</v>
      </c>
      <c r="K174" s="93"/>
    </row>
    <row r="175" spans="1:11" s="57" customFormat="1">
      <c r="A175" s="68"/>
      <c r="B175" s="69"/>
      <c r="C175" s="242"/>
      <c r="D175" s="52"/>
      <c r="E175" s="70"/>
      <c r="F175" s="71">
        <f>SUM(D$5:D175)</f>
        <v>0</v>
      </c>
      <c r="G175" s="72">
        <f t="shared" si="4"/>
        <v>0</v>
      </c>
      <c r="H175" s="72">
        <v>0</v>
      </c>
      <c r="I175" s="73"/>
      <c r="J175" s="72">
        <f t="shared" si="5"/>
        <v>0</v>
      </c>
      <c r="K175" s="93"/>
    </row>
    <row r="176" spans="1:11" s="57" customFormat="1">
      <c r="A176" s="68"/>
      <c r="B176" s="69"/>
      <c r="C176" s="242"/>
      <c r="D176" s="52"/>
      <c r="E176" s="70"/>
      <c r="F176" s="71">
        <f>SUM(D$5:D176)</f>
        <v>0</v>
      </c>
      <c r="G176" s="72">
        <f t="shared" si="4"/>
        <v>0</v>
      </c>
      <c r="H176" s="72">
        <v>0</v>
      </c>
      <c r="I176" s="73"/>
      <c r="J176" s="72">
        <f t="shared" si="5"/>
        <v>0</v>
      </c>
      <c r="K176" s="93"/>
    </row>
    <row r="177" spans="1:11" s="57" customFormat="1">
      <c r="A177" s="68"/>
      <c r="B177" s="69"/>
      <c r="C177" s="242"/>
      <c r="D177" s="52"/>
      <c r="E177" s="70"/>
      <c r="F177" s="71">
        <f>SUM(D$5:D177)</f>
        <v>0</v>
      </c>
      <c r="G177" s="72">
        <f t="shared" si="4"/>
        <v>0</v>
      </c>
      <c r="H177" s="72">
        <v>0</v>
      </c>
      <c r="I177" s="73"/>
      <c r="J177" s="72">
        <f t="shared" si="5"/>
        <v>0</v>
      </c>
      <c r="K177" s="93"/>
    </row>
    <row r="178" spans="1:11" s="57" customFormat="1">
      <c r="A178" s="68"/>
      <c r="B178" s="69"/>
      <c r="C178" s="242"/>
      <c r="D178" s="52"/>
      <c r="E178" s="70"/>
      <c r="F178" s="71">
        <f>SUM(D$5:D178)</f>
        <v>0</v>
      </c>
      <c r="G178" s="72">
        <f t="shared" si="4"/>
        <v>0</v>
      </c>
      <c r="H178" s="72">
        <v>0</v>
      </c>
      <c r="I178" s="73"/>
      <c r="J178" s="72">
        <f t="shared" si="5"/>
        <v>0</v>
      </c>
      <c r="K178" s="93"/>
    </row>
    <row r="179" spans="1:11" s="57" customFormat="1">
      <c r="A179" s="68"/>
      <c r="B179" s="69"/>
      <c r="C179" s="242"/>
      <c r="D179" s="52"/>
      <c r="E179" s="70"/>
      <c r="F179" s="71">
        <f>SUM(D$5:D179)</f>
        <v>0</v>
      </c>
      <c r="G179" s="72">
        <f t="shared" si="4"/>
        <v>0</v>
      </c>
      <c r="H179" s="72">
        <v>0</v>
      </c>
      <c r="I179" s="73"/>
      <c r="J179" s="72">
        <f t="shared" si="5"/>
        <v>0</v>
      </c>
      <c r="K179" s="93"/>
    </row>
    <row r="180" spans="1:11" s="57" customFormat="1">
      <c r="A180" s="68"/>
      <c r="B180" s="69"/>
      <c r="C180" s="242"/>
      <c r="D180" s="52"/>
      <c r="E180" s="70"/>
      <c r="F180" s="71">
        <f>SUM(D$5:D180)</f>
        <v>0</v>
      </c>
      <c r="G180" s="72">
        <f t="shared" si="4"/>
        <v>0</v>
      </c>
      <c r="H180" s="72">
        <v>0</v>
      </c>
      <c r="I180" s="73"/>
      <c r="J180" s="72">
        <f t="shared" si="5"/>
        <v>0</v>
      </c>
      <c r="K180" s="93"/>
    </row>
    <row r="181" spans="1:11" s="57" customFormat="1">
      <c r="A181" s="68"/>
      <c r="B181" s="69"/>
      <c r="C181" s="242"/>
      <c r="D181" s="52"/>
      <c r="E181" s="70"/>
      <c r="F181" s="71">
        <f>SUM(D$5:D181)</f>
        <v>0</v>
      </c>
      <c r="G181" s="72">
        <f t="shared" si="4"/>
        <v>0</v>
      </c>
      <c r="H181" s="72">
        <v>0</v>
      </c>
      <c r="I181" s="73"/>
      <c r="J181" s="72">
        <f t="shared" si="5"/>
        <v>0</v>
      </c>
      <c r="K181" s="93"/>
    </row>
    <row r="182" spans="1:11" s="57" customFormat="1">
      <c r="A182" s="68"/>
      <c r="B182" s="69"/>
      <c r="C182" s="242"/>
      <c r="D182" s="52"/>
      <c r="E182" s="70"/>
      <c r="F182" s="71">
        <f>SUM(D$5:D182)</f>
        <v>0</v>
      </c>
      <c r="G182" s="72">
        <f t="shared" si="4"/>
        <v>0</v>
      </c>
      <c r="H182" s="72">
        <v>0</v>
      </c>
      <c r="I182" s="73"/>
      <c r="J182" s="72">
        <f t="shared" si="5"/>
        <v>0</v>
      </c>
      <c r="K182" s="93"/>
    </row>
    <row r="183" spans="1:11" s="57" customFormat="1">
      <c r="A183" s="68"/>
      <c r="B183" s="69"/>
      <c r="C183" s="242"/>
      <c r="D183" s="52"/>
      <c r="E183" s="70"/>
      <c r="F183" s="71">
        <f>SUM(D$5:D183)</f>
        <v>0</v>
      </c>
      <c r="G183" s="72">
        <f t="shared" si="4"/>
        <v>0</v>
      </c>
      <c r="H183" s="72">
        <v>0</v>
      </c>
      <c r="I183" s="73"/>
      <c r="J183" s="72">
        <f t="shared" si="5"/>
        <v>0</v>
      </c>
      <c r="K183" s="93"/>
    </row>
    <row r="184" spans="1:11" s="57" customFormat="1">
      <c r="A184" s="68"/>
      <c r="B184" s="69"/>
      <c r="C184" s="242"/>
      <c r="D184" s="52"/>
      <c r="E184" s="70"/>
      <c r="F184" s="71">
        <f>SUM(D$5:D184)</f>
        <v>0</v>
      </c>
      <c r="G184" s="72">
        <f t="shared" si="4"/>
        <v>0</v>
      </c>
      <c r="H184" s="72">
        <v>0</v>
      </c>
      <c r="I184" s="73"/>
      <c r="J184" s="72">
        <f t="shared" si="5"/>
        <v>0</v>
      </c>
      <c r="K184" s="93"/>
    </row>
    <row r="185" spans="1:11" s="57" customFormat="1">
      <c r="A185" s="68"/>
      <c r="B185" s="69"/>
      <c r="C185" s="242"/>
      <c r="D185" s="52"/>
      <c r="E185" s="70"/>
      <c r="F185" s="71">
        <f>SUM(D$5:D185)</f>
        <v>0</v>
      </c>
      <c r="G185" s="72">
        <f t="shared" si="4"/>
        <v>0</v>
      </c>
      <c r="H185" s="72">
        <v>0</v>
      </c>
      <c r="I185" s="73"/>
      <c r="J185" s="72">
        <f t="shared" si="5"/>
        <v>0</v>
      </c>
      <c r="K185" s="93"/>
    </row>
    <row r="186" spans="1:11" s="57" customFormat="1">
      <c r="A186" s="68"/>
      <c r="B186" s="69"/>
      <c r="C186" s="242"/>
      <c r="D186" s="52"/>
      <c r="E186" s="70"/>
      <c r="F186" s="71">
        <f>SUM(D$5:D186)</f>
        <v>0</v>
      </c>
      <c r="G186" s="72">
        <f t="shared" si="4"/>
        <v>0</v>
      </c>
      <c r="H186" s="72">
        <v>0</v>
      </c>
      <c r="I186" s="73"/>
      <c r="J186" s="72">
        <f t="shared" si="5"/>
        <v>0</v>
      </c>
      <c r="K186" s="93"/>
    </row>
    <row r="187" spans="1:11" s="57" customFormat="1">
      <c r="A187" s="68"/>
      <c r="B187" s="69"/>
      <c r="C187" s="242"/>
      <c r="D187" s="52"/>
      <c r="E187" s="70"/>
      <c r="F187" s="71">
        <f>SUM(D$5:D187)</f>
        <v>0</v>
      </c>
      <c r="G187" s="72">
        <f t="shared" si="4"/>
        <v>0</v>
      </c>
      <c r="H187" s="72">
        <v>0</v>
      </c>
      <c r="I187" s="73"/>
      <c r="J187" s="72">
        <f t="shared" si="5"/>
        <v>0</v>
      </c>
      <c r="K187" s="93"/>
    </row>
    <row r="188" spans="1:11" s="57" customFormat="1">
      <c r="A188" s="68"/>
      <c r="B188" s="69"/>
      <c r="C188" s="242"/>
      <c r="D188" s="52"/>
      <c r="E188" s="70"/>
      <c r="F188" s="71">
        <f>SUM(D$5:D188)</f>
        <v>0</v>
      </c>
      <c r="G188" s="72">
        <f t="shared" si="4"/>
        <v>0</v>
      </c>
      <c r="H188" s="72">
        <v>0</v>
      </c>
      <c r="I188" s="73"/>
      <c r="J188" s="72">
        <f t="shared" si="5"/>
        <v>0</v>
      </c>
      <c r="K188" s="93"/>
    </row>
    <row r="189" spans="1:11" s="57" customFormat="1">
      <c r="A189" s="68"/>
      <c r="B189" s="69"/>
      <c r="C189" s="242"/>
      <c r="D189" s="52"/>
      <c r="E189" s="70"/>
      <c r="F189" s="71">
        <f>SUM(D$5:D189)</f>
        <v>0</v>
      </c>
      <c r="G189" s="72">
        <f t="shared" si="4"/>
        <v>0</v>
      </c>
      <c r="H189" s="72">
        <v>0</v>
      </c>
      <c r="I189" s="73"/>
      <c r="J189" s="72">
        <f t="shared" si="5"/>
        <v>0</v>
      </c>
      <c r="K189" s="93"/>
    </row>
    <row r="190" spans="1:11" s="57" customFormat="1">
      <c r="A190" s="68"/>
      <c r="B190" s="69"/>
      <c r="C190" s="242"/>
      <c r="D190" s="52"/>
      <c r="E190" s="70"/>
      <c r="F190" s="71">
        <f>SUM(D$5:D190)</f>
        <v>0</v>
      </c>
      <c r="G190" s="72">
        <f t="shared" si="4"/>
        <v>0</v>
      </c>
      <c r="H190" s="72">
        <v>0</v>
      </c>
      <c r="I190" s="73"/>
      <c r="J190" s="72">
        <f t="shared" si="5"/>
        <v>0</v>
      </c>
      <c r="K190" s="93"/>
    </row>
    <row r="191" spans="1:11" s="57" customFormat="1">
      <c r="A191" s="68"/>
      <c r="B191" s="69"/>
      <c r="C191" s="242"/>
      <c r="D191" s="52"/>
      <c r="E191" s="70"/>
      <c r="F191" s="71">
        <f>SUM(D$5:D191)</f>
        <v>0</v>
      </c>
      <c r="G191" s="72">
        <f t="shared" si="4"/>
        <v>0</v>
      </c>
      <c r="H191" s="72">
        <v>0</v>
      </c>
      <c r="I191" s="73"/>
      <c r="J191" s="72">
        <f t="shared" si="5"/>
        <v>0</v>
      </c>
      <c r="K191" s="93"/>
    </row>
    <row r="192" spans="1:11" s="57" customFormat="1">
      <c r="A192" s="68"/>
      <c r="B192" s="69"/>
      <c r="C192" s="242"/>
      <c r="D192" s="52"/>
      <c r="E192" s="70"/>
      <c r="F192" s="71">
        <f>SUM(D$5:D192)</f>
        <v>0</v>
      </c>
      <c r="G192" s="72">
        <f t="shared" si="4"/>
        <v>0</v>
      </c>
      <c r="H192" s="72">
        <v>0</v>
      </c>
      <c r="I192" s="73"/>
      <c r="J192" s="72">
        <f t="shared" si="5"/>
        <v>0</v>
      </c>
      <c r="K192" s="93"/>
    </row>
    <row r="193" spans="1:11" s="57" customFormat="1">
      <c r="A193" s="68"/>
      <c r="B193" s="69"/>
      <c r="C193" s="242"/>
      <c r="D193" s="52"/>
      <c r="E193" s="70"/>
      <c r="F193" s="71">
        <f>SUM(D$5:D193)</f>
        <v>0</v>
      </c>
      <c r="G193" s="72">
        <f t="shared" si="4"/>
        <v>0</v>
      </c>
      <c r="H193" s="72">
        <v>0</v>
      </c>
      <c r="I193" s="73"/>
      <c r="J193" s="72">
        <f t="shared" si="5"/>
        <v>0</v>
      </c>
      <c r="K193" s="93"/>
    </row>
    <row r="194" spans="1:11" s="57" customFormat="1">
      <c r="A194" s="68"/>
      <c r="B194" s="69"/>
      <c r="C194" s="242"/>
      <c r="D194" s="52"/>
      <c r="E194" s="70"/>
      <c r="F194" s="71">
        <f>SUM(D$5:D194)</f>
        <v>0</v>
      </c>
      <c r="G194" s="72">
        <f t="shared" si="4"/>
        <v>0</v>
      </c>
      <c r="H194" s="72">
        <v>0</v>
      </c>
      <c r="I194" s="73"/>
      <c r="J194" s="72">
        <f t="shared" si="5"/>
        <v>0</v>
      </c>
      <c r="K194" s="93"/>
    </row>
    <row r="195" spans="1:11" s="57" customFormat="1">
      <c r="A195" s="68"/>
      <c r="B195" s="69"/>
      <c r="C195" s="242"/>
      <c r="D195" s="52"/>
      <c r="E195" s="70"/>
      <c r="F195" s="71">
        <f>SUM(D$5:D195)</f>
        <v>0</v>
      </c>
      <c r="G195" s="72">
        <f t="shared" si="4"/>
        <v>0</v>
      </c>
      <c r="H195" s="72">
        <v>0</v>
      </c>
      <c r="I195" s="73"/>
      <c r="J195" s="72">
        <f t="shared" si="5"/>
        <v>0</v>
      </c>
      <c r="K195" s="93"/>
    </row>
    <row r="196" spans="1:11" s="57" customFormat="1">
      <c r="A196" s="68"/>
      <c r="B196" s="69"/>
      <c r="C196" s="242"/>
      <c r="D196" s="52"/>
      <c r="E196" s="70"/>
      <c r="F196" s="71">
        <f>SUM(D$5:D196)</f>
        <v>0</v>
      </c>
      <c r="G196" s="72">
        <f t="shared" si="4"/>
        <v>0</v>
      </c>
      <c r="H196" s="72">
        <v>0</v>
      </c>
      <c r="I196" s="73"/>
      <c r="J196" s="72">
        <f t="shared" si="5"/>
        <v>0</v>
      </c>
      <c r="K196" s="93"/>
    </row>
    <row r="197" spans="1:11" s="57" customFormat="1">
      <c r="A197" s="68"/>
      <c r="B197" s="69"/>
      <c r="C197" s="242"/>
      <c r="D197" s="52"/>
      <c r="E197" s="70"/>
      <c r="F197" s="71">
        <f>SUM(D$5:D197)</f>
        <v>0</v>
      </c>
      <c r="G197" s="72">
        <f t="shared" si="4"/>
        <v>0</v>
      </c>
      <c r="H197" s="72">
        <v>0</v>
      </c>
      <c r="I197" s="73"/>
      <c r="J197" s="72">
        <f t="shared" si="5"/>
        <v>0</v>
      </c>
      <c r="K197" s="93"/>
    </row>
    <row r="198" spans="1:11" s="57" customFormat="1">
      <c r="A198" s="68"/>
      <c r="B198" s="69"/>
      <c r="C198" s="242"/>
      <c r="D198" s="52"/>
      <c r="E198" s="70"/>
      <c r="F198" s="71">
        <f>SUM(D$5:D198)</f>
        <v>0</v>
      </c>
      <c r="G198" s="72">
        <f t="shared" si="4"/>
        <v>0</v>
      </c>
      <c r="H198" s="72">
        <v>0</v>
      </c>
      <c r="I198" s="73"/>
      <c r="J198" s="72">
        <f t="shared" si="5"/>
        <v>0</v>
      </c>
      <c r="K198" s="93"/>
    </row>
    <row r="199" spans="1:11" s="57" customFormat="1">
      <c r="A199" s="68"/>
      <c r="B199" s="69"/>
      <c r="C199" s="242"/>
      <c r="D199" s="52"/>
      <c r="E199" s="70"/>
      <c r="F199" s="71">
        <f>SUM(D$5:D199)</f>
        <v>0</v>
      </c>
      <c r="G199" s="72">
        <f t="shared" si="4"/>
        <v>0</v>
      </c>
      <c r="H199" s="72">
        <v>0</v>
      </c>
      <c r="I199" s="73"/>
      <c r="J199" s="72">
        <f t="shared" si="5"/>
        <v>0</v>
      </c>
      <c r="K199" s="93"/>
    </row>
    <row r="200" spans="1:11" s="57" customFormat="1">
      <c r="A200" s="68"/>
      <c r="B200" s="69"/>
      <c r="C200" s="242"/>
      <c r="D200" s="52"/>
      <c r="E200" s="70"/>
      <c r="F200" s="71">
        <f>SUM(D$5:D200)</f>
        <v>0</v>
      </c>
      <c r="G200" s="72">
        <f t="shared" ref="G200:G263" si="6">+D200-H200</f>
        <v>0</v>
      </c>
      <c r="H200" s="72">
        <v>0</v>
      </c>
      <c r="I200" s="73"/>
      <c r="J200" s="72">
        <f t="shared" ref="J200:J263" si="7">IF(OR(G200&gt;0,I200="X",C200="Income from customers"),0,G200)</f>
        <v>0</v>
      </c>
      <c r="K200" s="93"/>
    </row>
    <row r="201" spans="1:11" s="57" customFormat="1">
      <c r="A201" s="68"/>
      <c r="B201" s="69"/>
      <c r="C201" s="242"/>
      <c r="D201" s="52"/>
      <c r="E201" s="70"/>
      <c r="F201" s="71">
        <f>SUM(D$5:D201)</f>
        <v>0</v>
      </c>
      <c r="G201" s="72">
        <f t="shared" si="6"/>
        <v>0</v>
      </c>
      <c r="H201" s="72">
        <v>0</v>
      </c>
      <c r="I201" s="73"/>
      <c r="J201" s="72">
        <f t="shared" si="7"/>
        <v>0</v>
      </c>
      <c r="K201" s="93"/>
    </row>
    <row r="202" spans="1:11" s="57" customFormat="1">
      <c r="A202" s="68"/>
      <c r="B202" s="69"/>
      <c r="C202" s="242"/>
      <c r="D202" s="52"/>
      <c r="E202" s="70"/>
      <c r="F202" s="71">
        <f>SUM(D$5:D202)</f>
        <v>0</v>
      </c>
      <c r="G202" s="72">
        <f t="shared" si="6"/>
        <v>0</v>
      </c>
      <c r="H202" s="72">
        <v>0</v>
      </c>
      <c r="I202" s="73"/>
      <c r="J202" s="72">
        <f t="shared" si="7"/>
        <v>0</v>
      </c>
      <c r="K202" s="93"/>
    </row>
    <row r="203" spans="1:11" s="57" customFormat="1">
      <c r="A203" s="68"/>
      <c r="B203" s="69"/>
      <c r="C203" s="242"/>
      <c r="D203" s="52"/>
      <c r="E203" s="70"/>
      <c r="F203" s="71">
        <f>SUM(D$5:D203)</f>
        <v>0</v>
      </c>
      <c r="G203" s="72">
        <f t="shared" si="6"/>
        <v>0</v>
      </c>
      <c r="H203" s="72">
        <v>0</v>
      </c>
      <c r="I203" s="73"/>
      <c r="J203" s="72">
        <f t="shared" si="7"/>
        <v>0</v>
      </c>
      <c r="K203" s="93"/>
    </row>
    <row r="204" spans="1:11" s="57" customFormat="1">
      <c r="A204" s="68"/>
      <c r="B204" s="69"/>
      <c r="C204" s="242"/>
      <c r="D204" s="52"/>
      <c r="E204" s="70"/>
      <c r="F204" s="71">
        <f>SUM(D$5:D204)</f>
        <v>0</v>
      </c>
      <c r="G204" s="72">
        <f t="shared" si="6"/>
        <v>0</v>
      </c>
      <c r="H204" s="72">
        <v>0</v>
      </c>
      <c r="I204" s="73"/>
      <c r="J204" s="72">
        <f t="shared" si="7"/>
        <v>0</v>
      </c>
      <c r="K204" s="93"/>
    </row>
    <row r="205" spans="1:11" s="57" customFormat="1">
      <c r="A205" s="68"/>
      <c r="B205" s="69"/>
      <c r="C205" s="242"/>
      <c r="D205" s="52"/>
      <c r="E205" s="70"/>
      <c r="F205" s="71">
        <f>SUM(D$5:D205)</f>
        <v>0</v>
      </c>
      <c r="G205" s="72">
        <f t="shared" si="6"/>
        <v>0</v>
      </c>
      <c r="H205" s="72">
        <v>0</v>
      </c>
      <c r="I205" s="73"/>
      <c r="J205" s="72">
        <f t="shared" si="7"/>
        <v>0</v>
      </c>
      <c r="K205" s="93"/>
    </row>
    <row r="206" spans="1:11" s="57" customFormat="1">
      <c r="A206" s="68"/>
      <c r="B206" s="69"/>
      <c r="C206" s="242"/>
      <c r="D206" s="52"/>
      <c r="E206" s="70"/>
      <c r="F206" s="71">
        <f>SUM(D$5:D206)</f>
        <v>0</v>
      </c>
      <c r="G206" s="72">
        <f t="shared" si="6"/>
        <v>0</v>
      </c>
      <c r="H206" s="72">
        <v>0</v>
      </c>
      <c r="I206" s="73"/>
      <c r="J206" s="72">
        <f t="shared" si="7"/>
        <v>0</v>
      </c>
      <c r="K206" s="93"/>
    </row>
    <row r="207" spans="1:11" s="57" customFormat="1">
      <c r="A207" s="68"/>
      <c r="B207" s="69"/>
      <c r="C207" s="242"/>
      <c r="D207" s="52"/>
      <c r="E207" s="70"/>
      <c r="F207" s="71">
        <f>SUM(D$5:D207)</f>
        <v>0</v>
      </c>
      <c r="G207" s="72">
        <f t="shared" si="6"/>
        <v>0</v>
      </c>
      <c r="H207" s="72">
        <v>0</v>
      </c>
      <c r="I207" s="73"/>
      <c r="J207" s="72">
        <f t="shared" si="7"/>
        <v>0</v>
      </c>
      <c r="K207" s="93"/>
    </row>
    <row r="208" spans="1:11" s="57" customFormat="1">
      <c r="A208" s="68"/>
      <c r="B208" s="69"/>
      <c r="C208" s="242"/>
      <c r="D208" s="52"/>
      <c r="E208" s="70"/>
      <c r="F208" s="71">
        <f>SUM(D$5:D208)</f>
        <v>0</v>
      </c>
      <c r="G208" s="72">
        <f t="shared" si="6"/>
        <v>0</v>
      </c>
      <c r="H208" s="72">
        <v>0</v>
      </c>
      <c r="I208" s="73"/>
      <c r="J208" s="72">
        <f t="shared" si="7"/>
        <v>0</v>
      </c>
      <c r="K208" s="93"/>
    </row>
    <row r="209" spans="1:11" s="57" customFormat="1">
      <c r="A209" s="68"/>
      <c r="B209" s="69"/>
      <c r="C209" s="242"/>
      <c r="D209" s="52"/>
      <c r="E209" s="70"/>
      <c r="F209" s="71">
        <f>SUM(D$5:D209)</f>
        <v>0</v>
      </c>
      <c r="G209" s="72">
        <f t="shared" si="6"/>
        <v>0</v>
      </c>
      <c r="H209" s="72">
        <v>0</v>
      </c>
      <c r="I209" s="73"/>
      <c r="J209" s="72">
        <f t="shared" si="7"/>
        <v>0</v>
      </c>
      <c r="K209" s="93"/>
    </row>
    <row r="210" spans="1:11" s="57" customFormat="1">
      <c r="A210" s="68"/>
      <c r="B210" s="69"/>
      <c r="C210" s="242"/>
      <c r="D210" s="52"/>
      <c r="E210" s="70"/>
      <c r="F210" s="71">
        <f>SUM(D$5:D210)</f>
        <v>0</v>
      </c>
      <c r="G210" s="72">
        <f t="shared" si="6"/>
        <v>0</v>
      </c>
      <c r="H210" s="72">
        <v>0</v>
      </c>
      <c r="I210" s="73"/>
      <c r="J210" s="72">
        <f t="shared" si="7"/>
        <v>0</v>
      </c>
      <c r="K210" s="93"/>
    </row>
    <row r="211" spans="1:11" s="57" customFormat="1">
      <c r="A211" s="68"/>
      <c r="B211" s="69"/>
      <c r="C211" s="242"/>
      <c r="D211" s="52"/>
      <c r="E211" s="70"/>
      <c r="F211" s="71">
        <f>SUM(D$5:D211)</f>
        <v>0</v>
      </c>
      <c r="G211" s="72">
        <f t="shared" si="6"/>
        <v>0</v>
      </c>
      <c r="H211" s="72">
        <v>0</v>
      </c>
      <c r="I211" s="73"/>
      <c r="J211" s="72">
        <f t="shared" si="7"/>
        <v>0</v>
      </c>
      <c r="K211" s="93"/>
    </row>
    <row r="212" spans="1:11" s="57" customFormat="1">
      <c r="A212" s="68"/>
      <c r="B212" s="69"/>
      <c r="C212" s="242"/>
      <c r="D212" s="52"/>
      <c r="E212" s="70"/>
      <c r="F212" s="71">
        <f>SUM(D$5:D212)</f>
        <v>0</v>
      </c>
      <c r="G212" s="72">
        <f t="shared" si="6"/>
        <v>0</v>
      </c>
      <c r="H212" s="72">
        <v>0</v>
      </c>
      <c r="I212" s="73"/>
      <c r="J212" s="72">
        <f t="shared" si="7"/>
        <v>0</v>
      </c>
      <c r="K212" s="93"/>
    </row>
    <row r="213" spans="1:11" s="57" customFormat="1">
      <c r="A213" s="68"/>
      <c r="B213" s="69"/>
      <c r="C213" s="242"/>
      <c r="D213" s="52"/>
      <c r="E213" s="70"/>
      <c r="F213" s="71">
        <f>SUM(D$5:D213)</f>
        <v>0</v>
      </c>
      <c r="G213" s="72">
        <f t="shared" si="6"/>
        <v>0</v>
      </c>
      <c r="H213" s="72">
        <v>0</v>
      </c>
      <c r="I213" s="73"/>
      <c r="J213" s="72">
        <f t="shared" si="7"/>
        <v>0</v>
      </c>
      <c r="K213" s="93"/>
    </row>
    <row r="214" spans="1:11" s="57" customFormat="1">
      <c r="A214" s="68"/>
      <c r="B214" s="69"/>
      <c r="C214" s="242"/>
      <c r="D214" s="52"/>
      <c r="E214" s="70"/>
      <c r="F214" s="71">
        <f>SUM(D$5:D214)</f>
        <v>0</v>
      </c>
      <c r="G214" s="72">
        <f t="shared" si="6"/>
        <v>0</v>
      </c>
      <c r="H214" s="72">
        <v>0</v>
      </c>
      <c r="I214" s="73"/>
      <c r="J214" s="72">
        <f t="shared" si="7"/>
        <v>0</v>
      </c>
      <c r="K214" s="93"/>
    </row>
    <row r="215" spans="1:11" s="57" customFormat="1">
      <c r="A215" s="68"/>
      <c r="B215" s="69"/>
      <c r="C215" s="242"/>
      <c r="D215" s="52"/>
      <c r="E215" s="70"/>
      <c r="F215" s="71">
        <f>SUM(D$5:D215)</f>
        <v>0</v>
      </c>
      <c r="G215" s="72">
        <f t="shared" si="6"/>
        <v>0</v>
      </c>
      <c r="H215" s="72">
        <v>0</v>
      </c>
      <c r="I215" s="73"/>
      <c r="J215" s="72">
        <f t="shared" si="7"/>
        <v>0</v>
      </c>
      <c r="K215" s="93"/>
    </row>
    <row r="216" spans="1:11" s="57" customFormat="1">
      <c r="A216" s="68"/>
      <c r="B216" s="69"/>
      <c r="C216" s="242"/>
      <c r="D216" s="52"/>
      <c r="E216" s="70"/>
      <c r="F216" s="71">
        <f>SUM(D$5:D216)</f>
        <v>0</v>
      </c>
      <c r="G216" s="72">
        <f t="shared" si="6"/>
        <v>0</v>
      </c>
      <c r="H216" s="72">
        <v>0</v>
      </c>
      <c r="I216" s="73"/>
      <c r="J216" s="72">
        <f t="shared" si="7"/>
        <v>0</v>
      </c>
      <c r="K216" s="93"/>
    </row>
    <row r="217" spans="1:11" s="57" customFormat="1">
      <c r="A217" s="68"/>
      <c r="B217" s="69"/>
      <c r="C217" s="242"/>
      <c r="D217" s="52"/>
      <c r="E217" s="70"/>
      <c r="F217" s="71">
        <f>SUM(D$5:D217)</f>
        <v>0</v>
      </c>
      <c r="G217" s="72">
        <f t="shared" si="6"/>
        <v>0</v>
      </c>
      <c r="H217" s="72">
        <v>0</v>
      </c>
      <c r="I217" s="73"/>
      <c r="J217" s="72">
        <f t="shared" si="7"/>
        <v>0</v>
      </c>
      <c r="K217" s="93"/>
    </row>
    <row r="218" spans="1:11" s="57" customFormat="1">
      <c r="A218" s="68"/>
      <c r="B218" s="69"/>
      <c r="C218" s="242"/>
      <c r="D218" s="52"/>
      <c r="E218" s="70"/>
      <c r="F218" s="71">
        <f>SUM(D$5:D218)</f>
        <v>0</v>
      </c>
      <c r="G218" s="72">
        <f t="shared" si="6"/>
        <v>0</v>
      </c>
      <c r="H218" s="72">
        <v>0</v>
      </c>
      <c r="I218" s="73"/>
      <c r="J218" s="72">
        <f t="shared" si="7"/>
        <v>0</v>
      </c>
      <c r="K218" s="93"/>
    </row>
    <row r="219" spans="1:11" s="57" customFormat="1">
      <c r="A219" s="68"/>
      <c r="B219" s="69"/>
      <c r="C219" s="242"/>
      <c r="D219" s="52"/>
      <c r="E219" s="70"/>
      <c r="F219" s="71">
        <f>SUM(D$5:D219)</f>
        <v>0</v>
      </c>
      <c r="G219" s="72">
        <f t="shared" si="6"/>
        <v>0</v>
      </c>
      <c r="H219" s="72">
        <v>0</v>
      </c>
      <c r="I219" s="73"/>
      <c r="J219" s="72">
        <f t="shared" si="7"/>
        <v>0</v>
      </c>
      <c r="K219" s="93"/>
    </row>
    <row r="220" spans="1:11" s="57" customFormat="1">
      <c r="A220" s="68"/>
      <c r="B220" s="69"/>
      <c r="C220" s="242"/>
      <c r="D220" s="52"/>
      <c r="E220" s="70"/>
      <c r="F220" s="71">
        <f>SUM(D$5:D220)</f>
        <v>0</v>
      </c>
      <c r="G220" s="72">
        <f t="shared" si="6"/>
        <v>0</v>
      </c>
      <c r="H220" s="72">
        <v>0</v>
      </c>
      <c r="I220" s="73"/>
      <c r="J220" s="72">
        <f t="shared" si="7"/>
        <v>0</v>
      </c>
      <c r="K220" s="93"/>
    </row>
    <row r="221" spans="1:11" s="57" customFormat="1">
      <c r="A221" s="68"/>
      <c r="B221" s="69"/>
      <c r="C221" s="242"/>
      <c r="D221" s="52"/>
      <c r="E221" s="70"/>
      <c r="F221" s="71">
        <f>SUM(D$5:D221)</f>
        <v>0</v>
      </c>
      <c r="G221" s="72">
        <f t="shared" si="6"/>
        <v>0</v>
      </c>
      <c r="H221" s="72">
        <v>0</v>
      </c>
      <c r="I221" s="73"/>
      <c r="J221" s="72">
        <f t="shared" si="7"/>
        <v>0</v>
      </c>
      <c r="K221" s="93"/>
    </row>
    <row r="222" spans="1:11" s="57" customFormat="1">
      <c r="A222" s="68"/>
      <c r="B222" s="69"/>
      <c r="C222" s="242"/>
      <c r="D222" s="52"/>
      <c r="E222" s="70"/>
      <c r="F222" s="71">
        <f>SUM(D$5:D222)</f>
        <v>0</v>
      </c>
      <c r="G222" s="72">
        <f t="shared" si="6"/>
        <v>0</v>
      </c>
      <c r="H222" s="72">
        <v>0</v>
      </c>
      <c r="I222" s="73"/>
      <c r="J222" s="72">
        <f t="shared" si="7"/>
        <v>0</v>
      </c>
      <c r="K222" s="93"/>
    </row>
    <row r="223" spans="1:11" s="57" customFormat="1">
      <c r="A223" s="68"/>
      <c r="B223" s="69"/>
      <c r="C223" s="242"/>
      <c r="D223" s="52"/>
      <c r="E223" s="70"/>
      <c r="F223" s="71">
        <f>SUM(D$5:D223)</f>
        <v>0</v>
      </c>
      <c r="G223" s="72">
        <f t="shared" si="6"/>
        <v>0</v>
      </c>
      <c r="H223" s="72">
        <v>0</v>
      </c>
      <c r="I223" s="73"/>
      <c r="J223" s="72">
        <f t="shared" si="7"/>
        <v>0</v>
      </c>
      <c r="K223" s="93"/>
    </row>
    <row r="224" spans="1:11" s="57" customFormat="1">
      <c r="A224" s="68"/>
      <c r="B224" s="69"/>
      <c r="C224" s="242"/>
      <c r="D224" s="52"/>
      <c r="E224" s="70"/>
      <c r="F224" s="71">
        <f>SUM(D$5:D224)</f>
        <v>0</v>
      </c>
      <c r="G224" s="72">
        <f t="shared" si="6"/>
        <v>0</v>
      </c>
      <c r="H224" s="72">
        <v>0</v>
      </c>
      <c r="I224" s="73"/>
      <c r="J224" s="72">
        <f t="shared" si="7"/>
        <v>0</v>
      </c>
      <c r="K224" s="93"/>
    </row>
    <row r="225" spans="1:11" s="57" customFormat="1">
      <c r="A225" s="68"/>
      <c r="B225" s="69"/>
      <c r="C225" s="242"/>
      <c r="D225" s="52"/>
      <c r="E225" s="70"/>
      <c r="F225" s="71">
        <f>SUM(D$5:D225)</f>
        <v>0</v>
      </c>
      <c r="G225" s="72">
        <f t="shared" si="6"/>
        <v>0</v>
      </c>
      <c r="H225" s="72">
        <v>0</v>
      </c>
      <c r="I225" s="73"/>
      <c r="J225" s="72">
        <f t="shared" si="7"/>
        <v>0</v>
      </c>
      <c r="K225" s="93"/>
    </row>
    <row r="226" spans="1:11" s="57" customFormat="1">
      <c r="A226" s="68"/>
      <c r="B226" s="69"/>
      <c r="C226" s="242"/>
      <c r="D226" s="52"/>
      <c r="E226" s="70"/>
      <c r="F226" s="71">
        <f>SUM(D$5:D226)</f>
        <v>0</v>
      </c>
      <c r="G226" s="72">
        <f t="shared" si="6"/>
        <v>0</v>
      </c>
      <c r="H226" s="72">
        <v>0</v>
      </c>
      <c r="I226" s="73"/>
      <c r="J226" s="72">
        <f t="shared" si="7"/>
        <v>0</v>
      </c>
      <c r="K226" s="93"/>
    </row>
    <row r="227" spans="1:11" s="57" customFormat="1">
      <c r="A227" s="68"/>
      <c r="B227" s="69"/>
      <c r="C227" s="242"/>
      <c r="D227" s="52"/>
      <c r="E227" s="70"/>
      <c r="F227" s="71">
        <f>SUM(D$5:D227)</f>
        <v>0</v>
      </c>
      <c r="G227" s="72">
        <f t="shared" si="6"/>
        <v>0</v>
      </c>
      <c r="H227" s="72">
        <v>0</v>
      </c>
      <c r="I227" s="73"/>
      <c r="J227" s="72">
        <f t="shared" si="7"/>
        <v>0</v>
      </c>
      <c r="K227" s="93"/>
    </row>
    <row r="228" spans="1:11" s="57" customFormat="1">
      <c r="A228" s="68"/>
      <c r="B228" s="69"/>
      <c r="C228" s="242"/>
      <c r="D228" s="52"/>
      <c r="E228" s="70"/>
      <c r="F228" s="71">
        <f>SUM(D$5:D228)</f>
        <v>0</v>
      </c>
      <c r="G228" s="72">
        <f t="shared" si="6"/>
        <v>0</v>
      </c>
      <c r="H228" s="72">
        <v>0</v>
      </c>
      <c r="I228" s="73"/>
      <c r="J228" s="72">
        <f t="shared" si="7"/>
        <v>0</v>
      </c>
      <c r="K228" s="93"/>
    </row>
    <row r="229" spans="1:11" s="57" customFormat="1">
      <c r="A229" s="68"/>
      <c r="B229" s="69"/>
      <c r="C229" s="242"/>
      <c r="D229" s="52"/>
      <c r="E229" s="70"/>
      <c r="F229" s="71">
        <f>SUM(D$5:D229)</f>
        <v>0</v>
      </c>
      <c r="G229" s="72">
        <f t="shared" si="6"/>
        <v>0</v>
      </c>
      <c r="H229" s="72">
        <v>0</v>
      </c>
      <c r="I229" s="73"/>
      <c r="J229" s="72">
        <f t="shared" si="7"/>
        <v>0</v>
      </c>
      <c r="K229" s="93"/>
    </row>
    <row r="230" spans="1:11" s="57" customFormat="1">
      <c r="A230" s="68"/>
      <c r="B230" s="69"/>
      <c r="C230" s="242"/>
      <c r="D230" s="52"/>
      <c r="E230" s="70"/>
      <c r="F230" s="71">
        <f>SUM(D$5:D230)</f>
        <v>0</v>
      </c>
      <c r="G230" s="72">
        <f t="shared" si="6"/>
        <v>0</v>
      </c>
      <c r="H230" s="72">
        <v>0</v>
      </c>
      <c r="I230" s="73"/>
      <c r="J230" s="72">
        <f t="shared" si="7"/>
        <v>0</v>
      </c>
      <c r="K230" s="93"/>
    </row>
    <row r="231" spans="1:11" s="57" customFormat="1">
      <c r="A231" s="68"/>
      <c r="B231" s="69"/>
      <c r="C231" s="242"/>
      <c r="D231" s="52"/>
      <c r="E231" s="70"/>
      <c r="F231" s="71">
        <f>SUM(D$5:D231)</f>
        <v>0</v>
      </c>
      <c r="G231" s="72">
        <f t="shared" si="6"/>
        <v>0</v>
      </c>
      <c r="H231" s="72">
        <v>0</v>
      </c>
      <c r="I231" s="73"/>
      <c r="J231" s="72">
        <f t="shared" si="7"/>
        <v>0</v>
      </c>
      <c r="K231" s="93"/>
    </row>
    <row r="232" spans="1:11" s="57" customFormat="1">
      <c r="A232" s="68"/>
      <c r="B232" s="69"/>
      <c r="C232" s="242"/>
      <c r="D232" s="52"/>
      <c r="E232" s="70"/>
      <c r="F232" s="71">
        <f>SUM(D$5:D232)</f>
        <v>0</v>
      </c>
      <c r="G232" s="72">
        <f t="shared" si="6"/>
        <v>0</v>
      </c>
      <c r="H232" s="72">
        <v>0</v>
      </c>
      <c r="I232" s="73"/>
      <c r="J232" s="72">
        <f t="shared" si="7"/>
        <v>0</v>
      </c>
      <c r="K232" s="93"/>
    </row>
    <row r="233" spans="1:11" s="57" customFormat="1">
      <c r="A233" s="68"/>
      <c r="B233" s="69"/>
      <c r="C233" s="242"/>
      <c r="D233" s="52"/>
      <c r="E233" s="70"/>
      <c r="F233" s="71">
        <f>SUM(D$5:D233)</f>
        <v>0</v>
      </c>
      <c r="G233" s="72">
        <f t="shared" si="6"/>
        <v>0</v>
      </c>
      <c r="H233" s="72">
        <v>0</v>
      </c>
      <c r="I233" s="73"/>
      <c r="J233" s="72">
        <f t="shared" si="7"/>
        <v>0</v>
      </c>
      <c r="K233" s="93"/>
    </row>
    <row r="234" spans="1:11" s="57" customFormat="1">
      <c r="A234" s="68"/>
      <c r="B234" s="69"/>
      <c r="C234" s="242"/>
      <c r="D234" s="52"/>
      <c r="E234" s="70"/>
      <c r="F234" s="71">
        <f>SUM(D$5:D234)</f>
        <v>0</v>
      </c>
      <c r="G234" s="72">
        <f t="shared" si="6"/>
        <v>0</v>
      </c>
      <c r="H234" s="72">
        <v>0</v>
      </c>
      <c r="I234" s="73"/>
      <c r="J234" s="72">
        <f t="shared" si="7"/>
        <v>0</v>
      </c>
      <c r="K234" s="93"/>
    </row>
    <row r="235" spans="1:11" s="57" customFormat="1">
      <c r="A235" s="68"/>
      <c r="B235" s="69"/>
      <c r="C235" s="242"/>
      <c r="D235" s="52"/>
      <c r="E235" s="70"/>
      <c r="F235" s="71">
        <f>SUM(D$5:D235)</f>
        <v>0</v>
      </c>
      <c r="G235" s="72">
        <f t="shared" si="6"/>
        <v>0</v>
      </c>
      <c r="H235" s="72">
        <v>0</v>
      </c>
      <c r="I235" s="73"/>
      <c r="J235" s="72">
        <f t="shared" si="7"/>
        <v>0</v>
      </c>
      <c r="K235" s="93"/>
    </row>
    <row r="236" spans="1:11" s="57" customFormat="1">
      <c r="A236" s="68"/>
      <c r="B236" s="69"/>
      <c r="C236" s="242"/>
      <c r="D236" s="52"/>
      <c r="E236" s="70"/>
      <c r="F236" s="71">
        <f>SUM(D$5:D236)</f>
        <v>0</v>
      </c>
      <c r="G236" s="72">
        <f t="shared" si="6"/>
        <v>0</v>
      </c>
      <c r="H236" s="72">
        <v>0</v>
      </c>
      <c r="I236" s="73"/>
      <c r="J236" s="72">
        <f t="shared" si="7"/>
        <v>0</v>
      </c>
      <c r="K236" s="93"/>
    </row>
    <row r="237" spans="1:11" s="57" customFormat="1">
      <c r="A237" s="68"/>
      <c r="B237" s="69"/>
      <c r="C237" s="242"/>
      <c r="D237" s="52"/>
      <c r="E237" s="70"/>
      <c r="F237" s="71">
        <f>SUM(D$5:D237)</f>
        <v>0</v>
      </c>
      <c r="G237" s="72">
        <f t="shared" si="6"/>
        <v>0</v>
      </c>
      <c r="H237" s="72">
        <v>0</v>
      </c>
      <c r="I237" s="73"/>
      <c r="J237" s="72">
        <f t="shared" si="7"/>
        <v>0</v>
      </c>
      <c r="K237" s="93"/>
    </row>
    <row r="238" spans="1:11" s="57" customFormat="1">
      <c r="A238" s="68"/>
      <c r="B238" s="69"/>
      <c r="C238" s="242"/>
      <c r="D238" s="52"/>
      <c r="E238" s="70"/>
      <c r="F238" s="71">
        <f>SUM(D$5:D238)</f>
        <v>0</v>
      </c>
      <c r="G238" s="72">
        <f t="shared" si="6"/>
        <v>0</v>
      </c>
      <c r="H238" s="72">
        <v>0</v>
      </c>
      <c r="I238" s="73"/>
      <c r="J238" s="72">
        <f t="shared" si="7"/>
        <v>0</v>
      </c>
      <c r="K238" s="93"/>
    </row>
    <row r="239" spans="1:11" s="57" customFormat="1">
      <c r="A239" s="68"/>
      <c r="B239" s="69"/>
      <c r="C239" s="242"/>
      <c r="D239" s="52"/>
      <c r="E239" s="70"/>
      <c r="F239" s="71">
        <f>SUM(D$5:D239)</f>
        <v>0</v>
      </c>
      <c r="G239" s="72">
        <f t="shared" si="6"/>
        <v>0</v>
      </c>
      <c r="H239" s="72">
        <v>0</v>
      </c>
      <c r="I239" s="73"/>
      <c r="J239" s="72">
        <f t="shared" si="7"/>
        <v>0</v>
      </c>
      <c r="K239" s="93"/>
    </row>
    <row r="240" spans="1:11" s="57" customFormat="1">
      <c r="A240" s="68"/>
      <c r="B240" s="69"/>
      <c r="C240" s="242"/>
      <c r="D240" s="52"/>
      <c r="E240" s="70"/>
      <c r="F240" s="71">
        <f>SUM(D$5:D240)</f>
        <v>0</v>
      </c>
      <c r="G240" s="72">
        <f t="shared" si="6"/>
        <v>0</v>
      </c>
      <c r="H240" s="72">
        <v>0</v>
      </c>
      <c r="I240" s="73"/>
      <c r="J240" s="72">
        <f t="shared" si="7"/>
        <v>0</v>
      </c>
      <c r="K240" s="93"/>
    </row>
    <row r="241" spans="1:11" s="57" customFormat="1">
      <c r="A241" s="68"/>
      <c r="B241" s="69"/>
      <c r="C241" s="242"/>
      <c r="D241" s="52"/>
      <c r="E241" s="70"/>
      <c r="F241" s="71">
        <f>SUM(D$5:D241)</f>
        <v>0</v>
      </c>
      <c r="G241" s="72">
        <f t="shared" si="6"/>
        <v>0</v>
      </c>
      <c r="H241" s="72">
        <v>0</v>
      </c>
      <c r="I241" s="73"/>
      <c r="J241" s="72">
        <f t="shared" si="7"/>
        <v>0</v>
      </c>
      <c r="K241" s="93"/>
    </row>
    <row r="242" spans="1:11" s="57" customFormat="1">
      <c r="A242" s="68"/>
      <c r="B242" s="69"/>
      <c r="C242" s="242"/>
      <c r="D242" s="52"/>
      <c r="E242" s="70"/>
      <c r="F242" s="71">
        <f>SUM(D$5:D242)</f>
        <v>0</v>
      </c>
      <c r="G242" s="72">
        <f t="shared" si="6"/>
        <v>0</v>
      </c>
      <c r="H242" s="72">
        <v>0</v>
      </c>
      <c r="I242" s="73"/>
      <c r="J242" s="72">
        <f t="shared" si="7"/>
        <v>0</v>
      </c>
      <c r="K242" s="93"/>
    </row>
    <row r="243" spans="1:11" s="57" customFormat="1">
      <c r="A243" s="68"/>
      <c r="B243" s="69"/>
      <c r="C243" s="242"/>
      <c r="D243" s="52"/>
      <c r="E243" s="70"/>
      <c r="F243" s="71">
        <f>SUM(D$5:D243)</f>
        <v>0</v>
      </c>
      <c r="G243" s="72">
        <f t="shared" si="6"/>
        <v>0</v>
      </c>
      <c r="H243" s="72">
        <v>0</v>
      </c>
      <c r="I243" s="73"/>
      <c r="J243" s="72">
        <f t="shared" si="7"/>
        <v>0</v>
      </c>
      <c r="K243" s="93"/>
    </row>
    <row r="244" spans="1:11" s="57" customFormat="1">
      <c r="A244" s="68"/>
      <c r="B244" s="69"/>
      <c r="C244" s="242"/>
      <c r="D244" s="52"/>
      <c r="E244" s="70"/>
      <c r="F244" s="71">
        <f>SUM(D$5:D244)</f>
        <v>0</v>
      </c>
      <c r="G244" s="72">
        <f t="shared" si="6"/>
        <v>0</v>
      </c>
      <c r="H244" s="72">
        <v>0</v>
      </c>
      <c r="I244" s="73"/>
      <c r="J244" s="72">
        <f t="shared" si="7"/>
        <v>0</v>
      </c>
      <c r="K244" s="93"/>
    </row>
    <row r="245" spans="1:11" s="57" customFormat="1">
      <c r="A245" s="68"/>
      <c r="B245" s="69"/>
      <c r="C245" s="242"/>
      <c r="D245" s="52"/>
      <c r="E245" s="70"/>
      <c r="F245" s="71">
        <f>SUM(D$5:D245)</f>
        <v>0</v>
      </c>
      <c r="G245" s="72">
        <f t="shared" si="6"/>
        <v>0</v>
      </c>
      <c r="H245" s="72">
        <v>0</v>
      </c>
      <c r="I245" s="73"/>
      <c r="J245" s="72">
        <f t="shared" si="7"/>
        <v>0</v>
      </c>
      <c r="K245" s="93"/>
    </row>
    <row r="246" spans="1:11" s="57" customFormat="1">
      <c r="A246" s="68"/>
      <c r="B246" s="69"/>
      <c r="C246" s="242"/>
      <c r="D246" s="52"/>
      <c r="E246" s="70"/>
      <c r="F246" s="71">
        <f>SUM(D$5:D246)</f>
        <v>0</v>
      </c>
      <c r="G246" s="72">
        <f t="shared" si="6"/>
        <v>0</v>
      </c>
      <c r="H246" s="72">
        <v>0</v>
      </c>
      <c r="I246" s="73"/>
      <c r="J246" s="72">
        <f t="shared" si="7"/>
        <v>0</v>
      </c>
      <c r="K246" s="93"/>
    </row>
    <row r="247" spans="1:11" s="57" customFormat="1">
      <c r="A247" s="68"/>
      <c r="B247" s="69"/>
      <c r="C247" s="242"/>
      <c r="D247" s="52"/>
      <c r="E247" s="70"/>
      <c r="F247" s="71">
        <f>SUM(D$5:D247)</f>
        <v>0</v>
      </c>
      <c r="G247" s="72">
        <f t="shared" si="6"/>
        <v>0</v>
      </c>
      <c r="H247" s="72">
        <v>0</v>
      </c>
      <c r="I247" s="73"/>
      <c r="J247" s="72">
        <f t="shared" si="7"/>
        <v>0</v>
      </c>
      <c r="K247" s="93"/>
    </row>
    <row r="248" spans="1:11" s="57" customFormat="1">
      <c r="A248" s="68"/>
      <c r="B248" s="69"/>
      <c r="C248" s="242"/>
      <c r="D248" s="52"/>
      <c r="E248" s="70"/>
      <c r="F248" s="71">
        <f>SUM(D$5:D248)</f>
        <v>0</v>
      </c>
      <c r="G248" s="72">
        <f t="shared" si="6"/>
        <v>0</v>
      </c>
      <c r="H248" s="72">
        <v>0</v>
      </c>
      <c r="I248" s="73"/>
      <c r="J248" s="72">
        <f t="shared" si="7"/>
        <v>0</v>
      </c>
      <c r="K248" s="93"/>
    </row>
    <row r="249" spans="1:11" s="57" customFormat="1">
      <c r="A249" s="68"/>
      <c r="B249" s="69"/>
      <c r="C249" s="242"/>
      <c r="D249" s="52"/>
      <c r="E249" s="70"/>
      <c r="F249" s="71">
        <f>SUM(D$5:D249)</f>
        <v>0</v>
      </c>
      <c r="G249" s="72">
        <f t="shared" si="6"/>
        <v>0</v>
      </c>
      <c r="H249" s="72">
        <v>0</v>
      </c>
      <c r="I249" s="73"/>
      <c r="J249" s="72">
        <f t="shared" si="7"/>
        <v>0</v>
      </c>
      <c r="K249" s="93"/>
    </row>
    <row r="250" spans="1:11" s="57" customFormat="1">
      <c r="A250" s="68"/>
      <c r="B250" s="69"/>
      <c r="C250" s="242"/>
      <c r="D250" s="52"/>
      <c r="E250" s="70"/>
      <c r="F250" s="71">
        <f>SUM(D$5:D250)</f>
        <v>0</v>
      </c>
      <c r="G250" s="72">
        <f t="shared" si="6"/>
        <v>0</v>
      </c>
      <c r="H250" s="72">
        <v>0</v>
      </c>
      <c r="I250" s="73"/>
      <c r="J250" s="72">
        <f t="shared" si="7"/>
        <v>0</v>
      </c>
      <c r="K250" s="93"/>
    </row>
    <row r="251" spans="1:11" s="57" customFormat="1">
      <c r="A251" s="68"/>
      <c r="B251" s="69"/>
      <c r="C251" s="242"/>
      <c r="D251" s="52"/>
      <c r="E251" s="70"/>
      <c r="F251" s="71">
        <f>SUM(D$5:D251)</f>
        <v>0</v>
      </c>
      <c r="G251" s="72">
        <f t="shared" si="6"/>
        <v>0</v>
      </c>
      <c r="H251" s="72">
        <v>0</v>
      </c>
      <c r="I251" s="73"/>
      <c r="J251" s="72">
        <f t="shared" si="7"/>
        <v>0</v>
      </c>
      <c r="K251" s="93"/>
    </row>
    <row r="252" spans="1:11" s="57" customFormat="1">
      <c r="A252" s="68"/>
      <c r="B252" s="69"/>
      <c r="C252" s="242"/>
      <c r="D252" s="52"/>
      <c r="E252" s="70"/>
      <c r="F252" s="71">
        <f>SUM(D$5:D252)</f>
        <v>0</v>
      </c>
      <c r="G252" s="72">
        <f t="shared" si="6"/>
        <v>0</v>
      </c>
      <c r="H252" s="72">
        <v>0</v>
      </c>
      <c r="I252" s="73"/>
      <c r="J252" s="72">
        <f t="shared" si="7"/>
        <v>0</v>
      </c>
      <c r="K252" s="93"/>
    </row>
    <row r="253" spans="1:11" s="57" customFormat="1">
      <c r="A253" s="68"/>
      <c r="B253" s="69"/>
      <c r="C253" s="242"/>
      <c r="D253" s="52"/>
      <c r="E253" s="70"/>
      <c r="F253" s="71">
        <f>SUM(D$5:D253)</f>
        <v>0</v>
      </c>
      <c r="G253" s="72">
        <f t="shared" si="6"/>
        <v>0</v>
      </c>
      <c r="H253" s="72">
        <v>0</v>
      </c>
      <c r="I253" s="73"/>
      <c r="J253" s="72">
        <f t="shared" si="7"/>
        <v>0</v>
      </c>
      <c r="K253" s="93"/>
    </row>
    <row r="254" spans="1:11" s="57" customFormat="1">
      <c r="A254" s="68"/>
      <c r="B254" s="69"/>
      <c r="C254" s="242"/>
      <c r="D254" s="52"/>
      <c r="E254" s="70"/>
      <c r="F254" s="71">
        <f>SUM(D$5:D254)</f>
        <v>0</v>
      </c>
      <c r="G254" s="72">
        <f t="shared" si="6"/>
        <v>0</v>
      </c>
      <c r="H254" s="72">
        <v>0</v>
      </c>
      <c r="I254" s="73"/>
      <c r="J254" s="72">
        <f t="shared" si="7"/>
        <v>0</v>
      </c>
      <c r="K254" s="93"/>
    </row>
    <row r="255" spans="1:11" s="57" customFormat="1">
      <c r="A255" s="68"/>
      <c r="B255" s="69"/>
      <c r="C255" s="242"/>
      <c r="D255" s="52"/>
      <c r="E255" s="70"/>
      <c r="F255" s="71">
        <f>SUM(D$5:D255)</f>
        <v>0</v>
      </c>
      <c r="G255" s="72">
        <f t="shared" si="6"/>
        <v>0</v>
      </c>
      <c r="H255" s="72">
        <v>0</v>
      </c>
      <c r="I255" s="73"/>
      <c r="J255" s="72">
        <f t="shared" si="7"/>
        <v>0</v>
      </c>
      <c r="K255" s="93"/>
    </row>
    <row r="256" spans="1:11" s="57" customFormat="1">
      <c r="A256" s="68"/>
      <c r="B256" s="69"/>
      <c r="C256" s="242"/>
      <c r="D256" s="52"/>
      <c r="E256" s="70"/>
      <c r="F256" s="71">
        <f>SUM(D$5:D256)</f>
        <v>0</v>
      </c>
      <c r="G256" s="72">
        <f t="shared" si="6"/>
        <v>0</v>
      </c>
      <c r="H256" s="72">
        <v>0</v>
      </c>
      <c r="I256" s="73"/>
      <c r="J256" s="72">
        <f t="shared" si="7"/>
        <v>0</v>
      </c>
      <c r="K256" s="93"/>
    </row>
    <row r="257" spans="1:11" s="57" customFormat="1">
      <c r="A257" s="68"/>
      <c r="B257" s="69"/>
      <c r="C257" s="242"/>
      <c r="D257" s="52"/>
      <c r="E257" s="70"/>
      <c r="F257" s="71">
        <f>SUM(D$5:D257)</f>
        <v>0</v>
      </c>
      <c r="G257" s="72">
        <f t="shared" si="6"/>
        <v>0</v>
      </c>
      <c r="H257" s="72">
        <v>0</v>
      </c>
      <c r="I257" s="73"/>
      <c r="J257" s="72">
        <f t="shared" si="7"/>
        <v>0</v>
      </c>
      <c r="K257" s="93"/>
    </row>
    <row r="258" spans="1:11" s="57" customFormat="1">
      <c r="A258" s="68"/>
      <c r="B258" s="69"/>
      <c r="C258" s="242"/>
      <c r="D258" s="52"/>
      <c r="E258" s="70"/>
      <c r="F258" s="71">
        <f>SUM(D$5:D258)</f>
        <v>0</v>
      </c>
      <c r="G258" s="72">
        <f t="shared" si="6"/>
        <v>0</v>
      </c>
      <c r="H258" s="72">
        <v>0</v>
      </c>
      <c r="I258" s="73"/>
      <c r="J258" s="72">
        <f t="shared" si="7"/>
        <v>0</v>
      </c>
      <c r="K258" s="93"/>
    </row>
    <row r="259" spans="1:11" s="57" customFormat="1">
      <c r="A259" s="68"/>
      <c r="B259" s="69"/>
      <c r="C259" s="242"/>
      <c r="D259" s="52"/>
      <c r="E259" s="70"/>
      <c r="F259" s="71">
        <f>SUM(D$5:D259)</f>
        <v>0</v>
      </c>
      <c r="G259" s="72">
        <f t="shared" si="6"/>
        <v>0</v>
      </c>
      <c r="H259" s="72">
        <v>0</v>
      </c>
      <c r="I259" s="73"/>
      <c r="J259" s="72">
        <f t="shared" si="7"/>
        <v>0</v>
      </c>
      <c r="K259" s="93"/>
    </row>
    <row r="260" spans="1:11" s="57" customFormat="1">
      <c r="A260" s="68"/>
      <c r="B260" s="69"/>
      <c r="C260" s="242"/>
      <c r="D260" s="52"/>
      <c r="E260" s="70"/>
      <c r="F260" s="71">
        <f>SUM(D$5:D260)</f>
        <v>0</v>
      </c>
      <c r="G260" s="72">
        <f t="shared" si="6"/>
        <v>0</v>
      </c>
      <c r="H260" s="72">
        <v>0</v>
      </c>
      <c r="I260" s="73"/>
      <c r="J260" s="72">
        <f t="shared" si="7"/>
        <v>0</v>
      </c>
      <c r="K260" s="93"/>
    </row>
    <row r="261" spans="1:11" s="57" customFormat="1">
      <c r="A261" s="68"/>
      <c r="B261" s="69"/>
      <c r="C261" s="242"/>
      <c r="D261" s="52"/>
      <c r="E261" s="70"/>
      <c r="F261" s="71">
        <f>SUM(D$5:D261)</f>
        <v>0</v>
      </c>
      <c r="G261" s="72">
        <f t="shared" si="6"/>
        <v>0</v>
      </c>
      <c r="H261" s="72">
        <v>0</v>
      </c>
      <c r="I261" s="73"/>
      <c r="J261" s="72">
        <f t="shared" si="7"/>
        <v>0</v>
      </c>
      <c r="K261" s="93"/>
    </row>
    <row r="262" spans="1:11" s="57" customFormat="1">
      <c r="A262" s="68"/>
      <c r="B262" s="69"/>
      <c r="C262" s="242"/>
      <c r="D262" s="52"/>
      <c r="E262" s="70"/>
      <c r="F262" s="71">
        <f>SUM(D$5:D262)</f>
        <v>0</v>
      </c>
      <c r="G262" s="72">
        <f t="shared" si="6"/>
        <v>0</v>
      </c>
      <c r="H262" s="72">
        <v>0</v>
      </c>
      <c r="I262" s="73"/>
      <c r="J262" s="72">
        <f t="shared" si="7"/>
        <v>0</v>
      </c>
      <c r="K262" s="93"/>
    </row>
    <row r="263" spans="1:11" s="57" customFormat="1">
      <c r="A263" s="68"/>
      <c r="B263" s="69"/>
      <c r="C263" s="242"/>
      <c r="D263" s="52"/>
      <c r="E263" s="70"/>
      <c r="F263" s="71">
        <f>SUM(D$5:D263)</f>
        <v>0</v>
      </c>
      <c r="G263" s="72">
        <f t="shared" si="6"/>
        <v>0</v>
      </c>
      <c r="H263" s="72">
        <v>0</v>
      </c>
      <c r="I263" s="73"/>
      <c r="J263" s="72">
        <f t="shared" si="7"/>
        <v>0</v>
      </c>
      <c r="K263" s="93"/>
    </row>
    <row r="264" spans="1:11" s="57" customFormat="1">
      <c r="A264" s="68"/>
      <c r="B264" s="69"/>
      <c r="C264" s="242"/>
      <c r="D264" s="52"/>
      <c r="E264" s="70"/>
      <c r="F264" s="71">
        <f>SUM(D$5:D264)</f>
        <v>0</v>
      </c>
      <c r="G264" s="72">
        <f t="shared" ref="G264:G327" si="8">+D264-H264</f>
        <v>0</v>
      </c>
      <c r="H264" s="72">
        <v>0</v>
      </c>
      <c r="I264" s="73"/>
      <c r="J264" s="72">
        <f t="shared" ref="J264:J327" si="9">IF(OR(G264&gt;0,I264="X",C264="Income from customers"),0,G264)</f>
        <v>0</v>
      </c>
      <c r="K264" s="93"/>
    </row>
    <row r="265" spans="1:11" s="57" customFormat="1">
      <c r="A265" s="68"/>
      <c r="B265" s="69"/>
      <c r="C265" s="242"/>
      <c r="D265" s="52"/>
      <c r="E265" s="70"/>
      <c r="F265" s="71">
        <f>SUM(D$5:D265)</f>
        <v>0</v>
      </c>
      <c r="G265" s="72">
        <f t="shared" si="8"/>
        <v>0</v>
      </c>
      <c r="H265" s="72">
        <v>0</v>
      </c>
      <c r="I265" s="73"/>
      <c r="J265" s="72">
        <f t="shared" si="9"/>
        <v>0</v>
      </c>
      <c r="K265" s="93"/>
    </row>
    <row r="266" spans="1:11" s="57" customFormat="1">
      <c r="A266" s="68"/>
      <c r="B266" s="69"/>
      <c r="C266" s="242"/>
      <c r="D266" s="52"/>
      <c r="E266" s="70"/>
      <c r="F266" s="71">
        <f>SUM(D$5:D266)</f>
        <v>0</v>
      </c>
      <c r="G266" s="72">
        <f t="shared" si="8"/>
        <v>0</v>
      </c>
      <c r="H266" s="72">
        <v>0</v>
      </c>
      <c r="I266" s="73"/>
      <c r="J266" s="72">
        <f t="shared" si="9"/>
        <v>0</v>
      </c>
      <c r="K266" s="93"/>
    </row>
    <row r="267" spans="1:11" s="57" customFormat="1">
      <c r="A267" s="68"/>
      <c r="B267" s="69"/>
      <c r="C267" s="242"/>
      <c r="D267" s="52"/>
      <c r="E267" s="70"/>
      <c r="F267" s="71">
        <f>SUM(D$5:D267)</f>
        <v>0</v>
      </c>
      <c r="G267" s="72">
        <f t="shared" si="8"/>
        <v>0</v>
      </c>
      <c r="H267" s="72">
        <v>0</v>
      </c>
      <c r="I267" s="73"/>
      <c r="J267" s="72">
        <f t="shared" si="9"/>
        <v>0</v>
      </c>
      <c r="K267" s="93"/>
    </row>
    <row r="268" spans="1:11" s="57" customFormat="1">
      <c r="A268" s="68"/>
      <c r="B268" s="69"/>
      <c r="C268" s="242"/>
      <c r="D268" s="52"/>
      <c r="E268" s="70"/>
      <c r="F268" s="71">
        <f>SUM(D$5:D268)</f>
        <v>0</v>
      </c>
      <c r="G268" s="72">
        <f t="shared" si="8"/>
        <v>0</v>
      </c>
      <c r="H268" s="72">
        <v>0</v>
      </c>
      <c r="I268" s="73"/>
      <c r="J268" s="72">
        <f t="shared" si="9"/>
        <v>0</v>
      </c>
      <c r="K268" s="93"/>
    </row>
    <row r="269" spans="1:11" s="57" customFormat="1">
      <c r="A269" s="68"/>
      <c r="B269" s="69"/>
      <c r="C269" s="242"/>
      <c r="D269" s="52"/>
      <c r="E269" s="70"/>
      <c r="F269" s="71">
        <f>SUM(D$5:D269)</f>
        <v>0</v>
      </c>
      <c r="G269" s="72">
        <f t="shared" si="8"/>
        <v>0</v>
      </c>
      <c r="H269" s="72">
        <v>0</v>
      </c>
      <c r="I269" s="73"/>
      <c r="J269" s="72">
        <f t="shared" si="9"/>
        <v>0</v>
      </c>
      <c r="K269" s="93"/>
    </row>
    <row r="270" spans="1:11" s="57" customFormat="1">
      <c r="A270" s="68"/>
      <c r="B270" s="69"/>
      <c r="C270" s="242"/>
      <c r="D270" s="52"/>
      <c r="E270" s="70"/>
      <c r="F270" s="71">
        <f>SUM(D$5:D270)</f>
        <v>0</v>
      </c>
      <c r="G270" s="72">
        <f t="shared" si="8"/>
        <v>0</v>
      </c>
      <c r="H270" s="72">
        <v>0</v>
      </c>
      <c r="I270" s="73"/>
      <c r="J270" s="72">
        <f t="shared" si="9"/>
        <v>0</v>
      </c>
      <c r="K270" s="93"/>
    </row>
    <row r="271" spans="1:11" s="57" customFormat="1">
      <c r="A271" s="68"/>
      <c r="B271" s="69"/>
      <c r="C271" s="242"/>
      <c r="D271" s="52"/>
      <c r="E271" s="70"/>
      <c r="F271" s="71">
        <f>SUM(D$5:D271)</f>
        <v>0</v>
      </c>
      <c r="G271" s="72">
        <f t="shared" si="8"/>
        <v>0</v>
      </c>
      <c r="H271" s="72">
        <v>0</v>
      </c>
      <c r="I271" s="73"/>
      <c r="J271" s="72">
        <f t="shared" si="9"/>
        <v>0</v>
      </c>
      <c r="K271" s="93"/>
    </row>
    <row r="272" spans="1:11" s="57" customFormat="1">
      <c r="A272" s="68"/>
      <c r="B272" s="69"/>
      <c r="C272" s="242"/>
      <c r="D272" s="52"/>
      <c r="E272" s="70"/>
      <c r="F272" s="71">
        <f>SUM(D$5:D272)</f>
        <v>0</v>
      </c>
      <c r="G272" s="72">
        <f t="shared" si="8"/>
        <v>0</v>
      </c>
      <c r="H272" s="72">
        <v>0</v>
      </c>
      <c r="I272" s="73"/>
      <c r="J272" s="72">
        <f t="shared" si="9"/>
        <v>0</v>
      </c>
      <c r="K272" s="93"/>
    </row>
    <row r="273" spans="1:11" s="57" customFormat="1">
      <c r="A273" s="68"/>
      <c r="B273" s="69"/>
      <c r="C273" s="242"/>
      <c r="D273" s="52"/>
      <c r="E273" s="70"/>
      <c r="F273" s="71">
        <f>SUM(D$5:D273)</f>
        <v>0</v>
      </c>
      <c r="G273" s="72">
        <f t="shared" si="8"/>
        <v>0</v>
      </c>
      <c r="H273" s="72">
        <v>0</v>
      </c>
      <c r="I273" s="73"/>
      <c r="J273" s="72">
        <f t="shared" si="9"/>
        <v>0</v>
      </c>
      <c r="K273" s="93"/>
    </row>
    <row r="274" spans="1:11" s="57" customFormat="1">
      <c r="A274" s="68"/>
      <c r="B274" s="69"/>
      <c r="C274" s="242"/>
      <c r="D274" s="52"/>
      <c r="E274" s="70"/>
      <c r="F274" s="71">
        <f>SUM(D$5:D274)</f>
        <v>0</v>
      </c>
      <c r="G274" s="72">
        <f t="shared" si="8"/>
        <v>0</v>
      </c>
      <c r="H274" s="72">
        <v>0</v>
      </c>
      <c r="I274" s="73"/>
      <c r="J274" s="72">
        <f t="shared" si="9"/>
        <v>0</v>
      </c>
      <c r="K274" s="93"/>
    </row>
    <row r="275" spans="1:11" s="57" customFormat="1">
      <c r="A275" s="68"/>
      <c r="B275" s="69"/>
      <c r="C275" s="242"/>
      <c r="D275" s="52"/>
      <c r="E275" s="70"/>
      <c r="F275" s="71">
        <f>SUM(D$5:D275)</f>
        <v>0</v>
      </c>
      <c r="G275" s="72">
        <f t="shared" si="8"/>
        <v>0</v>
      </c>
      <c r="H275" s="72">
        <v>0</v>
      </c>
      <c r="I275" s="73"/>
      <c r="J275" s="72">
        <f t="shared" si="9"/>
        <v>0</v>
      </c>
      <c r="K275" s="93"/>
    </row>
    <row r="276" spans="1:11" s="57" customFormat="1">
      <c r="A276" s="68"/>
      <c r="B276" s="69"/>
      <c r="C276" s="242"/>
      <c r="D276" s="52"/>
      <c r="E276" s="70"/>
      <c r="F276" s="71">
        <f>SUM(D$5:D276)</f>
        <v>0</v>
      </c>
      <c r="G276" s="72">
        <f t="shared" si="8"/>
        <v>0</v>
      </c>
      <c r="H276" s="72">
        <v>0</v>
      </c>
      <c r="I276" s="73"/>
      <c r="J276" s="72">
        <f t="shared" si="9"/>
        <v>0</v>
      </c>
      <c r="K276" s="93"/>
    </row>
    <row r="277" spans="1:11" s="57" customFormat="1">
      <c r="A277" s="68"/>
      <c r="B277" s="69"/>
      <c r="C277" s="242"/>
      <c r="D277" s="52"/>
      <c r="E277" s="70"/>
      <c r="F277" s="71">
        <f>SUM(D$5:D277)</f>
        <v>0</v>
      </c>
      <c r="G277" s="72">
        <f t="shared" si="8"/>
        <v>0</v>
      </c>
      <c r="H277" s="72">
        <v>0</v>
      </c>
      <c r="I277" s="73"/>
      <c r="J277" s="72">
        <f t="shared" si="9"/>
        <v>0</v>
      </c>
      <c r="K277" s="93"/>
    </row>
    <row r="278" spans="1:11" s="57" customFormat="1">
      <c r="A278" s="68"/>
      <c r="B278" s="69"/>
      <c r="C278" s="242"/>
      <c r="D278" s="52"/>
      <c r="E278" s="70"/>
      <c r="F278" s="71">
        <f>SUM(D$5:D278)</f>
        <v>0</v>
      </c>
      <c r="G278" s="72">
        <f t="shared" si="8"/>
        <v>0</v>
      </c>
      <c r="H278" s="72">
        <v>0</v>
      </c>
      <c r="I278" s="73"/>
      <c r="J278" s="72">
        <f t="shared" si="9"/>
        <v>0</v>
      </c>
      <c r="K278" s="93"/>
    </row>
    <row r="279" spans="1:11" s="57" customFormat="1">
      <c r="A279" s="68"/>
      <c r="B279" s="69"/>
      <c r="C279" s="242"/>
      <c r="D279" s="52"/>
      <c r="E279" s="70"/>
      <c r="F279" s="71">
        <f>SUM(D$5:D279)</f>
        <v>0</v>
      </c>
      <c r="G279" s="72">
        <f t="shared" si="8"/>
        <v>0</v>
      </c>
      <c r="H279" s="72">
        <v>0</v>
      </c>
      <c r="I279" s="73"/>
      <c r="J279" s="72">
        <f t="shared" si="9"/>
        <v>0</v>
      </c>
      <c r="K279" s="93"/>
    </row>
    <row r="280" spans="1:11" s="57" customFormat="1">
      <c r="A280" s="68"/>
      <c r="B280" s="69"/>
      <c r="C280" s="242"/>
      <c r="D280" s="52"/>
      <c r="E280" s="70"/>
      <c r="F280" s="71">
        <f>SUM(D$5:D280)</f>
        <v>0</v>
      </c>
      <c r="G280" s="72">
        <f t="shared" si="8"/>
        <v>0</v>
      </c>
      <c r="H280" s="72">
        <v>0</v>
      </c>
      <c r="I280" s="73"/>
      <c r="J280" s="72">
        <f t="shared" si="9"/>
        <v>0</v>
      </c>
      <c r="K280" s="93"/>
    </row>
    <row r="281" spans="1:11" s="57" customFormat="1">
      <c r="A281" s="68"/>
      <c r="B281" s="69"/>
      <c r="C281" s="242"/>
      <c r="D281" s="52"/>
      <c r="E281" s="70"/>
      <c r="F281" s="71">
        <f>SUM(D$5:D281)</f>
        <v>0</v>
      </c>
      <c r="G281" s="72">
        <f t="shared" si="8"/>
        <v>0</v>
      </c>
      <c r="H281" s="72">
        <v>0</v>
      </c>
      <c r="I281" s="73"/>
      <c r="J281" s="72">
        <f t="shared" si="9"/>
        <v>0</v>
      </c>
      <c r="K281" s="93"/>
    </row>
    <row r="282" spans="1:11" s="57" customFormat="1">
      <c r="A282" s="68"/>
      <c r="B282" s="69"/>
      <c r="C282" s="242"/>
      <c r="D282" s="52"/>
      <c r="E282" s="70"/>
      <c r="F282" s="71">
        <f>SUM(D$5:D282)</f>
        <v>0</v>
      </c>
      <c r="G282" s="72">
        <f t="shared" si="8"/>
        <v>0</v>
      </c>
      <c r="H282" s="72">
        <v>0</v>
      </c>
      <c r="I282" s="73"/>
      <c r="J282" s="72">
        <f t="shared" si="9"/>
        <v>0</v>
      </c>
      <c r="K282" s="93"/>
    </row>
    <row r="283" spans="1:11" s="57" customFormat="1">
      <c r="A283" s="68"/>
      <c r="B283" s="69"/>
      <c r="C283" s="242"/>
      <c r="D283" s="52"/>
      <c r="E283" s="70"/>
      <c r="F283" s="71">
        <f>SUM(D$5:D283)</f>
        <v>0</v>
      </c>
      <c r="G283" s="72">
        <f t="shared" si="8"/>
        <v>0</v>
      </c>
      <c r="H283" s="72">
        <v>0</v>
      </c>
      <c r="I283" s="73"/>
      <c r="J283" s="72">
        <f t="shared" si="9"/>
        <v>0</v>
      </c>
      <c r="K283" s="93"/>
    </row>
    <row r="284" spans="1:11" s="57" customFormat="1">
      <c r="A284" s="68"/>
      <c r="B284" s="69"/>
      <c r="C284" s="242"/>
      <c r="D284" s="52"/>
      <c r="E284" s="70"/>
      <c r="F284" s="71">
        <f>SUM(D$5:D284)</f>
        <v>0</v>
      </c>
      <c r="G284" s="72">
        <f t="shared" si="8"/>
        <v>0</v>
      </c>
      <c r="H284" s="72">
        <v>0</v>
      </c>
      <c r="I284" s="73"/>
      <c r="J284" s="72">
        <f t="shared" si="9"/>
        <v>0</v>
      </c>
      <c r="K284" s="93"/>
    </row>
    <row r="285" spans="1:11" s="57" customFormat="1">
      <c r="A285" s="68"/>
      <c r="B285" s="69"/>
      <c r="C285" s="242"/>
      <c r="D285" s="52"/>
      <c r="E285" s="70"/>
      <c r="F285" s="71">
        <f>SUM(D$5:D285)</f>
        <v>0</v>
      </c>
      <c r="G285" s="72">
        <f t="shared" si="8"/>
        <v>0</v>
      </c>
      <c r="H285" s="72">
        <v>0</v>
      </c>
      <c r="I285" s="73"/>
      <c r="J285" s="72">
        <f t="shared" si="9"/>
        <v>0</v>
      </c>
      <c r="K285" s="93"/>
    </row>
    <row r="286" spans="1:11" s="57" customFormat="1">
      <c r="A286" s="68"/>
      <c r="B286" s="69"/>
      <c r="C286" s="242"/>
      <c r="D286" s="52"/>
      <c r="E286" s="70"/>
      <c r="F286" s="71">
        <f>SUM(D$5:D286)</f>
        <v>0</v>
      </c>
      <c r="G286" s="72">
        <f t="shared" si="8"/>
        <v>0</v>
      </c>
      <c r="H286" s="72">
        <v>0</v>
      </c>
      <c r="I286" s="73"/>
      <c r="J286" s="72">
        <f t="shared" si="9"/>
        <v>0</v>
      </c>
      <c r="K286" s="93"/>
    </row>
    <row r="287" spans="1:11" s="57" customFormat="1">
      <c r="A287" s="68"/>
      <c r="B287" s="69"/>
      <c r="C287" s="242"/>
      <c r="D287" s="52"/>
      <c r="E287" s="70"/>
      <c r="F287" s="71">
        <f>SUM(D$5:D287)</f>
        <v>0</v>
      </c>
      <c r="G287" s="72">
        <f t="shared" si="8"/>
        <v>0</v>
      </c>
      <c r="H287" s="72">
        <v>0</v>
      </c>
      <c r="I287" s="73"/>
      <c r="J287" s="72">
        <f t="shared" si="9"/>
        <v>0</v>
      </c>
      <c r="K287" s="93"/>
    </row>
    <row r="288" spans="1:11" s="57" customFormat="1">
      <c r="A288" s="68"/>
      <c r="B288" s="69"/>
      <c r="C288" s="242"/>
      <c r="D288" s="52"/>
      <c r="E288" s="70"/>
      <c r="F288" s="71">
        <f>SUM(D$5:D288)</f>
        <v>0</v>
      </c>
      <c r="G288" s="72">
        <f t="shared" si="8"/>
        <v>0</v>
      </c>
      <c r="H288" s="72">
        <v>0</v>
      </c>
      <c r="I288" s="73"/>
      <c r="J288" s="72">
        <f t="shared" si="9"/>
        <v>0</v>
      </c>
      <c r="K288" s="93"/>
    </row>
    <row r="289" spans="1:11" s="57" customFormat="1">
      <c r="A289" s="68"/>
      <c r="B289" s="69"/>
      <c r="C289" s="242"/>
      <c r="D289" s="52"/>
      <c r="E289" s="70"/>
      <c r="F289" s="71">
        <f>SUM(D$5:D289)</f>
        <v>0</v>
      </c>
      <c r="G289" s="72">
        <f t="shared" si="8"/>
        <v>0</v>
      </c>
      <c r="H289" s="72">
        <v>0</v>
      </c>
      <c r="I289" s="73"/>
      <c r="J289" s="72">
        <f t="shared" si="9"/>
        <v>0</v>
      </c>
      <c r="K289" s="93"/>
    </row>
    <row r="290" spans="1:11" s="57" customFormat="1">
      <c r="A290" s="68"/>
      <c r="B290" s="69"/>
      <c r="C290" s="242"/>
      <c r="D290" s="52"/>
      <c r="E290" s="70"/>
      <c r="F290" s="71">
        <f>SUM(D$5:D290)</f>
        <v>0</v>
      </c>
      <c r="G290" s="72">
        <f t="shared" si="8"/>
        <v>0</v>
      </c>
      <c r="H290" s="72">
        <v>0</v>
      </c>
      <c r="I290" s="73"/>
      <c r="J290" s="72">
        <f t="shared" si="9"/>
        <v>0</v>
      </c>
      <c r="K290" s="93"/>
    </row>
    <row r="291" spans="1:11" s="57" customFormat="1">
      <c r="A291" s="68"/>
      <c r="B291" s="69"/>
      <c r="C291" s="242"/>
      <c r="D291" s="52"/>
      <c r="E291" s="70"/>
      <c r="F291" s="71">
        <f>SUM(D$5:D291)</f>
        <v>0</v>
      </c>
      <c r="G291" s="72">
        <f t="shared" si="8"/>
        <v>0</v>
      </c>
      <c r="H291" s="72">
        <v>0</v>
      </c>
      <c r="I291" s="73"/>
      <c r="J291" s="72">
        <f t="shared" si="9"/>
        <v>0</v>
      </c>
      <c r="K291" s="93"/>
    </row>
    <row r="292" spans="1:11" s="57" customFormat="1">
      <c r="A292" s="68"/>
      <c r="B292" s="69"/>
      <c r="C292" s="242"/>
      <c r="D292" s="52"/>
      <c r="E292" s="70"/>
      <c r="F292" s="71">
        <f>SUM(D$5:D292)</f>
        <v>0</v>
      </c>
      <c r="G292" s="72">
        <f t="shared" si="8"/>
        <v>0</v>
      </c>
      <c r="H292" s="72">
        <v>0</v>
      </c>
      <c r="I292" s="73"/>
      <c r="J292" s="72">
        <f t="shared" si="9"/>
        <v>0</v>
      </c>
      <c r="K292" s="93"/>
    </row>
    <row r="293" spans="1:11" s="57" customFormat="1">
      <c r="A293" s="68"/>
      <c r="B293" s="69"/>
      <c r="C293" s="242"/>
      <c r="D293" s="52"/>
      <c r="E293" s="70"/>
      <c r="F293" s="71">
        <f>SUM(D$5:D293)</f>
        <v>0</v>
      </c>
      <c r="G293" s="72">
        <f t="shared" si="8"/>
        <v>0</v>
      </c>
      <c r="H293" s="72">
        <v>0</v>
      </c>
      <c r="I293" s="73"/>
      <c r="J293" s="72">
        <f t="shared" si="9"/>
        <v>0</v>
      </c>
      <c r="K293" s="93"/>
    </row>
    <row r="294" spans="1:11" s="57" customFormat="1">
      <c r="A294" s="68"/>
      <c r="B294" s="69"/>
      <c r="C294" s="242"/>
      <c r="D294" s="52"/>
      <c r="E294" s="70"/>
      <c r="F294" s="71">
        <f>SUM(D$5:D294)</f>
        <v>0</v>
      </c>
      <c r="G294" s="72">
        <f t="shared" si="8"/>
        <v>0</v>
      </c>
      <c r="H294" s="72">
        <v>0</v>
      </c>
      <c r="I294" s="73"/>
      <c r="J294" s="72">
        <f t="shared" si="9"/>
        <v>0</v>
      </c>
      <c r="K294" s="93"/>
    </row>
    <row r="295" spans="1:11" s="57" customFormat="1">
      <c r="A295" s="68"/>
      <c r="B295" s="69"/>
      <c r="C295" s="242"/>
      <c r="D295" s="52"/>
      <c r="E295" s="70"/>
      <c r="F295" s="71">
        <f>SUM(D$5:D295)</f>
        <v>0</v>
      </c>
      <c r="G295" s="72">
        <f t="shared" si="8"/>
        <v>0</v>
      </c>
      <c r="H295" s="72">
        <v>0</v>
      </c>
      <c r="I295" s="73"/>
      <c r="J295" s="72">
        <f t="shared" si="9"/>
        <v>0</v>
      </c>
      <c r="K295" s="93"/>
    </row>
    <row r="296" spans="1:11" s="57" customFormat="1">
      <c r="A296" s="68"/>
      <c r="B296" s="69"/>
      <c r="C296" s="242"/>
      <c r="D296" s="52"/>
      <c r="E296" s="70"/>
      <c r="F296" s="71">
        <f>SUM(D$5:D296)</f>
        <v>0</v>
      </c>
      <c r="G296" s="72">
        <f t="shared" si="8"/>
        <v>0</v>
      </c>
      <c r="H296" s="72">
        <v>0</v>
      </c>
      <c r="I296" s="73"/>
      <c r="J296" s="72">
        <f t="shared" si="9"/>
        <v>0</v>
      </c>
      <c r="K296" s="93"/>
    </row>
    <row r="297" spans="1:11" s="57" customFormat="1">
      <c r="A297" s="68"/>
      <c r="B297" s="69"/>
      <c r="C297" s="242"/>
      <c r="D297" s="52"/>
      <c r="E297" s="70"/>
      <c r="F297" s="71">
        <f>SUM(D$5:D297)</f>
        <v>0</v>
      </c>
      <c r="G297" s="72">
        <f t="shared" si="8"/>
        <v>0</v>
      </c>
      <c r="H297" s="72">
        <v>0</v>
      </c>
      <c r="I297" s="73"/>
      <c r="J297" s="72">
        <f t="shared" si="9"/>
        <v>0</v>
      </c>
      <c r="K297" s="93"/>
    </row>
    <row r="298" spans="1:11" s="57" customFormat="1">
      <c r="A298" s="68"/>
      <c r="B298" s="69"/>
      <c r="C298" s="242"/>
      <c r="D298" s="52"/>
      <c r="E298" s="70"/>
      <c r="F298" s="71">
        <f>SUM(D$5:D298)</f>
        <v>0</v>
      </c>
      <c r="G298" s="72">
        <f t="shared" si="8"/>
        <v>0</v>
      </c>
      <c r="H298" s="72">
        <v>0</v>
      </c>
      <c r="I298" s="73"/>
      <c r="J298" s="72">
        <f t="shared" si="9"/>
        <v>0</v>
      </c>
      <c r="K298" s="93"/>
    </row>
    <row r="299" spans="1:11" s="57" customFormat="1">
      <c r="A299" s="68"/>
      <c r="B299" s="69"/>
      <c r="C299" s="242"/>
      <c r="D299" s="52"/>
      <c r="E299" s="70"/>
      <c r="F299" s="71">
        <f>SUM(D$5:D299)</f>
        <v>0</v>
      </c>
      <c r="G299" s="72">
        <f t="shared" si="8"/>
        <v>0</v>
      </c>
      <c r="H299" s="72">
        <v>0</v>
      </c>
      <c r="I299" s="73"/>
      <c r="J299" s="72">
        <f t="shared" si="9"/>
        <v>0</v>
      </c>
      <c r="K299" s="93"/>
    </row>
    <row r="300" spans="1:11" s="57" customFormat="1">
      <c r="A300" s="68"/>
      <c r="B300" s="69"/>
      <c r="C300" s="242"/>
      <c r="D300" s="52"/>
      <c r="E300" s="70"/>
      <c r="F300" s="71">
        <f>SUM(D$5:D300)</f>
        <v>0</v>
      </c>
      <c r="G300" s="72">
        <f t="shared" si="8"/>
        <v>0</v>
      </c>
      <c r="H300" s="72">
        <v>0</v>
      </c>
      <c r="I300" s="73"/>
      <c r="J300" s="72">
        <f t="shared" si="9"/>
        <v>0</v>
      </c>
      <c r="K300" s="93"/>
    </row>
    <row r="301" spans="1:11" s="57" customFormat="1">
      <c r="A301" s="68"/>
      <c r="B301" s="69"/>
      <c r="C301" s="242"/>
      <c r="D301" s="52"/>
      <c r="E301" s="70"/>
      <c r="F301" s="71">
        <f>SUM(D$5:D301)</f>
        <v>0</v>
      </c>
      <c r="G301" s="72">
        <f t="shared" si="8"/>
        <v>0</v>
      </c>
      <c r="H301" s="72">
        <v>0</v>
      </c>
      <c r="I301" s="73"/>
      <c r="J301" s="72">
        <f t="shared" si="9"/>
        <v>0</v>
      </c>
      <c r="K301" s="93"/>
    </row>
    <row r="302" spans="1:11" s="57" customFormat="1">
      <c r="A302" s="68"/>
      <c r="B302" s="69"/>
      <c r="C302" s="242"/>
      <c r="D302" s="52"/>
      <c r="E302" s="70"/>
      <c r="F302" s="71">
        <f>SUM(D$5:D302)</f>
        <v>0</v>
      </c>
      <c r="G302" s="72">
        <f t="shared" si="8"/>
        <v>0</v>
      </c>
      <c r="H302" s="72">
        <v>0</v>
      </c>
      <c r="I302" s="73"/>
      <c r="J302" s="72">
        <f t="shared" si="9"/>
        <v>0</v>
      </c>
      <c r="K302" s="93"/>
    </row>
    <row r="303" spans="1:11" s="57" customFormat="1">
      <c r="A303" s="68"/>
      <c r="B303" s="69"/>
      <c r="C303" s="242"/>
      <c r="D303" s="52"/>
      <c r="E303" s="70"/>
      <c r="F303" s="71">
        <f>SUM(D$5:D303)</f>
        <v>0</v>
      </c>
      <c r="G303" s="72">
        <f t="shared" si="8"/>
        <v>0</v>
      </c>
      <c r="H303" s="72">
        <v>0</v>
      </c>
      <c r="I303" s="73"/>
      <c r="J303" s="72">
        <f t="shared" si="9"/>
        <v>0</v>
      </c>
      <c r="K303" s="93"/>
    </row>
    <row r="304" spans="1:11" s="57" customFormat="1">
      <c r="A304" s="68"/>
      <c r="B304" s="69"/>
      <c r="C304" s="242"/>
      <c r="D304" s="52"/>
      <c r="E304" s="70"/>
      <c r="F304" s="71">
        <f>SUM(D$5:D304)</f>
        <v>0</v>
      </c>
      <c r="G304" s="72">
        <f t="shared" si="8"/>
        <v>0</v>
      </c>
      <c r="H304" s="72">
        <v>0</v>
      </c>
      <c r="I304" s="73"/>
      <c r="J304" s="72">
        <f t="shared" si="9"/>
        <v>0</v>
      </c>
      <c r="K304" s="93"/>
    </row>
    <row r="305" spans="1:11" s="57" customFormat="1">
      <c r="A305" s="68"/>
      <c r="B305" s="69"/>
      <c r="C305" s="242"/>
      <c r="D305" s="52"/>
      <c r="E305" s="70"/>
      <c r="F305" s="71">
        <f>SUM(D$5:D305)</f>
        <v>0</v>
      </c>
      <c r="G305" s="72">
        <f t="shared" si="8"/>
        <v>0</v>
      </c>
      <c r="H305" s="72">
        <v>0</v>
      </c>
      <c r="I305" s="73"/>
      <c r="J305" s="72">
        <f t="shared" si="9"/>
        <v>0</v>
      </c>
      <c r="K305" s="93"/>
    </row>
    <row r="306" spans="1:11" s="57" customFormat="1">
      <c r="A306" s="68"/>
      <c r="B306" s="69"/>
      <c r="C306" s="242"/>
      <c r="D306" s="52"/>
      <c r="E306" s="70"/>
      <c r="F306" s="71">
        <f>SUM(D$5:D306)</f>
        <v>0</v>
      </c>
      <c r="G306" s="72">
        <f t="shared" si="8"/>
        <v>0</v>
      </c>
      <c r="H306" s="72">
        <v>0</v>
      </c>
      <c r="I306" s="73"/>
      <c r="J306" s="72">
        <f t="shared" si="9"/>
        <v>0</v>
      </c>
      <c r="K306" s="93"/>
    </row>
    <row r="307" spans="1:11" s="57" customFormat="1">
      <c r="A307" s="68"/>
      <c r="B307" s="69"/>
      <c r="C307" s="242"/>
      <c r="D307" s="52"/>
      <c r="E307" s="70"/>
      <c r="F307" s="71">
        <f>SUM(D$5:D307)</f>
        <v>0</v>
      </c>
      <c r="G307" s="72">
        <f t="shared" si="8"/>
        <v>0</v>
      </c>
      <c r="H307" s="72">
        <v>0</v>
      </c>
      <c r="I307" s="73"/>
      <c r="J307" s="72">
        <f t="shared" si="9"/>
        <v>0</v>
      </c>
      <c r="K307" s="93"/>
    </row>
    <row r="308" spans="1:11" s="57" customFormat="1">
      <c r="A308" s="68"/>
      <c r="B308" s="69"/>
      <c r="C308" s="242"/>
      <c r="D308" s="52"/>
      <c r="E308" s="70"/>
      <c r="F308" s="71">
        <f>SUM(D$5:D308)</f>
        <v>0</v>
      </c>
      <c r="G308" s="72">
        <f t="shared" si="8"/>
        <v>0</v>
      </c>
      <c r="H308" s="72">
        <v>0</v>
      </c>
      <c r="I308" s="73"/>
      <c r="J308" s="72">
        <f t="shared" si="9"/>
        <v>0</v>
      </c>
      <c r="K308" s="93"/>
    </row>
    <row r="309" spans="1:11" s="57" customFormat="1">
      <c r="A309" s="68"/>
      <c r="B309" s="69"/>
      <c r="C309" s="242"/>
      <c r="D309" s="52"/>
      <c r="E309" s="70"/>
      <c r="F309" s="71">
        <f>SUM(D$5:D309)</f>
        <v>0</v>
      </c>
      <c r="G309" s="72">
        <f t="shared" si="8"/>
        <v>0</v>
      </c>
      <c r="H309" s="72">
        <v>0</v>
      </c>
      <c r="I309" s="73"/>
      <c r="J309" s="72">
        <f t="shared" si="9"/>
        <v>0</v>
      </c>
      <c r="K309" s="93"/>
    </row>
    <row r="310" spans="1:11" s="57" customFormat="1">
      <c r="A310" s="68"/>
      <c r="B310" s="69"/>
      <c r="C310" s="242"/>
      <c r="D310" s="52"/>
      <c r="E310" s="70"/>
      <c r="F310" s="71">
        <f>SUM(D$5:D310)</f>
        <v>0</v>
      </c>
      <c r="G310" s="72">
        <f t="shared" si="8"/>
        <v>0</v>
      </c>
      <c r="H310" s="72">
        <v>0</v>
      </c>
      <c r="I310" s="73"/>
      <c r="J310" s="72">
        <f t="shared" si="9"/>
        <v>0</v>
      </c>
      <c r="K310" s="93"/>
    </row>
    <row r="311" spans="1:11" s="57" customFormat="1">
      <c r="A311" s="68"/>
      <c r="B311" s="69"/>
      <c r="C311" s="242"/>
      <c r="D311" s="52"/>
      <c r="E311" s="70"/>
      <c r="F311" s="71">
        <f>SUM(D$5:D311)</f>
        <v>0</v>
      </c>
      <c r="G311" s="72">
        <f t="shared" si="8"/>
        <v>0</v>
      </c>
      <c r="H311" s="72">
        <v>0</v>
      </c>
      <c r="I311" s="73"/>
      <c r="J311" s="72">
        <f t="shared" si="9"/>
        <v>0</v>
      </c>
      <c r="K311" s="93"/>
    </row>
    <row r="312" spans="1:11" s="57" customFormat="1">
      <c r="A312" s="68"/>
      <c r="B312" s="69"/>
      <c r="C312" s="242"/>
      <c r="D312" s="52"/>
      <c r="E312" s="70"/>
      <c r="F312" s="71">
        <f>SUM(D$5:D312)</f>
        <v>0</v>
      </c>
      <c r="G312" s="72">
        <f t="shared" si="8"/>
        <v>0</v>
      </c>
      <c r="H312" s="72">
        <v>0</v>
      </c>
      <c r="I312" s="73"/>
      <c r="J312" s="72">
        <f t="shared" si="9"/>
        <v>0</v>
      </c>
      <c r="K312" s="93"/>
    </row>
    <row r="313" spans="1:11" s="57" customFormat="1">
      <c r="A313" s="68"/>
      <c r="B313" s="69"/>
      <c r="C313" s="242"/>
      <c r="D313" s="52"/>
      <c r="E313" s="70"/>
      <c r="F313" s="71">
        <f>SUM(D$5:D313)</f>
        <v>0</v>
      </c>
      <c r="G313" s="72">
        <f t="shared" si="8"/>
        <v>0</v>
      </c>
      <c r="H313" s="72">
        <v>0</v>
      </c>
      <c r="I313" s="73"/>
      <c r="J313" s="72">
        <f t="shared" si="9"/>
        <v>0</v>
      </c>
      <c r="K313" s="93"/>
    </row>
    <row r="314" spans="1:11" s="57" customFormat="1">
      <c r="A314" s="68"/>
      <c r="B314" s="69"/>
      <c r="C314" s="242"/>
      <c r="D314" s="52"/>
      <c r="E314" s="70"/>
      <c r="F314" s="71">
        <f>SUM(D$5:D314)</f>
        <v>0</v>
      </c>
      <c r="G314" s="72">
        <f t="shared" si="8"/>
        <v>0</v>
      </c>
      <c r="H314" s="72">
        <v>0</v>
      </c>
      <c r="I314" s="73"/>
      <c r="J314" s="72">
        <f t="shared" si="9"/>
        <v>0</v>
      </c>
      <c r="K314" s="93"/>
    </row>
    <row r="315" spans="1:11" s="57" customFormat="1">
      <c r="A315" s="68"/>
      <c r="B315" s="69"/>
      <c r="C315" s="242"/>
      <c r="D315" s="52"/>
      <c r="E315" s="70"/>
      <c r="F315" s="71">
        <f>SUM(D$5:D315)</f>
        <v>0</v>
      </c>
      <c r="G315" s="72">
        <f t="shared" si="8"/>
        <v>0</v>
      </c>
      <c r="H315" s="72">
        <v>0</v>
      </c>
      <c r="I315" s="73"/>
      <c r="J315" s="72">
        <f t="shared" si="9"/>
        <v>0</v>
      </c>
      <c r="K315" s="93"/>
    </row>
    <row r="316" spans="1:11" s="57" customFormat="1">
      <c r="A316" s="68"/>
      <c r="B316" s="69"/>
      <c r="C316" s="242"/>
      <c r="D316" s="52"/>
      <c r="E316" s="70"/>
      <c r="F316" s="71">
        <f>SUM(D$5:D316)</f>
        <v>0</v>
      </c>
      <c r="G316" s="72">
        <f t="shared" si="8"/>
        <v>0</v>
      </c>
      <c r="H316" s="72">
        <v>0</v>
      </c>
      <c r="I316" s="73"/>
      <c r="J316" s="72">
        <f t="shared" si="9"/>
        <v>0</v>
      </c>
      <c r="K316" s="93"/>
    </row>
    <row r="317" spans="1:11" s="57" customFormat="1">
      <c r="A317" s="68"/>
      <c r="B317" s="69"/>
      <c r="C317" s="242"/>
      <c r="D317" s="52"/>
      <c r="E317" s="70"/>
      <c r="F317" s="71">
        <f>SUM(D$5:D317)</f>
        <v>0</v>
      </c>
      <c r="G317" s="72">
        <f t="shared" si="8"/>
        <v>0</v>
      </c>
      <c r="H317" s="72">
        <v>0</v>
      </c>
      <c r="I317" s="73"/>
      <c r="J317" s="72">
        <f t="shared" si="9"/>
        <v>0</v>
      </c>
      <c r="K317" s="93"/>
    </row>
    <row r="318" spans="1:11" s="57" customFormat="1">
      <c r="A318" s="68"/>
      <c r="B318" s="69"/>
      <c r="C318" s="242"/>
      <c r="D318" s="52"/>
      <c r="E318" s="70"/>
      <c r="F318" s="71">
        <f>SUM(D$5:D318)</f>
        <v>0</v>
      </c>
      <c r="G318" s="72">
        <f t="shared" si="8"/>
        <v>0</v>
      </c>
      <c r="H318" s="72">
        <v>0</v>
      </c>
      <c r="I318" s="73"/>
      <c r="J318" s="72">
        <f t="shared" si="9"/>
        <v>0</v>
      </c>
      <c r="K318" s="93"/>
    </row>
    <row r="319" spans="1:11" s="57" customFormat="1">
      <c r="A319" s="68"/>
      <c r="B319" s="69"/>
      <c r="C319" s="242"/>
      <c r="D319" s="52"/>
      <c r="E319" s="70"/>
      <c r="F319" s="71">
        <f>SUM(D$5:D319)</f>
        <v>0</v>
      </c>
      <c r="G319" s="72">
        <f t="shared" si="8"/>
        <v>0</v>
      </c>
      <c r="H319" s="72">
        <v>0</v>
      </c>
      <c r="I319" s="73"/>
      <c r="J319" s="72">
        <f t="shared" si="9"/>
        <v>0</v>
      </c>
      <c r="K319" s="93"/>
    </row>
    <row r="320" spans="1:11" s="57" customFormat="1">
      <c r="A320" s="68"/>
      <c r="B320" s="69"/>
      <c r="C320" s="242"/>
      <c r="D320" s="52"/>
      <c r="E320" s="70"/>
      <c r="F320" s="71">
        <f>SUM(D$5:D320)</f>
        <v>0</v>
      </c>
      <c r="G320" s="72">
        <f t="shared" si="8"/>
        <v>0</v>
      </c>
      <c r="H320" s="72">
        <v>0</v>
      </c>
      <c r="I320" s="73"/>
      <c r="J320" s="72">
        <f t="shared" si="9"/>
        <v>0</v>
      </c>
      <c r="K320" s="93"/>
    </row>
    <row r="321" spans="1:11" s="57" customFormat="1">
      <c r="A321" s="68"/>
      <c r="B321" s="69"/>
      <c r="C321" s="242"/>
      <c r="D321" s="52"/>
      <c r="E321" s="70"/>
      <c r="F321" s="71">
        <f>SUM(D$5:D321)</f>
        <v>0</v>
      </c>
      <c r="G321" s="72">
        <f t="shared" si="8"/>
        <v>0</v>
      </c>
      <c r="H321" s="72">
        <v>0</v>
      </c>
      <c r="I321" s="73"/>
      <c r="J321" s="72">
        <f t="shared" si="9"/>
        <v>0</v>
      </c>
      <c r="K321" s="93"/>
    </row>
    <row r="322" spans="1:11" s="57" customFormat="1">
      <c r="A322" s="68"/>
      <c r="B322" s="69"/>
      <c r="C322" s="242"/>
      <c r="D322" s="52"/>
      <c r="E322" s="70"/>
      <c r="F322" s="71">
        <f>SUM(D$5:D322)</f>
        <v>0</v>
      </c>
      <c r="G322" s="72">
        <f t="shared" si="8"/>
        <v>0</v>
      </c>
      <c r="H322" s="72">
        <v>0</v>
      </c>
      <c r="I322" s="73"/>
      <c r="J322" s="72">
        <f t="shared" si="9"/>
        <v>0</v>
      </c>
      <c r="K322" s="93"/>
    </row>
    <row r="323" spans="1:11" s="57" customFormat="1">
      <c r="A323" s="68"/>
      <c r="B323" s="69"/>
      <c r="C323" s="242"/>
      <c r="D323" s="52"/>
      <c r="E323" s="70"/>
      <c r="F323" s="71">
        <f>SUM(D$5:D323)</f>
        <v>0</v>
      </c>
      <c r="G323" s="72">
        <f t="shared" si="8"/>
        <v>0</v>
      </c>
      <c r="H323" s="72">
        <v>0</v>
      </c>
      <c r="I323" s="73"/>
      <c r="J323" s="72">
        <f t="shared" si="9"/>
        <v>0</v>
      </c>
      <c r="K323" s="93"/>
    </row>
    <row r="324" spans="1:11" s="57" customFormat="1">
      <c r="A324" s="68"/>
      <c r="B324" s="69"/>
      <c r="C324" s="242"/>
      <c r="D324" s="52"/>
      <c r="E324" s="70"/>
      <c r="F324" s="71">
        <f>SUM(D$5:D324)</f>
        <v>0</v>
      </c>
      <c r="G324" s="72">
        <f t="shared" si="8"/>
        <v>0</v>
      </c>
      <c r="H324" s="72">
        <v>0</v>
      </c>
      <c r="I324" s="73"/>
      <c r="J324" s="72">
        <f t="shared" si="9"/>
        <v>0</v>
      </c>
      <c r="K324" s="93"/>
    </row>
    <row r="325" spans="1:11" s="57" customFormat="1">
      <c r="A325" s="68"/>
      <c r="B325" s="69"/>
      <c r="C325" s="242"/>
      <c r="D325" s="52"/>
      <c r="E325" s="70"/>
      <c r="F325" s="71">
        <f>SUM(D$5:D325)</f>
        <v>0</v>
      </c>
      <c r="G325" s="72">
        <f t="shared" si="8"/>
        <v>0</v>
      </c>
      <c r="H325" s="72">
        <v>0</v>
      </c>
      <c r="I325" s="73"/>
      <c r="J325" s="72">
        <f t="shared" si="9"/>
        <v>0</v>
      </c>
      <c r="K325" s="93"/>
    </row>
    <row r="326" spans="1:11" s="57" customFormat="1">
      <c r="A326" s="68"/>
      <c r="B326" s="69"/>
      <c r="C326" s="242"/>
      <c r="D326" s="52"/>
      <c r="E326" s="70"/>
      <c r="F326" s="71">
        <f>SUM(D$5:D326)</f>
        <v>0</v>
      </c>
      <c r="G326" s="72">
        <f t="shared" si="8"/>
        <v>0</v>
      </c>
      <c r="H326" s="72">
        <v>0</v>
      </c>
      <c r="I326" s="73"/>
      <c r="J326" s="72">
        <f t="shared" si="9"/>
        <v>0</v>
      </c>
      <c r="K326" s="93"/>
    </row>
    <row r="327" spans="1:11" s="57" customFormat="1">
      <c r="A327" s="68"/>
      <c r="B327" s="69"/>
      <c r="C327" s="242"/>
      <c r="D327" s="52"/>
      <c r="E327" s="70"/>
      <c r="F327" s="71">
        <f>SUM(D$5:D327)</f>
        <v>0</v>
      </c>
      <c r="G327" s="72">
        <f t="shared" si="8"/>
        <v>0</v>
      </c>
      <c r="H327" s="72">
        <v>0</v>
      </c>
      <c r="I327" s="73"/>
      <c r="J327" s="72">
        <f t="shared" si="9"/>
        <v>0</v>
      </c>
      <c r="K327" s="93"/>
    </row>
    <row r="328" spans="1:11" s="57" customFormat="1">
      <c r="A328" s="68"/>
      <c r="B328" s="69"/>
      <c r="C328" s="242"/>
      <c r="D328" s="52"/>
      <c r="E328" s="70"/>
      <c r="F328" s="71">
        <f>SUM(D$5:D328)</f>
        <v>0</v>
      </c>
      <c r="G328" s="72">
        <f t="shared" ref="G328:G391" si="10">+D328-H328</f>
        <v>0</v>
      </c>
      <c r="H328" s="72">
        <v>0</v>
      </c>
      <c r="I328" s="73"/>
      <c r="J328" s="72">
        <f t="shared" ref="J328:J391" si="11">IF(OR(G328&gt;0,I328="X",C328="Income from customers"),0,G328)</f>
        <v>0</v>
      </c>
      <c r="K328" s="93"/>
    </row>
    <row r="329" spans="1:11" s="57" customFormat="1">
      <c r="A329" s="68"/>
      <c r="B329" s="69"/>
      <c r="C329" s="242"/>
      <c r="D329" s="52"/>
      <c r="E329" s="70"/>
      <c r="F329" s="71">
        <f>SUM(D$5:D329)</f>
        <v>0</v>
      </c>
      <c r="G329" s="72">
        <f t="shared" si="10"/>
        <v>0</v>
      </c>
      <c r="H329" s="72">
        <v>0</v>
      </c>
      <c r="I329" s="73"/>
      <c r="J329" s="72">
        <f t="shared" si="11"/>
        <v>0</v>
      </c>
      <c r="K329" s="93"/>
    </row>
    <row r="330" spans="1:11" s="57" customFormat="1">
      <c r="A330" s="68"/>
      <c r="B330" s="69"/>
      <c r="C330" s="242"/>
      <c r="D330" s="52"/>
      <c r="E330" s="70"/>
      <c r="F330" s="71">
        <f>SUM(D$5:D330)</f>
        <v>0</v>
      </c>
      <c r="G330" s="72">
        <f t="shared" si="10"/>
        <v>0</v>
      </c>
      <c r="H330" s="72">
        <v>0</v>
      </c>
      <c r="I330" s="73"/>
      <c r="J330" s="72">
        <f t="shared" si="11"/>
        <v>0</v>
      </c>
      <c r="K330" s="93"/>
    </row>
    <row r="331" spans="1:11" s="57" customFormat="1">
      <c r="A331" s="68"/>
      <c r="B331" s="69"/>
      <c r="C331" s="242"/>
      <c r="D331" s="52"/>
      <c r="E331" s="70"/>
      <c r="F331" s="71">
        <f>SUM(D$5:D331)</f>
        <v>0</v>
      </c>
      <c r="G331" s="72">
        <f t="shared" si="10"/>
        <v>0</v>
      </c>
      <c r="H331" s="72">
        <v>0</v>
      </c>
      <c r="I331" s="73"/>
      <c r="J331" s="72">
        <f t="shared" si="11"/>
        <v>0</v>
      </c>
      <c r="K331" s="93"/>
    </row>
    <row r="332" spans="1:11" s="57" customFormat="1">
      <c r="A332" s="68"/>
      <c r="B332" s="69"/>
      <c r="C332" s="242"/>
      <c r="D332" s="52"/>
      <c r="E332" s="70"/>
      <c r="F332" s="71">
        <f>SUM(D$5:D332)</f>
        <v>0</v>
      </c>
      <c r="G332" s="72">
        <f t="shared" si="10"/>
        <v>0</v>
      </c>
      <c r="H332" s="72">
        <v>0</v>
      </c>
      <c r="I332" s="73"/>
      <c r="J332" s="72">
        <f t="shared" si="11"/>
        <v>0</v>
      </c>
      <c r="K332" s="93"/>
    </row>
    <row r="333" spans="1:11" s="57" customFormat="1">
      <c r="A333" s="68"/>
      <c r="B333" s="69"/>
      <c r="C333" s="242"/>
      <c r="D333" s="52"/>
      <c r="E333" s="70"/>
      <c r="F333" s="71">
        <f>SUM(D$5:D333)</f>
        <v>0</v>
      </c>
      <c r="G333" s="72">
        <f t="shared" si="10"/>
        <v>0</v>
      </c>
      <c r="H333" s="72">
        <v>0</v>
      </c>
      <c r="I333" s="73"/>
      <c r="J333" s="72">
        <f t="shared" si="11"/>
        <v>0</v>
      </c>
      <c r="K333" s="93"/>
    </row>
    <row r="334" spans="1:11" s="57" customFormat="1">
      <c r="A334" s="68"/>
      <c r="B334" s="69"/>
      <c r="C334" s="242"/>
      <c r="D334" s="52"/>
      <c r="E334" s="70"/>
      <c r="F334" s="71">
        <f>SUM(D$5:D334)</f>
        <v>0</v>
      </c>
      <c r="G334" s="72">
        <f t="shared" si="10"/>
        <v>0</v>
      </c>
      <c r="H334" s="72">
        <v>0</v>
      </c>
      <c r="I334" s="73"/>
      <c r="J334" s="72">
        <f t="shared" si="11"/>
        <v>0</v>
      </c>
      <c r="K334" s="93"/>
    </row>
    <row r="335" spans="1:11" s="57" customFormat="1">
      <c r="A335" s="68"/>
      <c r="B335" s="69"/>
      <c r="C335" s="242"/>
      <c r="D335" s="52"/>
      <c r="E335" s="70"/>
      <c r="F335" s="71">
        <f>SUM(D$5:D335)</f>
        <v>0</v>
      </c>
      <c r="G335" s="72">
        <f t="shared" si="10"/>
        <v>0</v>
      </c>
      <c r="H335" s="72">
        <v>0</v>
      </c>
      <c r="I335" s="73"/>
      <c r="J335" s="72">
        <f t="shared" si="11"/>
        <v>0</v>
      </c>
      <c r="K335" s="93"/>
    </row>
    <row r="336" spans="1:11" s="57" customFormat="1">
      <c r="A336" s="68"/>
      <c r="B336" s="69"/>
      <c r="C336" s="242"/>
      <c r="D336" s="52"/>
      <c r="E336" s="70"/>
      <c r="F336" s="71">
        <f>SUM(D$5:D336)</f>
        <v>0</v>
      </c>
      <c r="G336" s="72">
        <f t="shared" si="10"/>
        <v>0</v>
      </c>
      <c r="H336" s="72">
        <v>0</v>
      </c>
      <c r="I336" s="73"/>
      <c r="J336" s="72">
        <f t="shared" si="11"/>
        <v>0</v>
      </c>
      <c r="K336" s="93"/>
    </row>
    <row r="337" spans="1:11" s="57" customFormat="1">
      <c r="A337" s="68"/>
      <c r="B337" s="69"/>
      <c r="C337" s="242"/>
      <c r="D337" s="52"/>
      <c r="E337" s="70"/>
      <c r="F337" s="71">
        <f>SUM(D$5:D337)</f>
        <v>0</v>
      </c>
      <c r="G337" s="72">
        <f t="shared" si="10"/>
        <v>0</v>
      </c>
      <c r="H337" s="72">
        <v>0</v>
      </c>
      <c r="I337" s="73"/>
      <c r="J337" s="72">
        <f t="shared" si="11"/>
        <v>0</v>
      </c>
      <c r="K337" s="93"/>
    </row>
    <row r="338" spans="1:11" s="57" customFormat="1">
      <c r="A338" s="68"/>
      <c r="B338" s="69"/>
      <c r="C338" s="242"/>
      <c r="D338" s="52"/>
      <c r="E338" s="70"/>
      <c r="F338" s="71">
        <f>SUM(D$5:D338)</f>
        <v>0</v>
      </c>
      <c r="G338" s="72">
        <f t="shared" si="10"/>
        <v>0</v>
      </c>
      <c r="H338" s="72">
        <v>0</v>
      </c>
      <c r="I338" s="73"/>
      <c r="J338" s="72">
        <f t="shared" si="11"/>
        <v>0</v>
      </c>
      <c r="K338" s="93"/>
    </row>
    <row r="339" spans="1:11" s="57" customFormat="1">
      <c r="A339" s="68"/>
      <c r="B339" s="69"/>
      <c r="C339" s="242"/>
      <c r="D339" s="52"/>
      <c r="E339" s="70"/>
      <c r="F339" s="71">
        <f>SUM(D$5:D339)</f>
        <v>0</v>
      </c>
      <c r="G339" s="72">
        <f t="shared" si="10"/>
        <v>0</v>
      </c>
      <c r="H339" s="72">
        <v>0</v>
      </c>
      <c r="I339" s="73"/>
      <c r="J339" s="72">
        <f t="shared" si="11"/>
        <v>0</v>
      </c>
      <c r="K339" s="93"/>
    </row>
    <row r="340" spans="1:11" s="57" customFormat="1">
      <c r="A340" s="68"/>
      <c r="B340" s="69"/>
      <c r="C340" s="242"/>
      <c r="D340" s="52"/>
      <c r="E340" s="70"/>
      <c r="F340" s="71">
        <f>SUM(D$5:D340)</f>
        <v>0</v>
      </c>
      <c r="G340" s="72">
        <f t="shared" si="10"/>
        <v>0</v>
      </c>
      <c r="H340" s="72">
        <v>0</v>
      </c>
      <c r="I340" s="73"/>
      <c r="J340" s="72">
        <f t="shared" si="11"/>
        <v>0</v>
      </c>
      <c r="K340" s="93"/>
    </row>
    <row r="341" spans="1:11" s="57" customFormat="1">
      <c r="A341" s="68"/>
      <c r="B341" s="69"/>
      <c r="C341" s="242"/>
      <c r="D341" s="52"/>
      <c r="E341" s="70"/>
      <c r="F341" s="71">
        <f>SUM(D$5:D341)</f>
        <v>0</v>
      </c>
      <c r="G341" s="72">
        <f t="shared" si="10"/>
        <v>0</v>
      </c>
      <c r="H341" s="72">
        <v>0</v>
      </c>
      <c r="I341" s="73"/>
      <c r="J341" s="72">
        <f t="shared" si="11"/>
        <v>0</v>
      </c>
      <c r="K341" s="93"/>
    </row>
    <row r="342" spans="1:11" s="57" customFormat="1">
      <c r="A342" s="68"/>
      <c r="B342" s="69"/>
      <c r="C342" s="242"/>
      <c r="D342" s="52"/>
      <c r="E342" s="70"/>
      <c r="F342" s="71">
        <f>SUM(D$5:D342)</f>
        <v>0</v>
      </c>
      <c r="G342" s="72">
        <f t="shared" si="10"/>
        <v>0</v>
      </c>
      <c r="H342" s="72">
        <v>0</v>
      </c>
      <c r="I342" s="73"/>
      <c r="J342" s="72">
        <f t="shared" si="11"/>
        <v>0</v>
      </c>
      <c r="K342" s="93"/>
    </row>
    <row r="343" spans="1:11" s="57" customFormat="1">
      <c r="A343" s="68"/>
      <c r="B343" s="69"/>
      <c r="C343" s="242"/>
      <c r="D343" s="52"/>
      <c r="E343" s="70"/>
      <c r="F343" s="71">
        <f>SUM(D$5:D343)</f>
        <v>0</v>
      </c>
      <c r="G343" s="72">
        <f t="shared" si="10"/>
        <v>0</v>
      </c>
      <c r="H343" s="72">
        <v>0</v>
      </c>
      <c r="I343" s="73"/>
      <c r="J343" s="72">
        <f t="shared" si="11"/>
        <v>0</v>
      </c>
      <c r="K343" s="93"/>
    </row>
    <row r="344" spans="1:11" s="57" customFormat="1">
      <c r="A344" s="68"/>
      <c r="B344" s="69"/>
      <c r="C344" s="242"/>
      <c r="D344" s="52"/>
      <c r="E344" s="70"/>
      <c r="F344" s="71">
        <f>SUM(D$5:D344)</f>
        <v>0</v>
      </c>
      <c r="G344" s="72">
        <f t="shared" si="10"/>
        <v>0</v>
      </c>
      <c r="H344" s="72">
        <v>0</v>
      </c>
      <c r="I344" s="73"/>
      <c r="J344" s="72">
        <f t="shared" si="11"/>
        <v>0</v>
      </c>
      <c r="K344" s="93"/>
    </row>
    <row r="345" spans="1:11" s="57" customFormat="1">
      <c r="A345" s="68"/>
      <c r="B345" s="69"/>
      <c r="C345" s="242"/>
      <c r="D345" s="52"/>
      <c r="E345" s="70"/>
      <c r="F345" s="71">
        <f>SUM(D$5:D345)</f>
        <v>0</v>
      </c>
      <c r="G345" s="72">
        <f t="shared" si="10"/>
        <v>0</v>
      </c>
      <c r="H345" s="72">
        <v>0</v>
      </c>
      <c r="I345" s="73"/>
      <c r="J345" s="72">
        <f t="shared" si="11"/>
        <v>0</v>
      </c>
      <c r="K345" s="93"/>
    </row>
    <row r="346" spans="1:11" s="57" customFormat="1">
      <c r="A346" s="68"/>
      <c r="B346" s="69"/>
      <c r="C346" s="242"/>
      <c r="D346" s="52"/>
      <c r="E346" s="70"/>
      <c r="F346" s="71">
        <f>SUM(D$5:D346)</f>
        <v>0</v>
      </c>
      <c r="G346" s="72">
        <f t="shared" si="10"/>
        <v>0</v>
      </c>
      <c r="H346" s="72">
        <v>0</v>
      </c>
      <c r="I346" s="73"/>
      <c r="J346" s="72">
        <f t="shared" si="11"/>
        <v>0</v>
      </c>
      <c r="K346" s="93"/>
    </row>
    <row r="347" spans="1:11" s="57" customFormat="1">
      <c r="A347" s="68"/>
      <c r="B347" s="69"/>
      <c r="C347" s="242"/>
      <c r="D347" s="52"/>
      <c r="E347" s="70"/>
      <c r="F347" s="71">
        <f>SUM(D$5:D347)</f>
        <v>0</v>
      </c>
      <c r="G347" s="72">
        <f t="shared" si="10"/>
        <v>0</v>
      </c>
      <c r="H347" s="72">
        <v>0</v>
      </c>
      <c r="I347" s="73"/>
      <c r="J347" s="72">
        <f t="shared" si="11"/>
        <v>0</v>
      </c>
      <c r="K347" s="93"/>
    </row>
    <row r="348" spans="1:11" s="57" customFormat="1">
      <c r="A348" s="68"/>
      <c r="B348" s="69"/>
      <c r="C348" s="242"/>
      <c r="D348" s="52"/>
      <c r="E348" s="70"/>
      <c r="F348" s="71">
        <f>SUM(D$5:D348)</f>
        <v>0</v>
      </c>
      <c r="G348" s="72">
        <f t="shared" si="10"/>
        <v>0</v>
      </c>
      <c r="H348" s="72">
        <v>0</v>
      </c>
      <c r="I348" s="73"/>
      <c r="J348" s="72">
        <f t="shared" si="11"/>
        <v>0</v>
      </c>
      <c r="K348" s="93"/>
    </row>
    <row r="349" spans="1:11" s="57" customFormat="1">
      <c r="A349" s="68"/>
      <c r="B349" s="69"/>
      <c r="C349" s="242"/>
      <c r="D349" s="52"/>
      <c r="E349" s="70"/>
      <c r="F349" s="71">
        <f>SUM(D$5:D349)</f>
        <v>0</v>
      </c>
      <c r="G349" s="72">
        <f t="shared" si="10"/>
        <v>0</v>
      </c>
      <c r="H349" s="72">
        <v>0</v>
      </c>
      <c r="I349" s="73"/>
      <c r="J349" s="72">
        <f t="shared" si="11"/>
        <v>0</v>
      </c>
      <c r="K349" s="93"/>
    </row>
    <row r="350" spans="1:11" s="57" customFormat="1">
      <c r="A350" s="68"/>
      <c r="B350" s="69"/>
      <c r="C350" s="242"/>
      <c r="D350" s="52"/>
      <c r="E350" s="70"/>
      <c r="F350" s="71">
        <f>SUM(D$5:D350)</f>
        <v>0</v>
      </c>
      <c r="G350" s="72">
        <f t="shared" si="10"/>
        <v>0</v>
      </c>
      <c r="H350" s="72">
        <v>0</v>
      </c>
      <c r="I350" s="73"/>
      <c r="J350" s="72">
        <f t="shared" si="11"/>
        <v>0</v>
      </c>
      <c r="K350" s="93"/>
    </row>
    <row r="351" spans="1:11" s="57" customFormat="1">
      <c r="A351" s="68"/>
      <c r="B351" s="69"/>
      <c r="C351" s="242"/>
      <c r="D351" s="52"/>
      <c r="E351" s="70"/>
      <c r="F351" s="71">
        <f>SUM(D$5:D351)</f>
        <v>0</v>
      </c>
      <c r="G351" s="72">
        <f t="shared" si="10"/>
        <v>0</v>
      </c>
      <c r="H351" s="72">
        <v>0</v>
      </c>
      <c r="I351" s="73"/>
      <c r="J351" s="72">
        <f t="shared" si="11"/>
        <v>0</v>
      </c>
      <c r="K351" s="93"/>
    </row>
    <row r="352" spans="1:11" s="57" customFormat="1">
      <c r="A352" s="68"/>
      <c r="B352" s="69"/>
      <c r="C352" s="242"/>
      <c r="D352" s="52"/>
      <c r="E352" s="70"/>
      <c r="F352" s="71">
        <f>SUM(D$5:D352)</f>
        <v>0</v>
      </c>
      <c r="G352" s="72">
        <f t="shared" si="10"/>
        <v>0</v>
      </c>
      <c r="H352" s="72">
        <v>0</v>
      </c>
      <c r="I352" s="73"/>
      <c r="J352" s="72">
        <f t="shared" si="11"/>
        <v>0</v>
      </c>
      <c r="K352" s="93"/>
    </row>
    <row r="353" spans="1:11" s="57" customFormat="1">
      <c r="A353" s="68"/>
      <c r="B353" s="69"/>
      <c r="C353" s="242"/>
      <c r="D353" s="52"/>
      <c r="E353" s="70"/>
      <c r="F353" s="71">
        <f>SUM(D$5:D353)</f>
        <v>0</v>
      </c>
      <c r="G353" s="72">
        <f t="shared" si="10"/>
        <v>0</v>
      </c>
      <c r="H353" s="72">
        <v>0</v>
      </c>
      <c r="I353" s="73"/>
      <c r="J353" s="72">
        <f t="shared" si="11"/>
        <v>0</v>
      </c>
      <c r="K353" s="93"/>
    </row>
    <row r="354" spans="1:11" s="57" customFormat="1">
      <c r="A354" s="68"/>
      <c r="B354" s="69"/>
      <c r="C354" s="242"/>
      <c r="D354" s="52"/>
      <c r="E354" s="70"/>
      <c r="F354" s="71">
        <f>SUM(D$5:D354)</f>
        <v>0</v>
      </c>
      <c r="G354" s="72">
        <f t="shared" si="10"/>
        <v>0</v>
      </c>
      <c r="H354" s="72">
        <v>0</v>
      </c>
      <c r="I354" s="73"/>
      <c r="J354" s="72">
        <f t="shared" si="11"/>
        <v>0</v>
      </c>
      <c r="K354" s="93"/>
    </row>
    <row r="355" spans="1:11" s="57" customFormat="1">
      <c r="A355" s="68"/>
      <c r="B355" s="69"/>
      <c r="C355" s="242"/>
      <c r="D355" s="52"/>
      <c r="E355" s="70"/>
      <c r="F355" s="71">
        <f>SUM(D$5:D355)</f>
        <v>0</v>
      </c>
      <c r="G355" s="72">
        <f t="shared" si="10"/>
        <v>0</v>
      </c>
      <c r="H355" s="72">
        <v>0</v>
      </c>
      <c r="I355" s="73"/>
      <c r="J355" s="72">
        <f t="shared" si="11"/>
        <v>0</v>
      </c>
      <c r="K355" s="93"/>
    </row>
    <row r="356" spans="1:11" s="57" customFormat="1">
      <c r="A356" s="68"/>
      <c r="B356" s="69"/>
      <c r="C356" s="242"/>
      <c r="D356" s="52"/>
      <c r="E356" s="70"/>
      <c r="F356" s="71">
        <f>SUM(D$5:D356)</f>
        <v>0</v>
      </c>
      <c r="G356" s="72">
        <f t="shared" si="10"/>
        <v>0</v>
      </c>
      <c r="H356" s="72">
        <v>0</v>
      </c>
      <c r="I356" s="73"/>
      <c r="J356" s="72">
        <f t="shared" si="11"/>
        <v>0</v>
      </c>
      <c r="K356" s="93"/>
    </row>
    <row r="357" spans="1:11" s="57" customFormat="1">
      <c r="A357" s="68"/>
      <c r="B357" s="69"/>
      <c r="C357" s="242"/>
      <c r="D357" s="52"/>
      <c r="E357" s="70"/>
      <c r="F357" s="71">
        <f>SUM(D$5:D357)</f>
        <v>0</v>
      </c>
      <c r="G357" s="72">
        <f t="shared" si="10"/>
        <v>0</v>
      </c>
      <c r="H357" s="72">
        <v>0</v>
      </c>
      <c r="I357" s="73"/>
      <c r="J357" s="72">
        <f t="shared" si="11"/>
        <v>0</v>
      </c>
      <c r="K357" s="93"/>
    </row>
    <row r="358" spans="1:11" s="57" customFormat="1">
      <c r="A358" s="68"/>
      <c r="B358" s="69"/>
      <c r="C358" s="242"/>
      <c r="D358" s="52"/>
      <c r="E358" s="70"/>
      <c r="F358" s="71">
        <f>SUM(D$5:D358)</f>
        <v>0</v>
      </c>
      <c r="G358" s="72">
        <f t="shared" si="10"/>
        <v>0</v>
      </c>
      <c r="H358" s="72">
        <v>0</v>
      </c>
      <c r="I358" s="73"/>
      <c r="J358" s="72">
        <f t="shared" si="11"/>
        <v>0</v>
      </c>
      <c r="K358" s="93"/>
    </row>
    <row r="359" spans="1:11" s="57" customFormat="1">
      <c r="A359" s="68"/>
      <c r="B359" s="69"/>
      <c r="C359" s="242"/>
      <c r="D359" s="52"/>
      <c r="E359" s="70"/>
      <c r="F359" s="71">
        <f>SUM(D$5:D359)</f>
        <v>0</v>
      </c>
      <c r="G359" s="72">
        <f t="shared" si="10"/>
        <v>0</v>
      </c>
      <c r="H359" s="72">
        <v>0</v>
      </c>
      <c r="I359" s="73"/>
      <c r="J359" s="72">
        <f t="shared" si="11"/>
        <v>0</v>
      </c>
      <c r="K359" s="93"/>
    </row>
    <row r="360" spans="1:11" s="57" customFormat="1">
      <c r="A360" s="68"/>
      <c r="B360" s="69"/>
      <c r="C360" s="242"/>
      <c r="D360" s="52"/>
      <c r="E360" s="70"/>
      <c r="F360" s="71">
        <f>SUM(D$5:D360)</f>
        <v>0</v>
      </c>
      <c r="G360" s="72">
        <f t="shared" si="10"/>
        <v>0</v>
      </c>
      <c r="H360" s="72">
        <v>0</v>
      </c>
      <c r="I360" s="73"/>
      <c r="J360" s="72">
        <f t="shared" si="11"/>
        <v>0</v>
      </c>
      <c r="K360" s="93"/>
    </row>
    <row r="361" spans="1:11" s="57" customFormat="1">
      <c r="A361" s="68"/>
      <c r="B361" s="69"/>
      <c r="C361" s="242"/>
      <c r="D361" s="52"/>
      <c r="E361" s="70"/>
      <c r="F361" s="71">
        <f>SUM(D$5:D361)</f>
        <v>0</v>
      </c>
      <c r="G361" s="72">
        <f t="shared" si="10"/>
        <v>0</v>
      </c>
      <c r="H361" s="72">
        <v>0</v>
      </c>
      <c r="I361" s="73"/>
      <c r="J361" s="72">
        <f t="shared" si="11"/>
        <v>0</v>
      </c>
      <c r="K361" s="93"/>
    </row>
    <row r="362" spans="1:11" s="57" customFormat="1">
      <c r="A362" s="68"/>
      <c r="B362" s="69"/>
      <c r="C362" s="242"/>
      <c r="D362" s="52"/>
      <c r="E362" s="70"/>
      <c r="F362" s="71">
        <f>SUM(D$5:D362)</f>
        <v>0</v>
      </c>
      <c r="G362" s="72">
        <f t="shared" si="10"/>
        <v>0</v>
      </c>
      <c r="H362" s="72">
        <v>0</v>
      </c>
      <c r="I362" s="73"/>
      <c r="J362" s="72">
        <f t="shared" si="11"/>
        <v>0</v>
      </c>
      <c r="K362" s="93"/>
    </row>
    <row r="363" spans="1:11" s="57" customFormat="1">
      <c r="A363" s="68"/>
      <c r="B363" s="69"/>
      <c r="C363" s="242"/>
      <c r="D363" s="52"/>
      <c r="E363" s="70"/>
      <c r="F363" s="71">
        <f>SUM(D$5:D363)</f>
        <v>0</v>
      </c>
      <c r="G363" s="72">
        <f t="shared" si="10"/>
        <v>0</v>
      </c>
      <c r="H363" s="72">
        <v>0</v>
      </c>
      <c r="I363" s="73"/>
      <c r="J363" s="72">
        <f t="shared" si="11"/>
        <v>0</v>
      </c>
      <c r="K363" s="93"/>
    </row>
    <row r="364" spans="1:11" s="57" customFormat="1">
      <c r="A364" s="68"/>
      <c r="B364" s="69"/>
      <c r="C364" s="242"/>
      <c r="D364" s="52"/>
      <c r="E364" s="70"/>
      <c r="F364" s="71">
        <f>SUM(D$5:D364)</f>
        <v>0</v>
      </c>
      <c r="G364" s="72">
        <f t="shared" si="10"/>
        <v>0</v>
      </c>
      <c r="H364" s="72">
        <v>0</v>
      </c>
      <c r="I364" s="73"/>
      <c r="J364" s="72">
        <f t="shared" si="11"/>
        <v>0</v>
      </c>
      <c r="K364" s="93"/>
    </row>
    <row r="365" spans="1:11" s="57" customFormat="1">
      <c r="A365" s="68"/>
      <c r="B365" s="69"/>
      <c r="C365" s="242"/>
      <c r="D365" s="52"/>
      <c r="E365" s="70"/>
      <c r="F365" s="71">
        <f>SUM(D$5:D365)</f>
        <v>0</v>
      </c>
      <c r="G365" s="72">
        <f t="shared" si="10"/>
        <v>0</v>
      </c>
      <c r="H365" s="72">
        <v>0</v>
      </c>
      <c r="I365" s="73"/>
      <c r="J365" s="72">
        <f t="shared" si="11"/>
        <v>0</v>
      </c>
      <c r="K365" s="93"/>
    </row>
    <row r="366" spans="1:11" s="57" customFormat="1">
      <c r="A366" s="68"/>
      <c r="B366" s="69"/>
      <c r="C366" s="242"/>
      <c r="D366" s="52"/>
      <c r="E366" s="70"/>
      <c r="F366" s="71">
        <f>SUM(D$5:D366)</f>
        <v>0</v>
      </c>
      <c r="G366" s="72">
        <f t="shared" si="10"/>
        <v>0</v>
      </c>
      <c r="H366" s="72">
        <v>0</v>
      </c>
      <c r="I366" s="73"/>
      <c r="J366" s="72">
        <f t="shared" si="11"/>
        <v>0</v>
      </c>
      <c r="K366" s="93"/>
    </row>
    <row r="367" spans="1:11" s="57" customFormat="1">
      <c r="A367" s="68"/>
      <c r="B367" s="69"/>
      <c r="C367" s="242"/>
      <c r="D367" s="52"/>
      <c r="E367" s="70"/>
      <c r="F367" s="71">
        <f>SUM(D$5:D367)</f>
        <v>0</v>
      </c>
      <c r="G367" s="72">
        <f t="shared" si="10"/>
        <v>0</v>
      </c>
      <c r="H367" s="72">
        <v>0</v>
      </c>
      <c r="I367" s="73"/>
      <c r="J367" s="72">
        <f t="shared" si="11"/>
        <v>0</v>
      </c>
      <c r="K367" s="93"/>
    </row>
    <row r="368" spans="1:11" s="57" customFormat="1">
      <c r="A368" s="68"/>
      <c r="B368" s="69"/>
      <c r="C368" s="242"/>
      <c r="D368" s="52"/>
      <c r="E368" s="70"/>
      <c r="F368" s="71">
        <f>SUM(D$5:D368)</f>
        <v>0</v>
      </c>
      <c r="G368" s="72">
        <f t="shared" si="10"/>
        <v>0</v>
      </c>
      <c r="H368" s="72">
        <v>0</v>
      </c>
      <c r="I368" s="73"/>
      <c r="J368" s="72">
        <f t="shared" si="11"/>
        <v>0</v>
      </c>
      <c r="K368" s="93"/>
    </row>
    <row r="369" spans="1:11" s="57" customFormat="1">
      <c r="A369" s="68"/>
      <c r="B369" s="69"/>
      <c r="C369" s="242"/>
      <c r="D369" s="52"/>
      <c r="E369" s="70"/>
      <c r="F369" s="71">
        <f>SUM(D$5:D369)</f>
        <v>0</v>
      </c>
      <c r="G369" s="72">
        <f t="shared" si="10"/>
        <v>0</v>
      </c>
      <c r="H369" s="72">
        <v>0</v>
      </c>
      <c r="I369" s="73"/>
      <c r="J369" s="72">
        <f t="shared" si="11"/>
        <v>0</v>
      </c>
      <c r="K369" s="93"/>
    </row>
    <row r="370" spans="1:11" s="57" customFormat="1">
      <c r="A370" s="68"/>
      <c r="B370" s="69"/>
      <c r="C370" s="242"/>
      <c r="D370" s="52"/>
      <c r="E370" s="70"/>
      <c r="F370" s="71">
        <f>SUM(D$5:D370)</f>
        <v>0</v>
      </c>
      <c r="G370" s="72">
        <f t="shared" si="10"/>
        <v>0</v>
      </c>
      <c r="H370" s="72">
        <v>0</v>
      </c>
      <c r="I370" s="73"/>
      <c r="J370" s="72">
        <f t="shared" si="11"/>
        <v>0</v>
      </c>
      <c r="K370" s="93"/>
    </row>
    <row r="371" spans="1:11" s="57" customFormat="1">
      <c r="A371" s="68"/>
      <c r="B371" s="69"/>
      <c r="C371" s="242"/>
      <c r="D371" s="52"/>
      <c r="E371" s="70"/>
      <c r="F371" s="71">
        <f>SUM(D$5:D371)</f>
        <v>0</v>
      </c>
      <c r="G371" s="72">
        <f t="shared" si="10"/>
        <v>0</v>
      </c>
      <c r="H371" s="72">
        <v>0</v>
      </c>
      <c r="I371" s="73"/>
      <c r="J371" s="72">
        <f t="shared" si="11"/>
        <v>0</v>
      </c>
      <c r="K371" s="93"/>
    </row>
    <row r="372" spans="1:11" s="57" customFormat="1">
      <c r="A372" s="68"/>
      <c r="B372" s="69"/>
      <c r="C372" s="242"/>
      <c r="D372" s="52"/>
      <c r="E372" s="70"/>
      <c r="F372" s="71">
        <f>SUM(D$5:D372)</f>
        <v>0</v>
      </c>
      <c r="G372" s="72">
        <f t="shared" si="10"/>
        <v>0</v>
      </c>
      <c r="H372" s="72">
        <v>0</v>
      </c>
      <c r="I372" s="73"/>
      <c r="J372" s="72">
        <f t="shared" si="11"/>
        <v>0</v>
      </c>
      <c r="K372" s="93"/>
    </row>
    <row r="373" spans="1:11" s="57" customFormat="1">
      <c r="A373" s="68"/>
      <c r="B373" s="69"/>
      <c r="C373" s="242"/>
      <c r="D373" s="52"/>
      <c r="E373" s="70"/>
      <c r="F373" s="71">
        <f>SUM(D$5:D373)</f>
        <v>0</v>
      </c>
      <c r="G373" s="72">
        <f t="shared" si="10"/>
        <v>0</v>
      </c>
      <c r="H373" s="72">
        <v>0</v>
      </c>
      <c r="I373" s="73"/>
      <c r="J373" s="72">
        <f t="shared" si="11"/>
        <v>0</v>
      </c>
      <c r="K373" s="93"/>
    </row>
    <row r="374" spans="1:11" s="57" customFormat="1">
      <c r="A374" s="68"/>
      <c r="B374" s="69"/>
      <c r="C374" s="242"/>
      <c r="D374" s="52"/>
      <c r="E374" s="70"/>
      <c r="F374" s="71">
        <f>SUM(D$5:D374)</f>
        <v>0</v>
      </c>
      <c r="G374" s="72">
        <f t="shared" si="10"/>
        <v>0</v>
      </c>
      <c r="H374" s="72">
        <v>0</v>
      </c>
      <c r="I374" s="73"/>
      <c r="J374" s="72">
        <f t="shared" si="11"/>
        <v>0</v>
      </c>
      <c r="K374" s="93"/>
    </row>
    <row r="375" spans="1:11" s="57" customFormat="1">
      <c r="A375" s="68"/>
      <c r="B375" s="69"/>
      <c r="C375" s="242"/>
      <c r="D375" s="52"/>
      <c r="E375" s="70"/>
      <c r="F375" s="71">
        <f>SUM(D$5:D375)</f>
        <v>0</v>
      </c>
      <c r="G375" s="72">
        <f t="shared" si="10"/>
        <v>0</v>
      </c>
      <c r="H375" s="72">
        <v>0</v>
      </c>
      <c r="I375" s="73"/>
      <c r="J375" s="72">
        <f t="shared" si="11"/>
        <v>0</v>
      </c>
      <c r="K375" s="93"/>
    </row>
    <row r="376" spans="1:11" s="57" customFormat="1">
      <c r="A376" s="68"/>
      <c r="B376" s="69"/>
      <c r="C376" s="242"/>
      <c r="D376" s="52"/>
      <c r="E376" s="70"/>
      <c r="F376" s="71">
        <f>SUM(D$5:D376)</f>
        <v>0</v>
      </c>
      <c r="G376" s="72">
        <f t="shared" si="10"/>
        <v>0</v>
      </c>
      <c r="H376" s="72">
        <v>0</v>
      </c>
      <c r="I376" s="73"/>
      <c r="J376" s="72">
        <f t="shared" si="11"/>
        <v>0</v>
      </c>
      <c r="K376" s="93"/>
    </row>
    <row r="377" spans="1:11" s="57" customFormat="1">
      <c r="A377" s="68"/>
      <c r="B377" s="69"/>
      <c r="C377" s="242"/>
      <c r="D377" s="52"/>
      <c r="E377" s="70"/>
      <c r="F377" s="71">
        <f>SUM(D$5:D377)</f>
        <v>0</v>
      </c>
      <c r="G377" s="72">
        <f t="shared" si="10"/>
        <v>0</v>
      </c>
      <c r="H377" s="72">
        <v>0</v>
      </c>
      <c r="I377" s="73"/>
      <c r="J377" s="72">
        <f t="shared" si="11"/>
        <v>0</v>
      </c>
      <c r="K377" s="93"/>
    </row>
    <row r="378" spans="1:11" s="57" customFormat="1">
      <c r="A378" s="68"/>
      <c r="B378" s="69"/>
      <c r="C378" s="242"/>
      <c r="D378" s="52"/>
      <c r="E378" s="70"/>
      <c r="F378" s="71">
        <f>SUM(D$5:D378)</f>
        <v>0</v>
      </c>
      <c r="G378" s="72">
        <f t="shared" si="10"/>
        <v>0</v>
      </c>
      <c r="H378" s="72">
        <v>0</v>
      </c>
      <c r="I378" s="73"/>
      <c r="J378" s="72">
        <f t="shared" si="11"/>
        <v>0</v>
      </c>
      <c r="K378" s="93"/>
    </row>
    <row r="379" spans="1:11" s="57" customFormat="1">
      <c r="A379" s="68"/>
      <c r="B379" s="69"/>
      <c r="C379" s="242"/>
      <c r="D379" s="52"/>
      <c r="E379" s="70"/>
      <c r="F379" s="71">
        <f>SUM(D$5:D379)</f>
        <v>0</v>
      </c>
      <c r="G379" s="72">
        <f t="shared" si="10"/>
        <v>0</v>
      </c>
      <c r="H379" s="72">
        <v>0</v>
      </c>
      <c r="I379" s="73"/>
      <c r="J379" s="72">
        <f t="shared" si="11"/>
        <v>0</v>
      </c>
      <c r="K379" s="93"/>
    </row>
    <row r="380" spans="1:11" s="57" customFormat="1">
      <c r="A380" s="68"/>
      <c r="B380" s="69"/>
      <c r="C380" s="242"/>
      <c r="D380" s="52"/>
      <c r="E380" s="70"/>
      <c r="F380" s="71">
        <f>SUM(D$5:D380)</f>
        <v>0</v>
      </c>
      <c r="G380" s="72">
        <f t="shared" si="10"/>
        <v>0</v>
      </c>
      <c r="H380" s="72">
        <v>0</v>
      </c>
      <c r="I380" s="73"/>
      <c r="J380" s="72">
        <f t="shared" si="11"/>
        <v>0</v>
      </c>
      <c r="K380" s="93"/>
    </row>
    <row r="381" spans="1:11" s="57" customFormat="1">
      <c r="A381" s="68"/>
      <c r="B381" s="69"/>
      <c r="C381" s="242"/>
      <c r="D381" s="52"/>
      <c r="E381" s="70"/>
      <c r="F381" s="71">
        <f>SUM(D$5:D381)</f>
        <v>0</v>
      </c>
      <c r="G381" s="72">
        <f t="shared" si="10"/>
        <v>0</v>
      </c>
      <c r="H381" s="72">
        <v>0</v>
      </c>
      <c r="I381" s="73"/>
      <c r="J381" s="72">
        <f t="shared" si="11"/>
        <v>0</v>
      </c>
      <c r="K381" s="93"/>
    </row>
    <row r="382" spans="1:11" s="57" customFormat="1">
      <c r="A382" s="68"/>
      <c r="B382" s="69"/>
      <c r="C382" s="242"/>
      <c r="D382" s="52"/>
      <c r="E382" s="70"/>
      <c r="F382" s="71">
        <f>SUM(D$5:D382)</f>
        <v>0</v>
      </c>
      <c r="G382" s="72">
        <f t="shared" si="10"/>
        <v>0</v>
      </c>
      <c r="H382" s="72">
        <v>0</v>
      </c>
      <c r="I382" s="73"/>
      <c r="J382" s="72">
        <f t="shared" si="11"/>
        <v>0</v>
      </c>
      <c r="K382" s="93"/>
    </row>
    <row r="383" spans="1:11" s="57" customFormat="1">
      <c r="A383" s="68"/>
      <c r="B383" s="69"/>
      <c r="C383" s="242"/>
      <c r="D383" s="52"/>
      <c r="E383" s="70"/>
      <c r="F383" s="71">
        <f>SUM(D$5:D383)</f>
        <v>0</v>
      </c>
      <c r="G383" s="72">
        <f t="shared" si="10"/>
        <v>0</v>
      </c>
      <c r="H383" s="72">
        <v>0</v>
      </c>
      <c r="I383" s="73"/>
      <c r="J383" s="72">
        <f t="shared" si="11"/>
        <v>0</v>
      </c>
      <c r="K383" s="93"/>
    </row>
    <row r="384" spans="1:11" s="57" customFormat="1">
      <c r="A384" s="68"/>
      <c r="B384" s="69"/>
      <c r="C384" s="242"/>
      <c r="D384" s="52"/>
      <c r="E384" s="70"/>
      <c r="F384" s="71">
        <f>SUM(D$5:D384)</f>
        <v>0</v>
      </c>
      <c r="G384" s="72">
        <f t="shared" si="10"/>
        <v>0</v>
      </c>
      <c r="H384" s="72">
        <v>0</v>
      </c>
      <c r="I384" s="73"/>
      <c r="J384" s="72">
        <f t="shared" si="11"/>
        <v>0</v>
      </c>
      <c r="K384" s="93"/>
    </row>
    <row r="385" spans="1:11" s="57" customFormat="1">
      <c r="A385" s="68"/>
      <c r="B385" s="69"/>
      <c r="C385" s="242"/>
      <c r="D385" s="52"/>
      <c r="E385" s="70"/>
      <c r="F385" s="71">
        <f>SUM(D$5:D385)</f>
        <v>0</v>
      </c>
      <c r="G385" s="72">
        <f t="shared" si="10"/>
        <v>0</v>
      </c>
      <c r="H385" s="72">
        <v>0</v>
      </c>
      <c r="I385" s="73"/>
      <c r="J385" s="72">
        <f t="shared" si="11"/>
        <v>0</v>
      </c>
      <c r="K385" s="93"/>
    </row>
    <row r="386" spans="1:11" s="57" customFormat="1">
      <c r="A386" s="68"/>
      <c r="B386" s="69"/>
      <c r="C386" s="242"/>
      <c r="D386" s="52"/>
      <c r="E386" s="70"/>
      <c r="F386" s="71">
        <f>SUM(D$5:D386)</f>
        <v>0</v>
      </c>
      <c r="G386" s="72">
        <f t="shared" si="10"/>
        <v>0</v>
      </c>
      <c r="H386" s="72">
        <v>0</v>
      </c>
      <c r="I386" s="73"/>
      <c r="J386" s="72">
        <f t="shared" si="11"/>
        <v>0</v>
      </c>
      <c r="K386" s="93"/>
    </row>
    <row r="387" spans="1:11" s="57" customFormat="1">
      <c r="A387" s="68"/>
      <c r="B387" s="69"/>
      <c r="C387" s="242"/>
      <c r="D387" s="52"/>
      <c r="E387" s="70"/>
      <c r="F387" s="71">
        <f>SUM(D$5:D387)</f>
        <v>0</v>
      </c>
      <c r="G387" s="72">
        <f t="shared" si="10"/>
        <v>0</v>
      </c>
      <c r="H387" s="72">
        <v>0</v>
      </c>
      <c r="I387" s="73"/>
      <c r="J387" s="72">
        <f t="shared" si="11"/>
        <v>0</v>
      </c>
      <c r="K387" s="93"/>
    </row>
    <row r="388" spans="1:11" s="57" customFormat="1">
      <c r="A388" s="68"/>
      <c r="B388" s="69"/>
      <c r="C388" s="242"/>
      <c r="D388" s="52"/>
      <c r="E388" s="70"/>
      <c r="F388" s="71">
        <f>SUM(D$5:D388)</f>
        <v>0</v>
      </c>
      <c r="G388" s="72">
        <f t="shared" si="10"/>
        <v>0</v>
      </c>
      <c r="H388" s="72">
        <v>0</v>
      </c>
      <c r="I388" s="73"/>
      <c r="J388" s="72">
        <f t="shared" si="11"/>
        <v>0</v>
      </c>
      <c r="K388" s="93"/>
    </row>
    <row r="389" spans="1:11" s="57" customFormat="1">
      <c r="A389" s="68"/>
      <c r="B389" s="69"/>
      <c r="C389" s="242"/>
      <c r="D389" s="52"/>
      <c r="E389" s="70"/>
      <c r="F389" s="71">
        <f>SUM(D$5:D389)</f>
        <v>0</v>
      </c>
      <c r="G389" s="72">
        <f t="shared" si="10"/>
        <v>0</v>
      </c>
      <c r="H389" s="72">
        <v>0</v>
      </c>
      <c r="I389" s="73"/>
      <c r="J389" s="72">
        <f t="shared" si="11"/>
        <v>0</v>
      </c>
      <c r="K389" s="93"/>
    </row>
    <row r="390" spans="1:11" s="57" customFormat="1">
      <c r="A390" s="68"/>
      <c r="B390" s="69"/>
      <c r="C390" s="242"/>
      <c r="D390" s="52"/>
      <c r="E390" s="70"/>
      <c r="F390" s="71">
        <f>SUM(D$5:D390)</f>
        <v>0</v>
      </c>
      <c r="G390" s="72">
        <f t="shared" si="10"/>
        <v>0</v>
      </c>
      <c r="H390" s="72">
        <v>0</v>
      </c>
      <c r="I390" s="73"/>
      <c r="J390" s="72">
        <f t="shared" si="11"/>
        <v>0</v>
      </c>
      <c r="K390" s="93"/>
    </row>
    <row r="391" spans="1:11" s="57" customFormat="1">
      <c r="A391" s="68"/>
      <c r="B391" s="69"/>
      <c r="C391" s="242"/>
      <c r="D391" s="52"/>
      <c r="E391" s="70"/>
      <c r="F391" s="71">
        <f>SUM(D$5:D391)</f>
        <v>0</v>
      </c>
      <c r="G391" s="72">
        <f t="shared" si="10"/>
        <v>0</v>
      </c>
      <c r="H391" s="72">
        <v>0</v>
      </c>
      <c r="I391" s="73"/>
      <c r="J391" s="72">
        <f t="shared" si="11"/>
        <v>0</v>
      </c>
      <c r="K391" s="93"/>
    </row>
    <row r="392" spans="1:11" s="57" customFormat="1">
      <c r="A392" s="68"/>
      <c r="B392" s="69"/>
      <c r="C392" s="242"/>
      <c r="D392" s="52"/>
      <c r="E392" s="70"/>
      <c r="F392" s="71">
        <f>SUM(D$5:D392)</f>
        <v>0</v>
      </c>
      <c r="G392" s="72">
        <f t="shared" ref="G392:G455" si="12">+D392-H392</f>
        <v>0</v>
      </c>
      <c r="H392" s="72">
        <v>0</v>
      </c>
      <c r="I392" s="73"/>
      <c r="J392" s="72">
        <f t="shared" ref="J392:J455" si="13">IF(OR(G392&gt;0,I392="X",C392="Income from customers"),0,G392)</f>
        <v>0</v>
      </c>
      <c r="K392" s="93"/>
    </row>
    <row r="393" spans="1:11" s="57" customFormat="1">
      <c r="A393" s="68"/>
      <c r="B393" s="69"/>
      <c r="C393" s="242"/>
      <c r="D393" s="52"/>
      <c r="E393" s="70"/>
      <c r="F393" s="71">
        <f>SUM(D$5:D393)</f>
        <v>0</v>
      </c>
      <c r="G393" s="72">
        <f t="shared" si="12"/>
        <v>0</v>
      </c>
      <c r="H393" s="72">
        <v>0</v>
      </c>
      <c r="I393" s="73"/>
      <c r="J393" s="72">
        <f t="shared" si="13"/>
        <v>0</v>
      </c>
      <c r="K393" s="93"/>
    </row>
    <row r="394" spans="1:11" s="57" customFormat="1">
      <c r="A394" s="68"/>
      <c r="B394" s="69"/>
      <c r="C394" s="242"/>
      <c r="D394" s="52"/>
      <c r="E394" s="70"/>
      <c r="F394" s="71">
        <f>SUM(D$5:D394)</f>
        <v>0</v>
      </c>
      <c r="G394" s="72">
        <f t="shared" si="12"/>
        <v>0</v>
      </c>
      <c r="H394" s="72">
        <v>0</v>
      </c>
      <c r="I394" s="73"/>
      <c r="J394" s="72">
        <f t="shared" si="13"/>
        <v>0</v>
      </c>
      <c r="K394" s="93"/>
    </row>
    <row r="395" spans="1:11" s="57" customFormat="1">
      <c r="A395" s="68"/>
      <c r="B395" s="69"/>
      <c r="C395" s="242"/>
      <c r="D395" s="52"/>
      <c r="E395" s="70"/>
      <c r="F395" s="71">
        <f>SUM(D$5:D395)</f>
        <v>0</v>
      </c>
      <c r="G395" s="72">
        <f t="shared" si="12"/>
        <v>0</v>
      </c>
      <c r="H395" s="72">
        <v>0</v>
      </c>
      <c r="I395" s="73"/>
      <c r="J395" s="72">
        <f t="shared" si="13"/>
        <v>0</v>
      </c>
      <c r="K395" s="93"/>
    </row>
    <row r="396" spans="1:11" s="57" customFormat="1">
      <c r="A396" s="68"/>
      <c r="B396" s="69"/>
      <c r="C396" s="242"/>
      <c r="D396" s="52"/>
      <c r="E396" s="70"/>
      <c r="F396" s="71">
        <f>SUM(D$5:D396)</f>
        <v>0</v>
      </c>
      <c r="G396" s="72">
        <f t="shared" si="12"/>
        <v>0</v>
      </c>
      <c r="H396" s="72">
        <v>0</v>
      </c>
      <c r="I396" s="73"/>
      <c r="J396" s="72">
        <f t="shared" si="13"/>
        <v>0</v>
      </c>
      <c r="K396" s="93"/>
    </row>
    <row r="397" spans="1:11" s="57" customFormat="1">
      <c r="A397" s="68"/>
      <c r="B397" s="69"/>
      <c r="C397" s="242"/>
      <c r="D397" s="52"/>
      <c r="E397" s="70"/>
      <c r="F397" s="71">
        <f>SUM(D$5:D397)</f>
        <v>0</v>
      </c>
      <c r="G397" s="72">
        <f t="shared" si="12"/>
        <v>0</v>
      </c>
      <c r="H397" s="72">
        <v>0</v>
      </c>
      <c r="I397" s="73"/>
      <c r="J397" s="72">
        <f t="shared" si="13"/>
        <v>0</v>
      </c>
      <c r="K397" s="93"/>
    </row>
    <row r="398" spans="1:11" s="57" customFormat="1">
      <c r="A398" s="68"/>
      <c r="B398" s="69"/>
      <c r="C398" s="242"/>
      <c r="D398" s="52"/>
      <c r="E398" s="70"/>
      <c r="F398" s="71">
        <f>SUM(D$5:D398)</f>
        <v>0</v>
      </c>
      <c r="G398" s="72">
        <f t="shared" si="12"/>
        <v>0</v>
      </c>
      <c r="H398" s="72">
        <v>0</v>
      </c>
      <c r="I398" s="73"/>
      <c r="J398" s="72">
        <f t="shared" si="13"/>
        <v>0</v>
      </c>
      <c r="K398" s="93"/>
    </row>
    <row r="399" spans="1:11" s="57" customFormat="1">
      <c r="A399" s="68"/>
      <c r="B399" s="69"/>
      <c r="C399" s="242"/>
      <c r="D399" s="52"/>
      <c r="E399" s="70"/>
      <c r="F399" s="71">
        <f>SUM(D$5:D399)</f>
        <v>0</v>
      </c>
      <c r="G399" s="72">
        <f t="shared" si="12"/>
        <v>0</v>
      </c>
      <c r="H399" s="72">
        <v>0</v>
      </c>
      <c r="I399" s="73"/>
      <c r="J399" s="72">
        <f t="shared" si="13"/>
        <v>0</v>
      </c>
      <c r="K399" s="93"/>
    </row>
    <row r="400" spans="1:11" s="57" customFormat="1">
      <c r="A400" s="68"/>
      <c r="B400" s="69"/>
      <c r="C400" s="242"/>
      <c r="D400" s="52"/>
      <c r="E400" s="70"/>
      <c r="F400" s="71">
        <f>SUM(D$5:D400)</f>
        <v>0</v>
      </c>
      <c r="G400" s="72">
        <f t="shared" si="12"/>
        <v>0</v>
      </c>
      <c r="H400" s="72">
        <v>0</v>
      </c>
      <c r="I400" s="73"/>
      <c r="J400" s="72">
        <f t="shared" si="13"/>
        <v>0</v>
      </c>
      <c r="K400" s="93"/>
    </row>
    <row r="401" spans="1:11" s="57" customFormat="1">
      <c r="A401" s="68"/>
      <c r="B401" s="69"/>
      <c r="C401" s="242"/>
      <c r="D401" s="52"/>
      <c r="E401" s="70"/>
      <c r="F401" s="71">
        <f>SUM(D$5:D401)</f>
        <v>0</v>
      </c>
      <c r="G401" s="72">
        <f t="shared" si="12"/>
        <v>0</v>
      </c>
      <c r="H401" s="72">
        <v>0</v>
      </c>
      <c r="I401" s="73"/>
      <c r="J401" s="72">
        <f t="shared" si="13"/>
        <v>0</v>
      </c>
      <c r="K401" s="93"/>
    </row>
    <row r="402" spans="1:11" s="57" customFormat="1">
      <c r="A402" s="68"/>
      <c r="B402" s="69"/>
      <c r="C402" s="242"/>
      <c r="D402" s="52"/>
      <c r="E402" s="70"/>
      <c r="F402" s="71">
        <f>SUM(D$5:D402)</f>
        <v>0</v>
      </c>
      <c r="G402" s="72">
        <f t="shared" si="12"/>
        <v>0</v>
      </c>
      <c r="H402" s="72">
        <v>0</v>
      </c>
      <c r="I402" s="73"/>
      <c r="J402" s="72">
        <f t="shared" si="13"/>
        <v>0</v>
      </c>
      <c r="K402" s="93"/>
    </row>
    <row r="403" spans="1:11" s="57" customFormat="1">
      <c r="A403" s="68"/>
      <c r="B403" s="69"/>
      <c r="C403" s="242"/>
      <c r="D403" s="52"/>
      <c r="E403" s="70"/>
      <c r="F403" s="71">
        <f>SUM(D$5:D403)</f>
        <v>0</v>
      </c>
      <c r="G403" s="72">
        <f t="shared" si="12"/>
        <v>0</v>
      </c>
      <c r="H403" s="72">
        <v>0</v>
      </c>
      <c r="I403" s="73"/>
      <c r="J403" s="72">
        <f t="shared" si="13"/>
        <v>0</v>
      </c>
      <c r="K403" s="93"/>
    </row>
    <row r="404" spans="1:11" s="57" customFormat="1">
      <c r="A404" s="68"/>
      <c r="B404" s="69"/>
      <c r="C404" s="242"/>
      <c r="D404" s="52"/>
      <c r="E404" s="70"/>
      <c r="F404" s="71">
        <f>SUM(D$5:D404)</f>
        <v>0</v>
      </c>
      <c r="G404" s="72">
        <f t="shared" si="12"/>
        <v>0</v>
      </c>
      <c r="H404" s="72">
        <v>0</v>
      </c>
      <c r="I404" s="73"/>
      <c r="J404" s="72">
        <f t="shared" si="13"/>
        <v>0</v>
      </c>
      <c r="K404" s="93"/>
    </row>
    <row r="405" spans="1:11" s="57" customFormat="1">
      <c r="A405" s="68"/>
      <c r="B405" s="69"/>
      <c r="C405" s="242"/>
      <c r="D405" s="52"/>
      <c r="E405" s="70"/>
      <c r="F405" s="71">
        <f>SUM(D$5:D405)</f>
        <v>0</v>
      </c>
      <c r="G405" s="72">
        <f t="shared" si="12"/>
        <v>0</v>
      </c>
      <c r="H405" s="72">
        <v>0</v>
      </c>
      <c r="I405" s="73"/>
      <c r="J405" s="72">
        <f t="shared" si="13"/>
        <v>0</v>
      </c>
      <c r="K405" s="93"/>
    </row>
    <row r="406" spans="1:11" s="57" customFormat="1">
      <c r="A406" s="68"/>
      <c r="B406" s="69"/>
      <c r="C406" s="242"/>
      <c r="D406" s="52"/>
      <c r="E406" s="70"/>
      <c r="F406" s="71">
        <f>SUM(D$5:D406)</f>
        <v>0</v>
      </c>
      <c r="G406" s="72">
        <f t="shared" si="12"/>
        <v>0</v>
      </c>
      <c r="H406" s="72">
        <v>0</v>
      </c>
      <c r="I406" s="73"/>
      <c r="J406" s="72">
        <f t="shared" si="13"/>
        <v>0</v>
      </c>
      <c r="K406" s="93"/>
    </row>
    <row r="407" spans="1:11" s="57" customFormat="1">
      <c r="A407" s="68"/>
      <c r="B407" s="69"/>
      <c r="C407" s="242"/>
      <c r="D407" s="52"/>
      <c r="E407" s="70"/>
      <c r="F407" s="71">
        <f>SUM(D$5:D407)</f>
        <v>0</v>
      </c>
      <c r="G407" s="72">
        <f t="shared" si="12"/>
        <v>0</v>
      </c>
      <c r="H407" s="72">
        <v>0</v>
      </c>
      <c r="I407" s="73"/>
      <c r="J407" s="72">
        <f t="shared" si="13"/>
        <v>0</v>
      </c>
      <c r="K407" s="93"/>
    </row>
    <row r="408" spans="1:11" s="57" customFormat="1">
      <c r="A408" s="68"/>
      <c r="B408" s="69"/>
      <c r="C408" s="242"/>
      <c r="D408" s="52"/>
      <c r="E408" s="70"/>
      <c r="F408" s="71">
        <f>SUM(D$5:D408)</f>
        <v>0</v>
      </c>
      <c r="G408" s="72">
        <f t="shared" si="12"/>
        <v>0</v>
      </c>
      <c r="H408" s="72">
        <v>0</v>
      </c>
      <c r="I408" s="73"/>
      <c r="J408" s="72">
        <f t="shared" si="13"/>
        <v>0</v>
      </c>
      <c r="K408" s="93"/>
    </row>
    <row r="409" spans="1:11" s="57" customFormat="1">
      <c r="A409" s="68"/>
      <c r="B409" s="69"/>
      <c r="C409" s="242"/>
      <c r="D409" s="52"/>
      <c r="E409" s="70"/>
      <c r="F409" s="71">
        <f>SUM(D$5:D409)</f>
        <v>0</v>
      </c>
      <c r="G409" s="72">
        <f t="shared" si="12"/>
        <v>0</v>
      </c>
      <c r="H409" s="72">
        <v>0</v>
      </c>
      <c r="I409" s="73"/>
      <c r="J409" s="72">
        <f t="shared" si="13"/>
        <v>0</v>
      </c>
      <c r="K409" s="93"/>
    </row>
    <row r="410" spans="1:11" s="57" customFormat="1">
      <c r="A410" s="68"/>
      <c r="B410" s="69"/>
      <c r="C410" s="242"/>
      <c r="D410" s="52"/>
      <c r="E410" s="70"/>
      <c r="F410" s="71">
        <f>SUM(D$5:D410)</f>
        <v>0</v>
      </c>
      <c r="G410" s="72">
        <f t="shared" si="12"/>
        <v>0</v>
      </c>
      <c r="H410" s="72">
        <v>0</v>
      </c>
      <c r="I410" s="73"/>
      <c r="J410" s="72">
        <f t="shared" si="13"/>
        <v>0</v>
      </c>
      <c r="K410" s="93"/>
    </row>
    <row r="411" spans="1:11" s="57" customFormat="1">
      <c r="A411" s="68"/>
      <c r="B411" s="69"/>
      <c r="C411" s="242"/>
      <c r="D411" s="52"/>
      <c r="E411" s="70"/>
      <c r="F411" s="71">
        <f>SUM(D$5:D411)</f>
        <v>0</v>
      </c>
      <c r="G411" s="72">
        <f t="shared" si="12"/>
        <v>0</v>
      </c>
      <c r="H411" s="72">
        <v>0</v>
      </c>
      <c r="I411" s="73"/>
      <c r="J411" s="72">
        <f t="shared" si="13"/>
        <v>0</v>
      </c>
      <c r="K411" s="93"/>
    </row>
    <row r="412" spans="1:11" s="57" customFormat="1">
      <c r="A412" s="68"/>
      <c r="B412" s="69"/>
      <c r="C412" s="242"/>
      <c r="D412" s="52"/>
      <c r="E412" s="70"/>
      <c r="F412" s="71">
        <f>SUM(D$5:D412)</f>
        <v>0</v>
      </c>
      <c r="G412" s="72">
        <f t="shared" si="12"/>
        <v>0</v>
      </c>
      <c r="H412" s="72">
        <v>0</v>
      </c>
      <c r="I412" s="73"/>
      <c r="J412" s="72">
        <f t="shared" si="13"/>
        <v>0</v>
      </c>
      <c r="K412" s="93"/>
    </row>
    <row r="413" spans="1:11" s="57" customFormat="1">
      <c r="A413" s="68"/>
      <c r="B413" s="69"/>
      <c r="C413" s="242"/>
      <c r="D413" s="52"/>
      <c r="E413" s="70"/>
      <c r="F413" s="71">
        <f>SUM(D$5:D413)</f>
        <v>0</v>
      </c>
      <c r="G413" s="72">
        <f t="shared" si="12"/>
        <v>0</v>
      </c>
      <c r="H413" s="72">
        <v>0</v>
      </c>
      <c r="I413" s="73"/>
      <c r="J413" s="72">
        <f t="shared" si="13"/>
        <v>0</v>
      </c>
      <c r="K413" s="93"/>
    </row>
    <row r="414" spans="1:11" s="57" customFormat="1">
      <c r="A414" s="68"/>
      <c r="B414" s="69"/>
      <c r="C414" s="242"/>
      <c r="D414" s="52"/>
      <c r="E414" s="70"/>
      <c r="F414" s="71">
        <f>SUM(D$5:D414)</f>
        <v>0</v>
      </c>
      <c r="G414" s="72">
        <f t="shared" si="12"/>
        <v>0</v>
      </c>
      <c r="H414" s="72">
        <v>0</v>
      </c>
      <c r="I414" s="73"/>
      <c r="J414" s="72">
        <f t="shared" si="13"/>
        <v>0</v>
      </c>
      <c r="K414" s="93"/>
    </row>
    <row r="415" spans="1:11" s="57" customFormat="1">
      <c r="A415" s="68"/>
      <c r="B415" s="69"/>
      <c r="C415" s="242"/>
      <c r="D415" s="52"/>
      <c r="E415" s="70"/>
      <c r="F415" s="71">
        <f>SUM(D$5:D415)</f>
        <v>0</v>
      </c>
      <c r="G415" s="72">
        <f t="shared" si="12"/>
        <v>0</v>
      </c>
      <c r="H415" s="72">
        <v>0</v>
      </c>
      <c r="I415" s="73"/>
      <c r="J415" s="72">
        <f t="shared" si="13"/>
        <v>0</v>
      </c>
      <c r="K415" s="93"/>
    </row>
    <row r="416" spans="1:11" s="57" customFormat="1">
      <c r="A416" s="68"/>
      <c r="B416" s="69"/>
      <c r="C416" s="242"/>
      <c r="D416" s="52"/>
      <c r="E416" s="70"/>
      <c r="F416" s="71">
        <f>SUM(D$5:D416)</f>
        <v>0</v>
      </c>
      <c r="G416" s="72">
        <f t="shared" si="12"/>
        <v>0</v>
      </c>
      <c r="H416" s="72">
        <v>0</v>
      </c>
      <c r="I416" s="73"/>
      <c r="J416" s="72">
        <f t="shared" si="13"/>
        <v>0</v>
      </c>
      <c r="K416" s="93"/>
    </row>
    <row r="417" spans="1:11" s="57" customFormat="1">
      <c r="A417" s="68"/>
      <c r="B417" s="69"/>
      <c r="C417" s="242"/>
      <c r="D417" s="52"/>
      <c r="E417" s="70"/>
      <c r="F417" s="71">
        <f>SUM(D$5:D417)</f>
        <v>0</v>
      </c>
      <c r="G417" s="72">
        <f t="shared" si="12"/>
        <v>0</v>
      </c>
      <c r="H417" s="72">
        <v>0</v>
      </c>
      <c r="I417" s="73"/>
      <c r="J417" s="72">
        <f t="shared" si="13"/>
        <v>0</v>
      </c>
      <c r="K417" s="93"/>
    </row>
    <row r="418" spans="1:11" s="57" customFormat="1">
      <c r="A418" s="68"/>
      <c r="B418" s="69"/>
      <c r="C418" s="242"/>
      <c r="D418" s="52"/>
      <c r="E418" s="70"/>
      <c r="F418" s="71">
        <f>SUM(D$5:D418)</f>
        <v>0</v>
      </c>
      <c r="G418" s="72">
        <f t="shared" si="12"/>
        <v>0</v>
      </c>
      <c r="H418" s="72">
        <v>0</v>
      </c>
      <c r="I418" s="73"/>
      <c r="J418" s="72">
        <f t="shared" si="13"/>
        <v>0</v>
      </c>
      <c r="K418" s="93"/>
    </row>
    <row r="419" spans="1:11" s="57" customFormat="1">
      <c r="A419" s="68"/>
      <c r="B419" s="69"/>
      <c r="C419" s="242"/>
      <c r="D419" s="52"/>
      <c r="E419" s="70"/>
      <c r="F419" s="71">
        <f>SUM(D$5:D419)</f>
        <v>0</v>
      </c>
      <c r="G419" s="72">
        <f t="shared" si="12"/>
        <v>0</v>
      </c>
      <c r="H419" s="72">
        <v>0</v>
      </c>
      <c r="I419" s="73"/>
      <c r="J419" s="72">
        <f t="shared" si="13"/>
        <v>0</v>
      </c>
      <c r="K419" s="93"/>
    </row>
    <row r="420" spans="1:11" s="57" customFormat="1">
      <c r="A420" s="68"/>
      <c r="B420" s="69"/>
      <c r="C420" s="242"/>
      <c r="D420" s="52"/>
      <c r="E420" s="70"/>
      <c r="F420" s="71">
        <f>SUM(D$5:D420)</f>
        <v>0</v>
      </c>
      <c r="G420" s="72">
        <f t="shared" si="12"/>
        <v>0</v>
      </c>
      <c r="H420" s="72">
        <v>0</v>
      </c>
      <c r="I420" s="73"/>
      <c r="J420" s="72">
        <f t="shared" si="13"/>
        <v>0</v>
      </c>
      <c r="K420" s="93"/>
    </row>
    <row r="421" spans="1:11" s="57" customFormat="1">
      <c r="A421" s="68"/>
      <c r="B421" s="69"/>
      <c r="C421" s="242"/>
      <c r="D421" s="52"/>
      <c r="E421" s="70"/>
      <c r="F421" s="71">
        <f>SUM(D$5:D421)</f>
        <v>0</v>
      </c>
      <c r="G421" s="72">
        <f t="shared" si="12"/>
        <v>0</v>
      </c>
      <c r="H421" s="72">
        <v>0</v>
      </c>
      <c r="I421" s="73"/>
      <c r="J421" s="72">
        <f t="shared" si="13"/>
        <v>0</v>
      </c>
      <c r="K421" s="93"/>
    </row>
    <row r="422" spans="1:11" s="57" customFormat="1">
      <c r="A422" s="68"/>
      <c r="B422" s="69"/>
      <c r="C422" s="242"/>
      <c r="D422" s="52"/>
      <c r="E422" s="70"/>
      <c r="F422" s="71">
        <f>SUM(D$5:D422)</f>
        <v>0</v>
      </c>
      <c r="G422" s="72">
        <f t="shared" si="12"/>
        <v>0</v>
      </c>
      <c r="H422" s="72">
        <v>0</v>
      </c>
      <c r="I422" s="73"/>
      <c r="J422" s="72">
        <f t="shared" si="13"/>
        <v>0</v>
      </c>
      <c r="K422" s="93"/>
    </row>
    <row r="423" spans="1:11" s="57" customFormat="1">
      <c r="A423" s="68"/>
      <c r="B423" s="69"/>
      <c r="C423" s="242"/>
      <c r="D423" s="52"/>
      <c r="E423" s="70"/>
      <c r="F423" s="71">
        <f>SUM(D$5:D423)</f>
        <v>0</v>
      </c>
      <c r="G423" s="72">
        <f t="shared" si="12"/>
        <v>0</v>
      </c>
      <c r="H423" s="72">
        <v>0</v>
      </c>
      <c r="I423" s="73"/>
      <c r="J423" s="72">
        <f t="shared" si="13"/>
        <v>0</v>
      </c>
      <c r="K423" s="93"/>
    </row>
    <row r="424" spans="1:11" s="57" customFormat="1">
      <c r="A424" s="68"/>
      <c r="B424" s="69"/>
      <c r="C424" s="242"/>
      <c r="D424" s="52"/>
      <c r="E424" s="70"/>
      <c r="F424" s="71">
        <f>SUM(D$5:D424)</f>
        <v>0</v>
      </c>
      <c r="G424" s="72">
        <f t="shared" si="12"/>
        <v>0</v>
      </c>
      <c r="H424" s="72">
        <v>0</v>
      </c>
      <c r="I424" s="73"/>
      <c r="J424" s="72">
        <f t="shared" si="13"/>
        <v>0</v>
      </c>
      <c r="K424" s="93"/>
    </row>
    <row r="425" spans="1:11" s="57" customFormat="1">
      <c r="A425" s="68"/>
      <c r="B425" s="69"/>
      <c r="C425" s="242"/>
      <c r="D425" s="52"/>
      <c r="E425" s="70"/>
      <c r="F425" s="71">
        <f>SUM(D$5:D425)</f>
        <v>0</v>
      </c>
      <c r="G425" s="72">
        <f t="shared" si="12"/>
        <v>0</v>
      </c>
      <c r="H425" s="72">
        <v>0</v>
      </c>
      <c r="I425" s="73"/>
      <c r="J425" s="72">
        <f t="shared" si="13"/>
        <v>0</v>
      </c>
      <c r="K425" s="93"/>
    </row>
    <row r="426" spans="1:11" s="57" customFormat="1">
      <c r="A426" s="68"/>
      <c r="B426" s="69"/>
      <c r="C426" s="242"/>
      <c r="D426" s="52"/>
      <c r="E426" s="70"/>
      <c r="F426" s="71">
        <f>SUM(D$5:D426)</f>
        <v>0</v>
      </c>
      <c r="G426" s="72">
        <f t="shared" si="12"/>
        <v>0</v>
      </c>
      <c r="H426" s="72">
        <v>0</v>
      </c>
      <c r="I426" s="73"/>
      <c r="J426" s="72">
        <f t="shared" si="13"/>
        <v>0</v>
      </c>
      <c r="K426" s="93"/>
    </row>
    <row r="427" spans="1:11" s="57" customFormat="1">
      <c r="A427" s="68"/>
      <c r="B427" s="69"/>
      <c r="C427" s="242"/>
      <c r="D427" s="52"/>
      <c r="E427" s="70"/>
      <c r="F427" s="71">
        <f>SUM(D$5:D427)</f>
        <v>0</v>
      </c>
      <c r="G427" s="72">
        <f t="shared" si="12"/>
        <v>0</v>
      </c>
      <c r="H427" s="72">
        <v>0</v>
      </c>
      <c r="I427" s="73"/>
      <c r="J427" s="72">
        <f t="shared" si="13"/>
        <v>0</v>
      </c>
      <c r="K427" s="93"/>
    </row>
    <row r="428" spans="1:11" s="57" customFormat="1">
      <c r="A428" s="68"/>
      <c r="B428" s="69"/>
      <c r="C428" s="242"/>
      <c r="D428" s="52"/>
      <c r="E428" s="70"/>
      <c r="F428" s="71">
        <f>SUM(D$5:D428)</f>
        <v>0</v>
      </c>
      <c r="G428" s="72">
        <f t="shared" si="12"/>
        <v>0</v>
      </c>
      <c r="H428" s="72">
        <v>0</v>
      </c>
      <c r="I428" s="73"/>
      <c r="J428" s="72">
        <f t="shared" si="13"/>
        <v>0</v>
      </c>
      <c r="K428" s="93"/>
    </row>
    <row r="429" spans="1:11" s="57" customFormat="1">
      <c r="A429" s="68"/>
      <c r="B429" s="69"/>
      <c r="C429" s="242"/>
      <c r="D429" s="52"/>
      <c r="E429" s="70"/>
      <c r="F429" s="71">
        <f>SUM(D$5:D429)</f>
        <v>0</v>
      </c>
      <c r="G429" s="72">
        <f t="shared" si="12"/>
        <v>0</v>
      </c>
      <c r="H429" s="72">
        <v>0</v>
      </c>
      <c r="I429" s="73"/>
      <c r="J429" s="72">
        <f t="shared" si="13"/>
        <v>0</v>
      </c>
      <c r="K429" s="93"/>
    </row>
    <row r="430" spans="1:11" s="57" customFormat="1">
      <c r="A430" s="68"/>
      <c r="B430" s="69"/>
      <c r="C430" s="242"/>
      <c r="D430" s="52"/>
      <c r="E430" s="70"/>
      <c r="F430" s="71">
        <f>SUM(D$5:D430)</f>
        <v>0</v>
      </c>
      <c r="G430" s="72">
        <f t="shared" si="12"/>
        <v>0</v>
      </c>
      <c r="H430" s="72">
        <v>0</v>
      </c>
      <c r="I430" s="73"/>
      <c r="J430" s="72">
        <f t="shared" si="13"/>
        <v>0</v>
      </c>
      <c r="K430" s="93"/>
    </row>
    <row r="431" spans="1:11" s="57" customFormat="1">
      <c r="A431" s="68"/>
      <c r="B431" s="69"/>
      <c r="C431" s="242"/>
      <c r="D431" s="52"/>
      <c r="E431" s="70"/>
      <c r="F431" s="71">
        <f>SUM(D$5:D431)</f>
        <v>0</v>
      </c>
      <c r="G431" s="72">
        <f t="shared" si="12"/>
        <v>0</v>
      </c>
      <c r="H431" s="72">
        <v>0</v>
      </c>
      <c r="I431" s="73"/>
      <c r="J431" s="72">
        <f t="shared" si="13"/>
        <v>0</v>
      </c>
      <c r="K431" s="93"/>
    </row>
    <row r="432" spans="1:11" s="57" customFormat="1">
      <c r="A432" s="68"/>
      <c r="B432" s="69"/>
      <c r="C432" s="242"/>
      <c r="D432" s="52"/>
      <c r="E432" s="70"/>
      <c r="F432" s="71">
        <f>SUM(D$5:D432)</f>
        <v>0</v>
      </c>
      <c r="G432" s="72">
        <f t="shared" si="12"/>
        <v>0</v>
      </c>
      <c r="H432" s="72">
        <v>0</v>
      </c>
      <c r="I432" s="73"/>
      <c r="J432" s="72">
        <f t="shared" si="13"/>
        <v>0</v>
      </c>
      <c r="K432" s="93"/>
    </row>
    <row r="433" spans="1:11" s="57" customFormat="1">
      <c r="A433" s="68"/>
      <c r="B433" s="69"/>
      <c r="C433" s="242"/>
      <c r="D433" s="52"/>
      <c r="E433" s="70"/>
      <c r="F433" s="71">
        <f>SUM(D$5:D433)</f>
        <v>0</v>
      </c>
      <c r="G433" s="72">
        <f t="shared" si="12"/>
        <v>0</v>
      </c>
      <c r="H433" s="72">
        <v>0</v>
      </c>
      <c r="I433" s="73"/>
      <c r="J433" s="72">
        <f t="shared" si="13"/>
        <v>0</v>
      </c>
      <c r="K433" s="93"/>
    </row>
    <row r="434" spans="1:11" s="57" customFormat="1">
      <c r="A434" s="68"/>
      <c r="B434" s="69"/>
      <c r="C434" s="242"/>
      <c r="D434" s="52"/>
      <c r="E434" s="70"/>
      <c r="F434" s="71">
        <f>SUM(D$5:D434)</f>
        <v>0</v>
      </c>
      <c r="G434" s="72">
        <f t="shared" si="12"/>
        <v>0</v>
      </c>
      <c r="H434" s="72">
        <v>0</v>
      </c>
      <c r="I434" s="73"/>
      <c r="J434" s="72">
        <f t="shared" si="13"/>
        <v>0</v>
      </c>
      <c r="K434" s="93"/>
    </row>
    <row r="435" spans="1:11" s="57" customFormat="1">
      <c r="A435" s="68"/>
      <c r="B435" s="69"/>
      <c r="C435" s="242"/>
      <c r="D435" s="52"/>
      <c r="E435" s="70"/>
      <c r="F435" s="71">
        <f>SUM(D$5:D435)</f>
        <v>0</v>
      </c>
      <c r="G435" s="72">
        <f t="shared" si="12"/>
        <v>0</v>
      </c>
      <c r="H435" s="72">
        <v>0</v>
      </c>
      <c r="I435" s="73"/>
      <c r="J435" s="72">
        <f t="shared" si="13"/>
        <v>0</v>
      </c>
      <c r="K435" s="93"/>
    </row>
    <row r="436" spans="1:11" s="57" customFormat="1">
      <c r="A436" s="68"/>
      <c r="B436" s="69"/>
      <c r="C436" s="242"/>
      <c r="D436" s="52"/>
      <c r="E436" s="70"/>
      <c r="F436" s="71">
        <f>SUM(D$5:D436)</f>
        <v>0</v>
      </c>
      <c r="G436" s="72">
        <f t="shared" si="12"/>
        <v>0</v>
      </c>
      <c r="H436" s="72">
        <v>0</v>
      </c>
      <c r="I436" s="73"/>
      <c r="J436" s="72">
        <f t="shared" si="13"/>
        <v>0</v>
      </c>
      <c r="K436" s="93"/>
    </row>
    <row r="437" spans="1:11" s="57" customFormat="1">
      <c r="A437" s="68"/>
      <c r="B437" s="69"/>
      <c r="C437" s="242"/>
      <c r="D437" s="52"/>
      <c r="E437" s="70"/>
      <c r="F437" s="71">
        <f>SUM(D$5:D437)</f>
        <v>0</v>
      </c>
      <c r="G437" s="72">
        <f t="shared" si="12"/>
        <v>0</v>
      </c>
      <c r="H437" s="72">
        <v>0</v>
      </c>
      <c r="I437" s="73"/>
      <c r="J437" s="72">
        <f t="shared" si="13"/>
        <v>0</v>
      </c>
      <c r="K437" s="93"/>
    </row>
    <row r="438" spans="1:11" s="57" customFormat="1">
      <c r="A438" s="68"/>
      <c r="B438" s="69"/>
      <c r="C438" s="242"/>
      <c r="D438" s="52"/>
      <c r="E438" s="70"/>
      <c r="F438" s="71">
        <f>SUM(D$5:D438)</f>
        <v>0</v>
      </c>
      <c r="G438" s="72">
        <f t="shared" si="12"/>
        <v>0</v>
      </c>
      <c r="H438" s="72">
        <v>0</v>
      </c>
      <c r="I438" s="73"/>
      <c r="J438" s="72">
        <f t="shared" si="13"/>
        <v>0</v>
      </c>
      <c r="K438" s="93"/>
    </row>
    <row r="439" spans="1:11" s="57" customFormat="1">
      <c r="A439" s="68"/>
      <c r="B439" s="69"/>
      <c r="C439" s="242"/>
      <c r="D439" s="52"/>
      <c r="E439" s="70"/>
      <c r="F439" s="71">
        <f>SUM(D$5:D439)</f>
        <v>0</v>
      </c>
      <c r="G439" s="72">
        <f t="shared" si="12"/>
        <v>0</v>
      </c>
      <c r="H439" s="72">
        <v>0</v>
      </c>
      <c r="I439" s="73"/>
      <c r="J439" s="72">
        <f t="shared" si="13"/>
        <v>0</v>
      </c>
      <c r="K439" s="93"/>
    </row>
    <row r="440" spans="1:11" s="57" customFormat="1">
      <c r="A440" s="68"/>
      <c r="B440" s="69"/>
      <c r="C440" s="242"/>
      <c r="D440" s="52"/>
      <c r="E440" s="70"/>
      <c r="F440" s="71">
        <f>SUM(D$5:D440)</f>
        <v>0</v>
      </c>
      <c r="G440" s="72">
        <f t="shared" si="12"/>
        <v>0</v>
      </c>
      <c r="H440" s="72">
        <v>0</v>
      </c>
      <c r="I440" s="73"/>
      <c r="J440" s="72">
        <f t="shared" si="13"/>
        <v>0</v>
      </c>
      <c r="K440" s="93"/>
    </row>
    <row r="441" spans="1:11" s="57" customFormat="1">
      <c r="A441" s="68"/>
      <c r="B441" s="69"/>
      <c r="C441" s="242"/>
      <c r="D441" s="52"/>
      <c r="E441" s="70"/>
      <c r="F441" s="71">
        <f>SUM(D$5:D441)</f>
        <v>0</v>
      </c>
      <c r="G441" s="72">
        <f t="shared" si="12"/>
        <v>0</v>
      </c>
      <c r="H441" s="72">
        <v>0</v>
      </c>
      <c r="I441" s="73"/>
      <c r="J441" s="72">
        <f t="shared" si="13"/>
        <v>0</v>
      </c>
      <c r="K441" s="93"/>
    </row>
    <row r="442" spans="1:11" s="57" customFormat="1">
      <c r="A442" s="68"/>
      <c r="B442" s="69"/>
      <c r="C442" s="242"/>
      <c r="D442" s="52"/>
      <c r="E442" s="70"/>
      <c r="F442" s="71">
        <f>SUM(D$5:D442)</f>
        <v>0</v>
      </c>
      <c r="G442" s="72">
        <f t="shared" si="12"/>
        <v>0</v>
      </c>
      <c r="H442" s="72">
        <v>0</v>
      </c>
      <c r="I442" s="73"/>
      <c r="J442" s="72">
        <f t="shared" si="13"/>
        <v>0</v>
      </c>
      <c r="K442" s="93"/>
    </row>
    <row r="443" spans="1:11" s="57" customFormat="1">
      <c r="A443" s="68"/>
      <c r="B443" s="69"/>
      <c r="C443" s="242"/>
      <c r="D443" s="52"/>
      <c r="E443" s="70"/>
      <c r="F443" s="71">
        <f>SUM(D$5:D443)</f>
        <v>0</v>
      </c>
      <c r="G443" s="72">
        <f t="shared" si="12"/>
        <v>0</v>
      </c>
      <c r="H443" s="72">
        <v>0</v>
      </c>
      <c r="I443" s="73"/>
      <c r="J443" s="72">
        <f t="shared" si="13"/>
        <v>0</v>
      </c>
      <c r="K443" s="93"/>
    </row>
    <row r="444" spans="1:11" s="57" customFormat="1">
      <c r="A444" s="68"/>
      <c r="B444" s="69"/>
      <c r="C444" s="242"/>
      <c r="D444" s="52"/>
      <c r="E444" s="70"/>
      <c r="F444" s="71">
        <f>SUM(D$5:D444)</f>
        <v>0</v>
      </c>
      <c r="G444" s="72">
        <f t="shared" si="12"/>
        <v>0</v>
      </c>
      <c r="H444" s="72">
        <v>0</v>
      </c>
      <c r="I444" s="73"/>
      <c r="J444" s="72">
        <f t="shared" si="13"/>
        <v>0</v>
      </c>
      <c r="K444" s="93"/>
    </row>
    <row r="445" spans="1:11" s="57" customFormat="1">
      <c r="A445" s="68"/>
      <c r="B445" s="69"/>
      <c r="C445" s="242"/>
      <c r="D445" s="52"/>
      <c r="E445" s="70"/>
      <c r="F445" s="71">
        <f>SUM(D$5:D445)</f>
        <v>0</v>
      </c>
      <c r="G445" s="72">
        <f t="shared" si="12"/>
        <v>0</v>
      </c>
      <c r="H445" s="72">
        <v>0</v>
      </c>
      <c r="I445" s="73"/>
      <c r="J445" s="72">
        <f t="shared" si="13"/>
        <v>0</v>
      </c>
      <c r="K445" s="93"/>
    </row>
    <row r="446" spans="1:11" s="57" customFormat="1">
      <c r="A446" s="68"/>
      <c r="B446" s="69"/>
      <c r="C446" s="242"/>
      <c r="D446" s="52"/>
      <c r="E446" s="70"/>
      <c r="F446" s="71">
        <f>SUM(D$5:D446)</f>
        <v>0</v>
      </c>
      <c r="G446" s="72">
        <f t="shared" si="12"/>
        <v>0</v>
      </c>
      <c r="H446" s="72">
        <v>0</v>
      </c>
      <c r="I446" s="73"/>
      <c r="J446" s="72">
        <f t="shared" si="13"/>
        <v>0</v>
      </c>
      <c r="K446" s="93"/>
    </row>
    <row r="447" spans="1:11" s="57" customFormat="1">
      <c r="A447" s="68"/>
      <c r="B447" s="69"/>
      <c r="C447" s="242"/>
      <c r="D447" s="52"/>
      <c r="E447" s="70"/>
      <c r="F447" s="71">
        <f>SUM(D$5:D447)</f>
        <v>0</v>
      </c>
      <c r="G447" s="72">
        <f t="shared" si="12"/>
        <v>0</v>
      </c>
      <c r="H447" s="72">
        <v>0</v>
      </c>
      <c r="I447" s="73"/>
      <c r="J447" s="72">
        <f t="shared" si="13"/>
        <v>0</v>
      </c>
      <c r="K447" s="93"/>
    </row>
    <row r="448" spans="1:11" s="57" customFormat="1">
      <c r="A448" s="68"/>
      <c r="B448" s="69"/>
      <c r="C448" s="242"/>
      <c r="D448" s="52"/>
      <c r="E448" s="70"/>
      <c r="F448" s="71">
        <f>SUM(D$5:D448)</f>
        <v>0</v>
      </c>
      <c r="G448" s="72">
        <f t="shared" si="12"/>
        <v>0</v>
      </c>
      <c r="H448" s="72">
        <v>0</v>
      </c>
      <c r="I448" s="73"/>
      <c r="J448" s="72">
        <f t="shared" si="13"/>
        <v>0</v>
      </c>
      <c r="K448" s="93"/>
    </row>
    <row r="449" spans="1:11" s="57" customFormat="1">
      <c r="A449" s="68"/>
      <c r="B449" s="69"/>
      <c r="C449" s="242"/>
      <c r="D449" s="52"/>
      <c r="E449" s="70"/>
      <c r="F449" s="71">
        <f>SUM(D$5:D449)</f>
        <v>0</v>
      </c>
      <c r="G449" s="72">
        <f t="shared" si="12"/>
        <v>0</v>
      </c>
      <c r="H449" s="72">
        <v>0</v>
      </c>
      <c r="I449" s="73"/>
      <c r="J449" s="72">
        <f t="shared" si="13"/>
        <v>0</v>
      </c>
      <c r="K449" s="93"/>
    </row>
    <row r="450" spans="1:11" s="57" customFormat="1">
      <c r="A450" s="68"/>
      <c r="B450" s="69"/>
      <c r="C450" s="242"/>
      <c r="D450" s="52"/>
      <c r="E450" s="70"/>
      <c r="F450" s="71">
        <f>SUM(D$5:D450)</f>
        <v>0</v>
      </c>
      <c r="G450" s="72">
        <f t="shared" si="12"/>
        <v>0</v>
      </c>
      <c r="H450" s="72">
        <v>0</v>
      </c>
      <c r="I450" s="73"/>
      <c r="J450" s="72">
        <f t="shared" si="13"/>
        <v>0</v>
      </c>
      <c r="K450" s="93"/>
    </row>
    <row r="451" spans="1:11" s="57" customFormat="1">
      <c r="A451" s="68"/>
      <c r="B451" s="69"/>
      <c r="C451" s="242"/>
      <c r="D451" s="52"/>
      <c r="E451" s="70"/>
      <c r="F451" s="71">
        <f>SUM(D$5:D451)</f>
        <v>0</v>
      </c>
      <c r="G451" s="72">
        <f t="shared" si="12"/>
        <v>0</v>
      </c>
      <c r="H451" s="72">
        <v>0</v>
      </c>
      <c r="I451" s="73"/>
      <c r="J451" s="72">
        <f t="shared" si="13"/>
        <v>0</v>
      </c>
      <c r="K451" s="93"/>
    </row>
    <row r="452" spans="1:11" s="57" customFormat="1">
      <c r="A452" s="68"/>
      <c r="B452" s="69"/>
      <c r="C452" s="242"/>
      <c r="D452" s="52"/>
      <c r="E452" s="70"/>
      <c r="F452" s="71">
        <f>SUM(D$5:D452)</f>
        <v>0</v>
      </c>
      <c r="G452" s="72">
        <f t="shared" si="12"/>
        <v>0</v>
      </c>
      <c r="H452" s="72">
        <v>0</v>
      </c>
      <c r="I452" s="73"/>
      <c r="J452" s="72">
        <f t="shared" si="13"/>
        <v>0</v>
      </c>
      <c r="K452" s="93"/>
    </row>
    <row r="453" spans="1:11" s="57" customFormat="1">
      <c r="A453" s="68"/>
      <c r="B453" s="69"/>
      <c r="C453" s="242"/>
      <c r="D453" s="52"/>
      <c r="E453" s="70"/>
      <c r="F453" s="71">
        <f>SUM(D$5:D453)</f>
        <v>0</v>
      </c>
      <c r="G453" s="72">
        <f t="shared" si="12"/>
        <v>0</v>
      </c>
      <c r="H453" s="72">
        <v>0</v>
      </c>
      <c r="I453" s="73"/>
      <c r="J453" s="72">
        <f t="shared" si="13"/>
        <v>0</v>
      </c>
      <c r="K453" s="93"/>
    </row>
    <row r="454" spans="1:11" s="57" customFormat="1">
      <c r="A454" s="68"/>
      <c r="B454" s="69"/>
      <c r="C454" s="242"/>
      <c r="D454" s="52"/>
      <c r="E454" s="70"/>
      <c r="F454" s="71">
        <f>SUM(D$5:D454)</f>
        <v>0</v>
      </c>
      <c r="G454" s="72">
        <f t="shared" si="12"/>
        <v>0</v>
      </c>
      <c r="H454" s="72">
        <v>0</v>
      </c>
      <c r="I454" s="73"/>
      <c r="J454" s="72">
        <f t="shared" si="13"/>
        <v>0</v>
      </c>
      <c r="K454" s="93"/>
    </row>
    <row r="455" spans="1:11" s="57" customFormat="1">
      <c r="A455" s="68"/>
      <c r="B455" s="69"/>
      <c r="C455" s="242"/>
      <c r="D455" s="52"/>
      <c r="E455" s="70"/>
      <c r="F455" s="71">
        <f>SUM(D$5:D455)</f>
        <v>0</v>
      </c>
      <c r="G455" s="72">
        <f t="shared" si="12"/>
        <v>0</v>
      </c>
      <c r="H455" s="72">
        <v>0</v>
      </c>
      <c r="I455" s="73"/>
      <c r="J455" s="72">
        <f t="shared" si="13"/>
        <v>0</v>
      </c>
      <c r="K455" s="93"/>
    </row>
    <row r="456" spans="1:11" s="57" customFormat="1">
      <c r="A456" s="68"/>
      <c r="B456" s="69"/>
      <c r="C456" s="242"/>
      <c r="D456" s="52"/>
      <c r="E456" s="70"/>
      <c r="F456" s="71">
        <f>SUM(D$5:D456)</f>
        <v>0</v>
      </c>
      <c r="G456" s="72">
        <f t="shared" ref="G456:G519" si="14">+D456-H456</f>
        <v>0</v>
      </c>
      <c r="H456" s="72">
        <v>0</v>
      </c>
      <c r="I456" s="73"/>
      <c r="J456" s="72">
        <f t="shared" ref="J456:J519" si="15">IF(OR(G456&gt;0,I456="X",C456="Income from customers"),0,G456)</f>
        <v>0</v>
      </c>
      <c r="K456" s="93"/>
    </row>
    <row r="457" spans="1:11" s="57" customFormat="1">
      <c r="A457" s="68"/>
      <c r="B457" s="69"/>
      <c r="C457" s="242"/>
      <c r="D457" s="52"/>
      <c r="E457" s="70"/>
      <c r="F457" s="71">
        <f>SUM(D$5:D457)</f>
        <v>0</v>
      </c>
      <c r="G457" s="72">
        <f t="shared" si="14"/>
        <v>0</v>
      </c>
      <c r="H457" s="72">
        <v>0</v>
      </c>
      <c r="I457" s="73"/>
      <c r="J457" s="72">
        <f t="shared" si="15"/>
        <v>0</v>
      </c>
      <c r="K457" s="93"/>
    </row>
    <row r="458" spans="1:11" s="57" customFormat="1">
      <c r="A458" s="68"/>
      <c r="B458" s="69"/>
      <c r="C458" s="242"/>
      <c r="D458" s="52"/>
      <c r="E458" s="70"/>
      <c r="F458" s="71">
        <f>SUM(D$5:D458)</f>
        <v>0</v>
      </c>
      <c r="G458" s="72">
        <f t="shared" si="14"/>
        <v>0</v>
      </c>
      <c r="H458" s="72">
        <v>0</v>
      </c>
      <c r="I458" s="73"/>
      <c r="J458" s="72">
        <f t="shared" si="15"/>
        <v>0</v>
      </c>
      <c r="K458" s="93"/>
    </row>
    <row r="459" spans="1:11" s="57" customFormat="1">
      <c r="A459" s="68"/>
      <c r="B459" s="69"/>
      <c r="C459" s="242"/>
      <c r="D459" s="52"/>
      <c r="E459" s="70"/>
      <c r="F459" s="71">
        <f>SUM(D$5:D459)</f>
        <v>0</v>
      </c>
      <c r="G459" s="72">
        <f t="shared" si="14"/>
        <v>0</v>
      </c>
      <c r="H459" s="72">
        <v>0</v>
      </c>
      <c r="I459" s="73"/>
      <c r="J459" s="72">
        <f t="shared" si="15"/>
        <v>0</v>
      </c>
      <c r="K459" s="93"/>
    </row>
    <row r="460" spans="1:11" s="57" customFormat="1">
      <c r="A460" s="68"/>
      <c r="B460" s="69"/>
      <c r="C460" s="242"/>
      <c r="D460" s="52"/>
      <c r="E460" s="70"/>
      <c r="F460" s="71">
        <f>SUM(D$5:D460)</f>
        <v>0</v>
      </c>
      <c r="G460" s="72">
        <f t="shared" si="14"/>
        <v>0</v>
      </c>
      <c r="H460" s="72">
        <v>0</v>
      </c>
      <c r="I460" s="73"/>
      <c r="J460" s="72">
        <f t="shared" si="15"/>
        <v>0</v>
      </c>
      <c r="K460" s="93"/>
    </row>
    <row r="461" spans="1:11" s="57" customFormat="1">
      <c r="A461" s="68"/>
      <c r="B461" s="69"/>
      <c r="C461" s="242"/>
      <c r="D461" s="52"/>
      <c r="E461" s="70"/>
      <c r="F461" s="71">
        <f>SUM(D$5:D461)</f>
        <v>0</v>
      </c>
      <c r="G461" s="72">
        <f t="shared" si="14"/>
        <v>0</v>
      </c>
      <c r="H461" s="72">
        <v>0</v>
      </c>
      <c r="I461" s="73"/>
      <c r="J461" s="72">
        <f t="shared" si="15"/>
        <v>0</v>
      </c>
      <c r="K461" s="93"/>
    </row>
    <row r="462" spans="1:11" s="57" customFormat="1">
      <c r="A462" s="68"/>
      <c r="B462" s="69"/>
      <c r="C462" s="242"/>
      <c r="D462" s="52"/>
      <c r="E462" s="70"/>
      <c r="F462" s="71">
        <f>SUM(D$5:D462)</f>
        <v>0</v>
      </c>
      <c r="G462" s="72">
        <f t="shared" si="14"/>
        <v>0</v>
      </c>
      <c r="H462" s="72">
        <v>0</v>
      </c>
      <c r="I462" s="73"/>
      <c r="J462" s="72">
        <f t="shared" si="15"/>
        <v>0</v>
      </c>
      <c r="K462" s="93"/>
    </row>
    <row r="463" spans="1:11" s="57" customFormat="1">
      <c r="A463" s="68"/>
      <c r="B463" s="69"/>
      <c r="C463" s="242"/>
      <c r="D463" s="52"/>
      <c r="E463" s="70"/>
      <c r="F463" s="71">
        <f>SUM(D$5:D463)</f>
        <v>0</v>
      </c>
      <c r="G463" s="72">
        <f t="shared" si="14"/>
        <v>0</v>
      </c>
      <c r="H463" s="72">
        <v>0</v>
      </c>
      <c r="I463" s="73"/>
      <c r="J463" s="72">
        <f t="shared" si="15"/>
        <v>0</v>
      </c>
      <c r="K463" s="93"/>
    </row>
    <row r="464" spans="1:11" s="57" customFormat="1">
      <c r="A464" s="68"/>
      <c r="B464" s="69"/>
      <c r="C464" s="242"/>
      <c r="D464" s="52"/>
      <c r="E464" s="70"/>
      <c r="F464" s="71">
        <f>SUM(D$5:D464)</f>
        <v>0</v>
      </c>
      <c r="G464" s="72">
        <f t="shared" si="14"/>
        <v>0</v>
      </c>
      <c r="H464" s="72">
        <v>0</v>
      </c>
      <c r="I464" s="73"/>
      <c r="J464" s="72">
        <f t="shared" si="15"/>
        <v>0</v>
      </c>
      <c r="K464" s="93"/>
    </row>
    <row r="465" spans="1:11" s="57" customFormat="1">
      <c r="A465" s="68"/>
      <c r="B465" s="69"/>
      <c r="C465" s="242"/>
      <c r="D465" s="52"/>
      <c r="E465" s="70"/>
      <c r="F465" s="71">
        <f>SUM(D$5:D465)</f>
        <v>0</v>
      </c>
      <c r="G465" s="72">
        <f t="shared" si="14"/>
        <v>0</v>
      </c>
      <c r="H465" s="72">
        <v>0</v>
      </c>
      <c r="I465" s="73"/>
      <c r="J465" s="72">
        <f t="shared" si="15"/>
        <v>0</v>
      </c>
      <c r="K465" s="93"/>
    </row>
    <row r="466" spans="1:11" s="57" customFormat="1">
      <c r="A466" s="68"/>
      <c r="B466" s="69"/>
      <c r="C466" s="242"/>
      <c r="D466" s="52"/>
      <c r="E466" s="70"/>
      <c r="F466" s="71">
        <f>SUM(D$5:D466)</f>
        <v>0</v>
      </c>
      <c r="G466" s="72">
        <f t="shared" si="14"/>
        <v>0</v>
      </c>
      <c r="H466" s="72">
        <v>0</v>
      </c>
      <c r="I466" s="73"/>
      <c r="J466" s="72">
        <f t="shared" si="15"/>
        <v>0</v>
      </c>
      <c r="K466" s="93"/>
    </row>
    <row r="467" spans="1:11" s="57" customFormat="1">
      <c r="A467" s="68"/>
      <c r="B467" s="69"/>
      <c r="C467" s="242"/>
      <c r="D467" s="52"/>
      <c r="E467" s="70"/>
      <c r="F467" s="71">
        <f>SUM(D$5:D467)</f>
        <v>0</v>
      </c>
      <c r="G467" s="72">
        <f t="shared" si="14"/>
        <v>0</v>
      </c>
      <c r="H467" s="72">
        <v>0</v>
      </c>
      <c r="I467" s="73"/>
      <c r="J467" s="72">
        <f t="shared" si="15"/>
        <v>0</v>
      </c>
      <c r="K467" s="93"/>
    </row>
    <row r="468" spans="1:11" s="57" customFormat="1">
      <c r="A468" s="68"/>
      <c r="B468" s="69"/>
      <c r="C468" s="242"/>
      <c r="D468" s="52"/>
      <c r="E468" s="70"/>
      <c r="F468" s="71">
        <f>SUM(D$5:D468)</f>
        <v>0</v>
      </c>
      <c r="G468" s="72">
        <f t="shared" si="14"/>
        <v>0</v>
      </c>
      <c r="H468" s="72">
        <v>0</v>
      </c>
      <c r="I468" s="73"/>
      <c r="J468" s="72">
        <f t="shared" si="15"/>
        <v>0</v>
      </c>
      <c r="K468" s="93"/>
    </row>
    <row r="469" spans="1:11" s="57" customFormat="1">
      <c r="A469" s="68"/>
      <c r="B469" s="69"/>
      <c r="C469" s="242"/>
      <c r="D469" s="52"/>
      <c r="E469" s="70"/>
      <c r="F469" s="71">
        <f>SUM(D$5:D469)</f>
        <v>0</v>
      </c>
      <c r="G469" s="72">
        <f t="shared" si="14"/>
        <v>0</v>
      </c>
      <c r="H469" s="72">
        <v>0</v>
      </c>
      <c r="I469" s="73"/>
      <c r="J469" s="72">
        <f t="shared" si="15"/>
        <v>0</v>
      </c>
      <c r="K469" s="93"/>
    </row>
    <row r="470" spans="1:11" s="57" customFormat="1">
      <c r="A470" s="68"/>
      <c r="B470" s="69"/>
      <c r="C470" s="242"/>
      <c r="D470" s="52"/>
      <c r="E470" s="70"/>
      <c r="F470" s="71">
        <f>SUM(D$5:D470)</f>
        <v>0</v>
      </c>
      <c r="G470" s="72">
        <f t="shared" si="14"/>
        <v>0</v>
      </c>
      <c r="H470" s="72">
        <v>0</v>
      </c>
      <c r="I470" s="73"/>
      <c r="J470" s="72">
        <f t="shared" si="15"/>
        <v>0</v>
      </c>
      <c r="K470" s="93"/>
    </row>
    <row r="471" spans="1:11" s="57" customFormat="1">
      <c r="A471" s="68"/>
      <c r="B471" s="69"/>
      <c r="C471" s="242"/>
      <c r="D471" s="52"/>
      <c r="E471" s="70"/>
      <c r="F471" s="71">
        <f>SUM(D$5:D471)</f>
        <v>0</v>
      </c>
      <c r="G471" s="72">
        <f t="shared" si="14"/>
        <v>0</v>
      </c>
      <c r="H471" s="72">
        <v>0</v>
      </c>
      <c r="I471" s="73"/>
      <c r="J471" s="72">
        <f t="shared" si="15"/>
        <v>0</v>
      </c>
      <c r="K471" s="93"/>
    </row>
    <row r="472" spans="1:11" s="57" customFormat="1">
      <c r="A472" s="68"/>
      <c r="B472" s="69"/>
      <c r="C472" s="242"/>
      <c r="D472" s="52"/>
      <c r="E472" s="70"/>
      <c r="F472" s="71">
        <f>SUM(D$5:D472)</f>
        <v>0</v>
      </c>
      <c r="G472" s="72">
        <f t="shared" si="14"/>
        <v>0</v>
      </c>
      <c r="H472" s="72">
        <v>0</v>
      </c>
      <c r="I472" s="73"/>
      <c r="J472" s="72">
        <f t="shared" si="15"/>
        <v>0</v>
      </c>
      <c r="K472" s="93"/>
    </row>
    <row r="473" spans="1:11" s="57" customFormat="1">
      <c r="A473" s="68"/>
      <c r="B473" s="69"/>
      <c r="C473" s="242"/>
      <c r="D473" s="52"/>
      <c r="E473" s="70"/>
      <c r="F473" s="71">
        <f>SUM(D$5:D473)</f>
        <v>0</v>
      </c>
      <c r="G473" s="72">
        <f t="shared" si="14"/>
        <v>0</v>
      </c>
      <c r="H473" s="72">
        <v>0</v>
      </c>
      <c r="I473" s="73"/>
      <c r="J473" s="72">
        <f t="shared" si="15"/>
        <v>0</v>
      </c>
      <c r="K473" s="93"/>
    </row>
    <row r="474" spans="1:11" s="57" customFormat="1">
      <c r="A474" s="68"/>
      <c r="B474" s="69"/>
      <c r="C474" s="242"/>
      <c r="D474" s="52"/>
      <c r="E474" s="70"/>
      <c r="F474" s="71">
        <f>SUM(D$5:D474)</f>
        <v>0</v>
      </c>
      <c r="G474" s="72">
        <f t="shared" si="14"/>
        <v>0</v>
      </c>
      <c r="H474" s="72">
        <v>0</v>
      </c>
      <c r="I474" s="73"/>
      <c r="J474" s="72">
        <f t="shared" si="15"/>
        <v>0</v>
      </c>
      <c r="K474" s="93"/>
    </row>
    <row r="475" spans="1:11" s="57" customFormat="1">
      <c r="A475" s="68"/>
      <c r="B475" s="69"/>
      <c r="C475" s="242"/>
      <c r="D475" s="52"/>
      <c r="E475" s="70"/>
      <c r="F475" s="71">
        <f>SUM(D$5:D475)</f>
        <v>0</v>
      </c>
      <c r="G475" s="72">
        <f t="shared" si="14"/>
        <v>0</v>
      </c>
      <c r="H475" s="72">
        <v>0</v>
      </c>
      <c r="I475" s="73"/>
      <c r="J475" s="72">
        <f t="shared" si="15"/>
        <v>0</v>
      </c>
      <c r="K475" s="93"/>
    </row>
    <row r="476" spans="1:11" s="57" customFormat="1">
      <c r="A476" s="68"/>
      <c r="B476" s="69"/>
      <c r="C476" s="242"/>
      <c r="D476" s="52"/>
      <c r="E476" s="70"/>
      <c r="F476" s="71">
        <f>SUM(D$5:D476)</f>
        <v>0</v>
      </c>
      <c r="G476" s="72">
        <f t="shared" si="14"/>
        <v>0</v>
      </c>
      <c r="H476" s="72">
        <v>0</v>
      </c>
      <c r="I476" s="73"/>
      <c r="J476" s="72">
        <f t="shared" si="15"/>
        <v>0</v>
      </c>
      <c r="K476" s="93"/>
    </row>
    <row r="477" spans="1:11" s="57" customFormat="1">
      <c r="A477" s="68"/>
      <c r="B477" s="69"/>
      <c r="C477" s="242"/>
      <c r="D477" s="52"/>
      <c r="E477" s="70"/>
      <c r="F477" s="71">
        <f>SUM(D$5:D477)</f>
        <v>0</v>
      </c>
      <c r="G477" s="72">
        <f t="shared" si="14"/>
        <v>0</v>
      </c>
      <c r="H477" s="72">
        <v>0</v>
      </c>
      <c r="I477" s="73"/>
      <c r="J477" s="72">
        <f t="shared" si="15"/>
        <v>0</v>
      </c>
      <c r="K477" s="93"/>
    </row>
    <row r="478" spans="1:11" s="57" customFormat="1">
      <c r="A478" s="68"/>
      <c r="B478" s="69"/>
      <c r="C478" s="242"/>
      <c r="D478" s="52"/>
      <c r="E478" s="70"/>
      <c r="F478" s="71">
        <f>SUM(D$5:D478)</f>
        <v>0</v>
      </c>
      <c r="G478" s="72">
        <f t="shared" si="14"/>
        <v>0</v>
      </c>
      <c r="H478" s="72">
        <v>0</v>
      </c>
      <c r="I478" s="73"/>
      <c r="J478" s="72">
        <f t="shared" si="15"/>
        <v>0</v>
      </c>
      <c r="K478" s="93"/>
    </row>
    <row r="479" spans="1:11" s="57" customFormat="1">
      <c r="A479" s="68"/>
      <c r="B479" s="69"/>
      <c r="C479" s="242"/>
      <c r="D479" s="52"/>
      <c r="E479" s="70"/>
      <c r="F479" s="71">
        <f>SUM(D$5:D479)</f>
        <v>0</v>
      </c>
      <c r="G479" s="72">
        <f t="shared" si="14"/>
        <v>0</v>
      </c>
      <c r="H479" s="72">
        <v>0</v>
      </c>
      <c r="I479" s="73"/>
      <c r="J479" s="72">
        <f t="shared" si="15"/>
        <v>0</v>
      </c>
      <c r="K479" s="93"/>
    </row>
    <row r="480" spans="1:11" s="57" customFormat="1">
      <c r="A480" s="68"/>
      <c r="B480" s="69"/>
      <c r="C480" s="242"/>
      <c r="D480" s="52"/>
      <c r="E480" s="70"/>
      <c r="F480" s="71">
        <f>SUM(D$5:D480)</f>
        <v>0</v>
      </c>
      <c r="G480" s="72">
        <f t="shared" si="14"/>
        <v>0</v>
      </c>
      <c r="H480" s="72">
        <v>0</v>
      </c>
      <c r="I480" s="73"/>
      <c r="J480" s="72">
        <f t="shared" si="15"/>
        <v>0</v>
      </c>
      <c r="K480" s="93"/>
    </row>
    <row r="481" spans="1:11" s="57" customFormat="1">
      <c r="A481" s="68"/>
      <c r="B481" s="69"/>
      <c r="C481" s="242"/>
      <c r="D481" s="52"/>
      <c r="E481" s="70"/>
      <c r="F481" s="71">
        <f>SUM(D$5:D481)</f>
        <v>0</v>
      </c>
      <c r="G481" s="72">
        <f t="shared" si="14"/>
        <v>0</v>
      </c>
      <c r="H481" s="72">
        <v>0</v>
      </c>
      <c r="I481" s="73"/>
      <c r="J481" s="72">
        <f t="shared" si="15"/>
        <v>0</v>
      </c>
      <c r="K481" s="93"/>
    </row>
    <row r="482" spans="1:11" s="57" customFormat="1">
      <c r="A482" s="68"/>
      <c r="B482" s="69"/>
      <c r="C482" s="242"/>
      <c r="D482" s="52"/>
      <c r="E482" s="70"/>
      <c r="F482" s="71">
        <f>SUM(D$5:D482)</f>
        <v>0</v>
      </c>
      <c r="G482" s="72">
        <f t="shared" si="14"/>
        <v>0</v>
      </c>
      <c r="H482" s="72">
        <v>0</v>
      </c>
      <c r="I482" s="73"/>
      <c r="J482" s="72">
        <f t="shared" si="15"/>
        <v>0</v>
      </c>
      <c r="K482" s="93"/>
    </row>
    <row r="483" spans="1:11" s="57" customFormat="1">
      <c r="A483" s="68"/>
      <c r="B483" s="69"/>
      <c r="C483" s="242"/>
      <c r="D483" s="52"/>
      <c r="E483" s="70"/>
      <c r="F483" s="71">
        <f>SUM(D$5:D483)</f>
        <v>0</v>
      </c>
      <c r="G483" s="72">
        <f t="shared" si="14"/>
        <v>0</v>
      </c>
      <c r="H483" s="72">
        <v>0</v>
      </c>
      <c r="I483" s="73"/>
      <c r="J483" s="72">
        <f t="shared" si="15"/>
        <v>0</v>
      </c>
      <c r="K483" s="93"/>
    </row>
    <row r="484" spans="1:11" s="57" customFormat="1">
      <c r="A484" s="68"/>
      <c r="B484" s="69"/>
      <c r="C484" s="242"/>
      <c r="D484" s="52"/>
      <c r="E484" s="70"/>
      <c r="F484" s="71">
        <f>SUM(D$5:D484)</f>
        <v>0</v>
      </c>
      <c r="G484" s="72">
        <f t="shared" si="14"/>
        <v>0</v>
      </c>
      <c r="H484" s="72">
        <v>0</v>
      </c>
      <c r="I484" s="73"/>
      <c r="J484" s="72">
        <f t="shared" si="15"/>
        <v>0</v>
      </c>
      <c r="K484" s="93"/>
    </row>
    <row r="485" spans="1:11" s="57" customFormat="1">
      <c r="A485" s="68"/>
      <c r="B485" s="69"/>
      <c r="C485" s="242"/>
      <c r="D485" s="52"/>
      <c r="E485" s="70"/>
      <c r="F485" s="71">
        <f>SUM(D$5:D485)</f>
        <v>0</v>
      </c>
      <c r="G485" s="72">
        <f t="shared" si="14"/>
        <v>0</v>
      </c>
      <c r="H485" s="72">
        <v>0</v>
      </c>
      <c r="I485" s="73"/>
      <c r="J485" s="72">
        <f t="shared" si="15"/>
        <v>0</v>
      </c>
      <c r="K485" s="93"/>
    </row>
    <row r="486" spans="1:11" s="57" customFormat="1">
      <c r="A486" s="68"/>
      <c r="B486" s="69"/>
      <c r="C486" s="242"/>
      <c r="D486" s="52"/>
      <c r="E486" s="70"/>
      <c r="F486" s="71">
        <f>SUM(D$5:D486)</f>
        <v>0</v>
      </c>
      <c r="G486" s="72">
        <f t="shared" si="14"/>
        <v>0</v>
      </c>
      <c r="H486" s="72">
        <v>0</v>
      </c>
      <c r="I486" s="73"/>
      <c r="J486" s="72">
        <f t="shared" si="15"/>
        <v>0</v>
      </c>
      <c r="K486" s="93"/>
    </row>
    <row r="487" spans="1:11" s="57" customFormat="1">
      <c r="A487" s="68"/>
      <c r="B487" s="69"/>
      <c r="C487" s="242"/>
      <c r="D487" s="52"/>
      <c r="E487" s="70"/>
      <c r="F487" s="71">
        <f>SUM(D$5:D487)</f>
        <v>0</v>
      </c>
      <c r="G487" s="72">
        <f t="shared" si="14"/>
        <v>0</v>
      </c>
      <c r="H487" s="72">
        <v>0</v>
      </c>
      <c r="I487" s="73"/>
      <c r="J487" s="72">
        <f t="shared" si="15"/>
        <v>0</v>
      </c>
      <c r="K487" s="93"/>
    </row>
    <row r="488" spans="1:11" s="57" customFormat="1">
      <c r="A488" s="68"/>
      <c r="B488" s="69"/>
      <c r="C488" s="242"/>
      <c r="D488" s="52"/>
      <c r="E488" s="70"/>
      <c r="F488" s="71">
        <f>SUM(D$5:D488)</f>
        <v>0</v>
      </c>
      <c r="G488" s="72">
        <f t="shared" si="14"/>
        <v>0</v>
      </c>
      <c r="H488" s="72">
        <v>0</v>
      </c>
      <c r="I488" s="73"/>
      <c r="J488" s="72">
        <f t="shared" si="15"/>
        <v>0</v>
      </c>
      <c r="K488" s="93"/>
    </row>
    <row r="489" spans="1:11" s="57" customFormat="1">
      <c r="A489" s="68"/>
      <c r="B489" s="69"/>
      <c r="C489" s="242"/>
      <c r="D489" s="52"/>
      <c r="E489" s="70"/>
      <c r="F489" s="71">
        <f>SUM(D$5:D489)</f>
        <v>0</v>
      </c>
      <c r="G489" s="72">
        <f t="shared" si="14"/>
        <v>0</v>
      </c>
      <c r="H489" s="72">
        <v>0</v>
      </c>
      <c r="I489" s="73"/>
      <c r="J489" s="72">
        <f t="shared" si="15"/>
        <v>0</v>
      </c>
      <c r="K489" s="93"/>
    </row>
    <row r="490" spans="1:11" s="57" customFormat="1">
      <c r="A490" s="68"/>
      <c r="B490" s="69"/>
      <c r="C490" s="242"/>
      <c r="D490" s="52"/>
      <c r="E490" s="70"/>
      <c r="F490" s="71">
        <f>SUM(D$5:D490)</f>
        <v>0</v>
      </c>
      <c r="G490" s="72">
        <f t="shared" si="14"/>
        <v>0</v>
      </c>
      <c r="H490" s="72">
        <v>0</v>
      </c>
      <c r="I490" s="73"/>
      <c r="J490" s="72">
        <f t="shared" si="15"/>
        <v>0</v>
      </c>
      <c r="K490" s="93"/>
    </row>
    <row r="491" spans="1:11" s="57" customFormat="1">
      <c r="A491" s="68"/>
      <c r="B491" s="69"/>
      <c r="C491" s="242"/>
      <c r="D491" s="52"/>
      <c r="E491" s="70"/>
      <c r="F491" s="71">
        <f>SUM(D$5:D491)</f>
        <v>0</v>
      </c>
      <c r="G491" s="72">
        <f t="shared" si="14"/>
        <v>0</v>
      </c>
      <c r="H491" s="72">
        <v>0</v>
      </c>
      <c r="I491" s="73"/>
      <c r="J491" s="72">
        <f t="shared" si="15"/>
        <v>0</v>
      </c>
      <c r="K491" s="93"/>
    </row>
    <row r="492" spans="1:11" s="57" customFormat="1">
      <c r="A492" s="68"/>
      <c r="B492" s="69"/>
      <c r="C492" s="242"/>
      <c r="D492" s="52"/>
      <c r="E492" s="70"/>
      <c r="F492" s="71">
        <f>SUM(D$5:D492)</f>
        <v>0</v>
      </c>
      <c r="G492" s="72">
        <f t="shared" si="14"/>
        <v>0</v>
      </c>
      <c r="H492" s="72">
        <v>0</v>
      </c>
      <c r="I492" s="73"/>
      <c r="J492" s="72">
        <f t="shared" si="15"/>
        <v>0</v>
      </c>
      <c r="K492" s="93"/>
    </row>
    <row r="493" spans="1:11" s="57" customFormat="1">
      <c r="A493" s="68"/>
      <c r="B493" s="69"/>
      <c r="C493" s="242"/>
      <c r="D493" s="52"/>
      <c r="E493" s="70"/>
      <c r="F493" s="71">
        <f>SUM(D$5:D493)</f>
        <v>0</v>
      </c>
      <c r="G493" s="72">
        <f t="shared" si="14"/>
        <v>0</v>
      </c>
      <c r="H493" s="72">
        <v>0</v>
      </c>
      <c r="I493" s="73"/>
      <c r="J493" s="72">
        <f t="shared" si="15"/>
        <v>0</v>
      </c>
      <c r="K493" s="93"/>
    </row>
    <row r="494" spans="1:11" s="57" customFormat="1">
      <c r="A494" s="68"/>
      <c r="B494" s="69"/>
      <c r="C494" s="242"/>
      <c r="D494" s="52"/>
      <c r="E494" s="70"/>
      <c r="F494" s="71">
        <f>SUM(D$5:D494)</f>
        <v>0</v>
      </c>
      <c r="G494" s="72">
        <f t="shared" si="14"/>
        <v>0</v>
      </c>
      <c r="H494" s="72">
        <v>0</v>
      </c>
      <c r="I494" s="73"/>
      <c r="J494" s="72">
        <f t="shared" si="15"/>
        <v>0</v>
      </c>
      <c r="K494" s="93"/>
    </row>
    <row r="495" spans="1:11" s="57" customFormat="1">
      <c r="A495" s="68"/>
      <c r="B495" s="69"/>
      <c r="C495" s="242"/>
      <c r="D495" s="52"/>
      <c r="E495" s="70"/>
      <c r="F495" s="71">
        <f>SUM(D$5:D495)</f>
        <v>0</v>
      </c>
      <c r="G495" s="72">
        <f t="shared" si="14"/>
        <v>0</v>
      </c>
      <c r="H495" s="72">
        <v>0</v>
      </c>
      <c r="I495" s="73"/>
      <c r="J495" s="72">
        <f t="shared" si="15"/>
        <v>0</v>
      </c>
      <c r="K495" s="93"/>
    </row>
    <row r="496" spans="1:11" s="57" customFormat="1">
      <c r="A496" s="68"/>
      <c r="B496" s="69"/>
      <c r="C496" s="242"/>
      <c r="D496" s="52"/>
      <c r="E496" s="70"/>
      <c r="F496" s="71">
        <f>SUM(D$5:D496)</f>
        <v>0</v>
      </c>
      <c r="G496" s="72">
        <f t="shared" si="14"/>
        <v>0</v>
      </c>
      <c r="H496" s="72">
        <v>0</v>
      </c>
      <c r="I496" s="73"/>
      <c r="J496" s="72">
        <f t="shared" si="15"/>
        <v>0</v>
      </c>
      <c r="K496" s="93"/>
    </row>
    <row r="497" spans="1:11" s="57" customFormat="1">
      <c r="A497" s="68"/>
      <c r="B497" s="69"/>
      <c r="C497" s="242"/>
      <c r="D497" s="52"/>
      <c r="E497" s="70"/>
      <c r="F497" s="71">
        <f>SUM(D$5:D497)</f>
        <v>0</v>
      </c>
      <c r="G497" s="72">
        <f t="shared" si="14"/>
        <v>0</v>
      </c>
      <c r="H497" s="72">
        <v>0</v>
      </c>
      <c r="I497" s="73"/>
      <c r="J497" s="72">
        <f t="shared" si="15"/>
        <v>0</v>
      </c>
      <c r="K497" s="93"/>
    </row>
    <row r="498" spans="1:11" s="57" customFormat="1">
      <c r="A498" s="68"/>
      <c r="B498" s="69"/>
      <c r="C498" s="242"/>
      <c r="D498" s="52"/>
      <c r="E498" s="70"/>
      <c r="F498" s="71">
        <f>SUM(D$5:D498)</f>
        <v>0</v>
      </c>
      <c r="G498" s="72">
        <f t="shared" si="14"/>
        <v>0</v>
      </c>
      <c r="H498" s="72">
        <v>0</v>
      </c>
      <c r="I498" s="73"/>
      <c r="J498" s="72">
        <f t="shared" si="15"/>
        <v>0</v>
      </c>
      <c r="K498" s="93"/>
    </row>
    <row r="499" spans="1:11" s="57" customFormat="1">
      <c r="A499" s="68"/>
      <c r="B499" s="69"/>
      <c r="C499" s="242"/>
      <c r="D499" s="52"/>
      <c r="E499" s="70"/>
      <c r="F499" s="71">
        <f>SUM(D$5:D499)</f>
        <v>0</v>
      </c>
      <c r="G499" s="72">
        <f t="shared" si="14"/>
        <v>0</v>
      </c>
      <c r="H499" s="72">
        <v>0</v>
      </c>
      <c r="I499" s="73"/>
      <c r="J499" s="72">
        <f t="shared" si="15"/>
        <v>0</v>
      </c>
      <c r="K499" s="93"/>
    </row>
    <row r="500" spans="1:11" s="57" customFormat="1">
      <c r="A500" s="68"/>
      <c r="B500" s="69"/>
      <c r="C500" s="242"/>
      <c r="D500" s="52"/>
      <c r="E500" s="70"/>
      <c r="F500" s="71">
        <f>SUM(D$5:D500)</f>
        <v>0</v>
      </c>
      <c r="G500" s="72">
        <f t="shared" si="14"/>
        <v>0</v>
      </c>
      <c r="H500" s="72">
        <v>0</v>
      </c>
      <c r="I500" s="73"/>
      <c r="J500" s="72">
        <f t="shared" si="15"/>
        <v>0</v>
      </c>
      <c r="K500" s="93"/>
    </row>
    <row r="501" spans="1:11" s="57" customFormat="1">
      <c r="A501" s="68"/>
      <c r="B501" s="69"/>
      <c r="C501" s="242"/>
      <c r="D501" s="52"/>
      <c r="E501" s="70"/>
      <c r="F501" s="71">
        <f>SUM(D$5:D501)</f>
        <v>0</v>
      </c>
      <c r="G501" s="72">
        <f t="shared" si="14"/>
        <v>0</v>
      </c>
      <c r="H501" s="72">
        <v>0</v>
      </c>
      <c r="I501" s="73"/>
      <c r="J501" s="72">
        <f t="shared" si="15"/>
        <v>0</v>
      </c>
      <c r="K501" s="93"/>
    </row>
    <row r="502" spans="1:11" s="57" customFormat="1">
      <c r="A502" s="68"/>
      <c r="B502" s="69"/>
      <c r="C502" s="242"/>
      <c r="D502" s="52"/>
      <c r="E502" s="70"/>
      <c r="F502" s="71">
        <f>SUM(D$5:D502)</f>
        <v>0</v>
      </c>
      <c r="G502" s="72">
        <f t="shared" si="14"/>
        <v>0</v>
      </c>
      <c r="H502" s="72">
        <v>0</v>
      </c>
      <c r="I502" s="73"/>
      <c r="J502" s="72">
        <f t="shared" si="15"/>
        <v>0</v>
      </c>
      <c r="K502" s="93"/>
    </row>
    <row r="503" spans="1:11" s="57" customFormat="1">
      <c r="A503" s="68"/>
      <c r="B503" s="69"/>
      <c r="C503" s="242"/>
      <c r="D503" s="52"/>
      <c r="E503" s="70"/>
      <c r="F503" s="71">
        <f>SUM(D$5:D503)</f>
        <v>0</v>
      </c>
      <c r="G503" s="72">
        <f t="shared" si="14"/>
        <v>0</v>
      </c>
      <c r="H503" s="72">
        <v>0</v>
      </c>
      <c r="I503" s="73"/>
      <c r="J503" s="72">
        <f t="shared" si="15"/>
        <v>0</v>
      </c>
      <c r="K503" s="93"/>
    </row>
    <row r="504" spans="1:11" s="57" customFormat="1">
      <c r="A504" s="68"/>
      <c r="B504" s="69"/>
      <c r="C504" s="242"/>
      <c r="D504" s="52"/>
      <c r="E504" s="70"/>
      <c r="F504" s="71">
        <f>SUM(D$5:D504)</f>
        <v>0</v>
      </c>
      <c r="G504" s="72">
        <f t="shared" si="14"/>
        <v>0</v>
      </c>
      <c r="H504" s="72">
        <v>0</v>
      </c>
      <c r="I504" s="73"/>
      <c r="J504" s="72">
        <f t="shared" si="15"/>
        <v>0</v>
      </c>
      <c r="K504" s="93"/>
    </row>
    <row r="505" spans="1:11" s="57" customFormat="1">
      <c r="A505" s="68"/>
      <c r="B505" s="69"/>
      <c r="C505" s="242"/>
      <c r="D505" s="52"/>
      <c r="E505" s="70"/>
      <c r="F505" s="71">
        <f>SUM(D$5:D505)</f>
        <v>0</v>
      </c>
      <c r="G505" s="72">
        <f t="shared" si="14"/>
        <v>0</v>
      </c>
      <c r="H505" s="72">
        <v>0</v>
      </c>
      <c r="I505" s="73"/>
      <c r="J505" s="72">
        <f t="shared" si="15"/>
        <v>0</v>
      </c>
      <c r="K505" s="93"/>
    </row>
    <row r="506" spans="1:11" s="57" customFormat="1">
      <c r="A506" s="68"/>
      <c r="B506" s="69"/>
      <c r="C506" s="242"/>
      <c r="D506" s="52"/>
      <c r="E506" s="70"/>
      <c r="F506" s="71">
        <f>SUM(D$5:D506)</f>
        <v>0</v>
      </c>
      <c r="G506" s="72">
        <f t="shared" si="14"/>
        <v>0</v>
      </c>
      <c r="H506" s="72">
        <v>0</v>
      </c>
      <c r="I506" s="73"/>
      <c r="J506" s="72">
        <f t="shared" si="15"/>
        <v>0</v>
      </c>
      <c r="K506" s="93"/>
    </row>
    <row r="507" spans="1:11" s="57" customFormat="1">
      <c r="A507" s="68"/>
      <c r="B507" s="69"/>
      <c r="C507" s="242"/>
      <c r="D507" s="52"/>
      <c r="E507" s="70"/>
      <c r="F507" s="71">
        <f>SUM(D$5:D507)</f>
        <v>0</v>
      </c>
      <c r="G507" s="72">
        <f t="shared" si="14"/>
        <v>0</v>
      </c>
      <c r="H507" s="72">
        <v>0</v>
      </c>
      <c r="I507" s="73"/>
      <c r="J507" s="72">
        <f t="shared" si="15"/>
        <v>0</v>
      </c>
      <c r="K507" s="93"/>
    </row>
    <row r="508" spans="1:11" s="57" customFormat="1">
      <c r="A508" s="68"/>
      <c r="B508" s="69"/>
      <c r="C508" s="242"/>
      <c r="D508" s="52"/>
      <c r="E508" s="70"/>
      <c r="F508" s="71">
        <f>SUM(D$5:D508)</f>
        <v>0</v>
      </c>
      <c r="G508" s="72">
        <f t="shared" si="14"/>
        <v>0</v>
      </c>
      <c r="H508" s="72">
        <v>0</v>
      </c>
      <c r="I508" s="73"/>
      <c r="J508" s="72">
        <f t="shared" si="15"/>
        <v>0</v>
      </c>
      <c r="K508" s="93"/>
    </row>
    <row r="509" spans="1:11" s="57" customFormat="1">
      <c r="A509" s="68"/>
      <c r="B509" s="69"/>
      <c r="C509" s="242"/>
      <c r="D509" s="52"/>
      <c r="E509" s="70"/>
      <c r="F509" s="71">
        <f>SUM(D$5:D509)</f>
        <v>0</v>
      </c>
      <c r="G509" s="72">
        <f t="shared" si="14"/>
        <v>0</v>
      </c>
      <c r="H509" s="72">
        <v>0</v>
      </c>
      <c r="I509" s="73"/>
      <c r="J509" s="72">
        <f t="shared" si="15"/>
        <v>0</v>
      </c>
      <c r="K509" s="93"/>
    </row>
    <row r="510" spans="1:11" s="57" customFormat="1">
      <c r="A510" s="68"/>
      <c r="B510" s="69"/>
      <c r="C510" s="242"/>
      <c r="D510" s="52"/>
      <c r="E510" s="70"/>
      <c r="F510" s="71">
        <f>SUM(D$5:D510)</f>
        <v>0</v>
      </c>
      <c r="G510" s="72">
        <f t="shared" si="14"/>
        <v>0</v>
      </c>
      <c r="H510" s="72">
        <v>0</v>
      </c>
      <c r="I510" s="73"/>
      <c r="J510" s="72">
        <f t="shared" si="15"/>
        <v>0</v>
      </c>
      <c r="K510" s="93"/>
    </row>
    <row r="511" spans="1:11" s="57" customFormat="1">
      <c r="A511" s="68"/>
      <c r="B511" s="69"/>
      <c r="C511" s="242"/>
      <c r="D511" s="52"/>
      <c r="E511" s="70"/>
      <c r="F511" s="71">
        <f>SUM(D$5:D511)</f>
        <v>0</v>
      </c>
      <c r="G511" s="72">
        <f t="shared" si="14"/>
        <v>0</v>
      </c>
      <c r="H511" s="72">
        <v>0</v>
      </c>
      <c r="I511" s="73"/>
      <c r="J511" s="72">
        <f t="shared" si="15"/>
        <v>0</v>
      </c>
      <c r="K511" s="93"/>
    </row>
    <row r="512" spans="1:11" s="57" customFormat="1">
      <c r="A512" s="68"/>
      <c r="B512" s="69"/>
      <c r="C512" s="242"/>
      <c r="D512" s="52"/>
      <c r="E512" s="70"/>
      <c r="F512" s="71">
        <f>SUM(D$5:D512)</f>
        <v>0</v>
      </c>
      <c r="G512" s="72">
        <f t="shared" si="14"/>
        <v>0</v>
      </c>
      <c r="H512" s="72">
        <v>0</v>
      </c>
      <c r="I512" s="73"/>
      <c r="J512" s="72">
        <f t="shared" si="15"/>
        <v>0</v>
      </c>
      <c r="K512" s="93"/>
    </row>
    <row r="513" spans="1:11" s="57" customFormat="1">
      <c r="A513" s="68"/>
      <c r="B513" s="69"/>
      <c r="C513" s="242"/>
      <c r="D513" s="52"/>
      <c r="E513" s="70"/>
      <c r="F513" s="71">
        <f>SUM(D$5:D513)</f>
        <v>0</v>
      </c>
      <c r="G513" s="72">
        <f t="shared" si="14"/>
        <v>0</v>
      </c>
      <c r="H513" s="72">
        <v>0</v>
      </c>
      <c r="I513" s="73"/>
      <c r="J513" s="72">
        <f t="shared" si="15"/>
        <v>0</v>
      </c>
      <c r="K513" s="93"/>
    </row>
    <row r="514" spans="1:11" s="57" customFormat="1">
      <c r="A514" s="68"/>
      <c r="B514" s="69"/>
      <c r="C514" s="242"/>
      <c r="D514" s="52"/>
      <c r="E514" s="70"/>
      <c r="F514" s="71">
        <f>SUM(D$5:D514)</f>
        <v>0</v>
      </c>
      <c r="G514" s="72">
        <f t="shared" si="14"/>
        <v>0</v>
      </c>
      <c r="H514" s="72">
        <v>0</v>
      </c>
      <c r="I514" s="73"/>
      <c r="J514" s="72">
        <f t="shared" si="15"/>
        <v>0</v>
      </c>
      <c r="K514" s="93"/>
    </row>
    <row r="515" spans="1:11" s="57" customFormat="1">
      <c r="A515" s="68"/>
      <c r="B515" s="69"/>
      <c r="C515" s="242"/>
      <c r="D515" s="52"/>
      <c r="E515" s="70"/>
      <c r="F515" s="71">
        <f>SUM(D$5:D515)</f>
        <v>0</v>
      </c>
      <c r="G515" s="72">
        <f t="shared" si="14"/>
        <v>0</v>
      </c>
      <c r="H515" s="72">
        <v>0</v>
      </c>
      <c r="I515" s="73"/>
      <c r="J515" s="72">
        <f t="shared" si="15"/>
        <v>0</v>
      </c>
      <c r="K515" s="93"/>
    </row>
    <row r="516" spans="1:11" s="57" customFormat="1">
      <c r="A516" s="68"/>
      <c r="B516" s="69"/>
      <c r="C516" s="242"/>
      <c r="D516" s="52"/>
      <c r="E516" s="70"/>
      <c r="F516" s="71">
        <f>SUM(D$5:D516)</f>
        <v>0</v>
      </c>
      <c r="G516" s="72">
        <f t="shared" si="14"/>
        <v>0</v>
      </c>
      <c r="H516" s="72">
        <v>0</v>
      </c>
      <c r="I516" s="73"/>
      <c r="J516" s="72">
        <f t="shared" si="15"/>
        <v>0</v>
      </c>
      <c r="K516" s="93"/>
    </row>
    <row r="517" spans="1:11" s="57" customFormat="1">
      <c r="A517" s="68"/>
      <c r="B517" s="69"/>
      <c r="C517" s="242"/>
      <c r="D517" s="52"/>
      <c r="E517" s="70"/>
      <c r="F517" s="71">
        <f>SUM(D$5:D517)</f>
        <v>0</v>
      </c>
      <c r="G517" s="72">
        <f t="shared" si="14"/>
        <v>0</v>
      </c>
      <c r="H517" s="72">
        <v>0</v>
      </c>
      <c r="I517" s="73"/>
      <c r="J517" s="72">
        <f t="shared" si="15"/>
        <v>0</v>
      </c>
      <c r="K517" s="93"/>
    </row>
    <row r="518" spans="1:11" s="57" customFormat="1">
      <c r="A518" s="68"/>
      <c r="B518" s="69"/>
      <c r="C518" s="242"/>
      <c r="D518" s="52"/>
      <c r="E518" s="70"/>
      <c r="F518" s="71">
        <f>SUM(D$5:D518)</f>
        <v>0</v>
      </c>
      <c r="G518" s="72">
        <f t="shared" si="14"/>
        <v>0</v>
      </c>
      <c r="H518" s="72">
        <v>0</v>
      </c>
      <c r="I518" s="73"/>
      <c r="J518" s="72">
        <f t="shared" si="15"/>
        <v>0</v>
      </c>
      <c r="K518" s="93"/>
    </row>
    <row r="519" spans="1:11" s="57" customFormat="1">
      <c r="A519" s="68"/>
      <c r="B519" s="69"/>
      <c r="C519" s="242"/>
      <c r="D519" s="52"/>
      <c r="E519" s="70"/>
      <c r="F519" s="71">
        <f>SUM(D$5:D519)</f>
        <v>0</v>
      </c>
      <c r="G519" s="72">
        <f t="shared" si="14"/>
        <v>0</v>
      </c>
      <c r="H519" s="72">
        <v>0</v>
      </c>
      <c r="I519" s="73"/>
      <c r="J519" s="72">
        <f t="shared" si="15"/>
        <v>0</v>
      </c>
      <c r="K519" s="93"/>
    </row>
    <row r="520" spans="1:11" s="57" customFormat="1">
      <c r="A520" s="68"/>
      <c r="B520" s="69"/>
      <c r="C520" s="242"/>
      <c r="D520" s="52"/>
      <c r="E520" s="70"/>
      <c r="F520" s="71">
        <f>SUM(D$5:D520)</f>
        <v>0</v>
      </c>
      <c r="G520" s="72">
        <f t="shared" ref="G520:G583" si="16">+D520-H520</f>
        <v>0</v>
      </c>
      <c r="H520" s="72">
        <v>0</v>
      </c>
      <c r="I520" s="73"/>
      <c r="J520" s="72">
        <f t="shared" ref="J520:J583" si="17">IF(OR(G520&gt;0,I520="X",C520="Income from customers"),0,G520)</f>
        <v>0</v>
      </c>
      <c r="K520" s="93"/>
    </row>
    <row r="521" spans="1:11" s="57" customFormat="1">
      <c r="A521" s="68"/>
      <c r="B521" s="69"/>
      <c r="C521" s="242"/>
      <c r="D521" s="52"/>
      <c r="E521" s="70"/>
      <c r="F521" s="71">
        <f>SUM(D$5:D521)</f>
        <v>0</v>
      </c>
      <c r="G521" s="72">
        <f t="shared" si="16"/>
        <v>0</v>
      </c>
      <c r="H521" s="72">
        <v>0</v>
      </c>
      <c r="I521" s="73"/>
      <c r="J521" s="72">
        <f t="shared" si="17"/>
        <v>0</v>
      </c>
      <c r="K521" s="93"/>
    </row>
    <row r="522" spans="1:11" s="57" customFormat="1">
      <c r="A522" s="68"/>
      <c r="B522" s="69"/>
      <c r="C522" s="242"/>
      <c r="D522" s="52"/>
      <c r="E522" s="70"/>
      <c r="F522" s="71">
        <f>SUM(D$5:D522)</f>
        <v>0</v>
      </c>
      <c r="G522" s="72">
        <f t="shared" si="16"/>
        <v>0</v>
      </c>
      <c r="H522" s="72">
        <v>0</v>
      </c>
      <c r="I522" s="73"/>
      <c r="J522" s="72">
        <f t="shared" si="17"/>
        <v>0</v>
      </c>
      <c r="K522" s="93"/>
    </row>
    <row r="523" spans="1:11" s="57" customFormat="1">
      <c r="A523" s="68"/>
      <c r="B523" s="69"/>
      <c r="C523" s="242"/>
      <c r="D523" s="52"/>
      <c r="E523" s="70"/>
      <c r="F523" s="71">
        <f>SUM(D$5:D523)</f>
        <v>0</v>
      </c>
      <c r="G523" s="72">
        <f t="shared" si="16"/>
        <v>0</v>
      </c>
      <c r="H523" s="72">
        <v>0</v>
      </c>
      <c r="I523" s="73"/>
      <c r="J523" s="72">
        <f t="shared" si="17"/>
        <v>0</v>
      </c>
      <c r="K523" s="93"/>
    </row>
    <row r="524" spans="1:11" s="57" customFormat="1">
      <c r="A524" s="68"/>
      <c r="B524" s="69"/>
      <c r="C524" s="242"/>
      <c r="D524" s="52"/>
      <c r="E524" s="70"/>
      <c r="F524" s="71">
        <f>SUM(D$5:D524)</f>
        <v>0</v>
      </c>
      <c r="G524" s="72">
        <f t="shared" si="16"/>
        <v>0</v>
      </c>
      <c r="H524" s="72">
        <v>0</v>
      </c>
      <c r="I524" s="73"/>
      <c r="J524" s="72">
        <f t="shared" si="17"/>
        <v>0</v>
      </c>
      <c r="K524" s="93"/>
    </row>
    <row r="525" spans="1:11" s="57" customFormat="1">
      <c r="A525" s="68"/>
      <c r="B525" s="69"/>
      <c r="C525" s="242"/>
      <c r="D525" s="52"/>
      <c r="E525" s="70"/>
      <c r="F525" s="71">
        <f>SUM(D$5:D525)</f>
        <v>0</v>
      </c>
      <c r="G525" s="72">
        <f t="shared" si="16"/>
        <v>0</v>
      </c>
      <c r="H525" s="72">
        <v>0</v>
      </c>
      <c r="I525" s="73"/>
      <c r="J525" s="72">
        <f t="shared" si="17"/>
        <v>0</v>
      </c>
      <c r="K525" s="93"/>
    </row>
    <row r="526" spans="1:11" s="57" customFormat="1">
      <c r="A526" s="68"/>
      <c r="B526" s="69"/>
      <c r="C526" s="242"/>
      <c r="D526" s="52"/>
      <c r="E526" s="70"/>
      <c r="F526" s="71">
        <f>SUM(D$5:D526)</f>
        <v>0</v>
      </c>
      <c r="G526" s="72">
        <f t="shared" si="16"/>
        <v>0</v>
      </c>
      <c r="H526" s="72">
        <v>0</v>
      </c>
      <c r="I526" s="73"/>
      <c r="J526" s="72">
        <f t="shared" si="17"/>
        <v>0</v>
      </c>
      <c r="K526" s="93"/>
    </row>
    <row r="527" spans="1:11" s="57" customFormat="1">
      <c r="A527" s="68"/>
      <c r="B527" s="69"/>
      <c r="C527" s="242"/>
      <c r="D527" s="52"/>
      <c r="E527" s="70"/>
      <c r="F527" s="71">
        <f>SUM(D$5:D527)</f>
        <v>0</v>
      </c>
      <c r="G527" s="72">
        <f t="shared" si="16"/>
        <v>0</v>
      </c>
      <c r="H527" s="72">
        <v>0</v>
      </c>
      <c r="I527" s="73"/>
      <c r="J527" s="72">
        <f t="shared" si="17"/>
        <v>0</v>
      </c>
      <c r="K527" s="93"/>
    </row>
    <row r="528" spans="1:11" s="57" customFormat="1">
      <c r="A528" s="68"/>
      <c r="B528" s="69"/>
      <c r="C528" s="242"/>
      <c r="D528" s="52"/>
      <c r="E528" s="70"/>
      <c r="F528" s="71">
        <f>SUM(D$5:D528)</f>
        <v>0</v>
      </c>
      <c r="G528" s="72">
        <f t="shared" si="16"/>
        <v>0</v>
      </c>
      <c r="H528" s="72">
        <v>0</v>
      </c>
      <c r="I528" s="73"/>
      <c r="J528" s="72">
        <f t="shared" si="17"/>
        <v>0</v>
      </c>
      <c r="K528" s="93"/>
    </row>
    <row r="529" spans="1:11" s="57" customFormat="1">
      <c r="A529" s="68"/>
      <c r="B529" s="69"/>
      <c r="C529" s="242"/>
      <c r="D529" s="52"/>
      <c r="E529" s="70"/>
      <c r="F529" s="71">
        <f>SUM(D$5:D529)</f>
        <v>0</v>
      </c>
      <c r="G529" s="72">
        <f t="shared" si="16"/>
        <v>0</v>
      </c>
      <c r="H529" s="72">
        <v>0</v>
      </c>
      <c r="I529" s="73"/>
      <c r="J529" s="72">
        <f t="shared" si="17"/>
        <v>0</v>
      </c>
      <c r="K529" s="93"/>
    </row>
    <row r="530" spans="1:11" s="57" customFormat="1">
      <c r="A530" s="68"/>
      <c r="B530" s="69"/>
      <c r="C530" s="242"/>
      <c r="D530" s="52"/>
      <c r="E530" s="70"/>
      <c r="F530" s="71">
        <f>SUM(D$5:D530)</f>
        <v>0</v>
      </c>
      <c r="G530" s="72">
        <f t="shared" si="16"/>
        <v>0</v>
      </c>
      <c r="H530" s="72">
        <v>0</v>
      </c>
      <c r="I530" s="73"/>
      <c r="J530" s="72">
        <f t="shared" si="17"/>
        <v>0</v>
      </c>
      <c r="K530" s="93"/>
    </row>
    <row r="531" spans="1:11" s="57" customFormat="1">
      <c r="A531" s="68"/>
      <c r="B531" s="69"/>
      <c r="C531" s="242"/>
      <c r="D531" s="52"/>
      <c r="E531" s="70"/>
      <c r="F531" s="71">
        <f>SUM(D$5:D531)</f>
        <v>0</v>
      </c>
      <c r="G531" s="72">
        <f t="shared" si="16"/>
        <v>0</v>
      </c>
      <c r="H531" s="72">
        <v>0</v>
      </c>
      <c r="I531" s="73"/>
      <c r="J531" s="72">
        <f t="shared" si="17"/>
        <v>0</v>
      </c>
      <c r="K531" s="93"/>
    </row>
    <row r="532" spans="1:11" s="57" customFormat="1">
      <c r="A532" s="68"/>
      <c r="B532" s="69"/>
      <c r="C532" s="242"/>
      <c r="D532" s="52"/>
      <c r="E532" s="70"/>
      <c r="F532" s="71">
        <f>SUM(D$5:D532)</f>
        <v>0</v>
      </c>
      <c r="G532" s="72">
        <f t="shared" si="16"/>
        <v>0</v>
      </c>
      <c r="H532" s="72">
        <v>0</v>
      </c>
      <c r="I532" s="73"/>
      <c r="J532" s="72">
        <f t="shared" si="17"/>
        <v>0</v>
      </c>
      <c r="K532" s="93"/>
    </row>
    <row r="533" spans="1:11" s="57" customFormat="1">
      <c r="A533" s="68"/>
      <c r="B533" s="69"/>
      <c r="C533" s="242"/>
      <c r="D533" s="52"/>
      <c r="E533" s="70"/>
      <c r="F533" s="71">
        <f>SUM(D$5:D533)</f>
        <v>0</v>
      </c>
      <c r="G533" s="72">
        <f t="shared" si="16"/>
        <v>0</v>
      </c>
      <c r="H533" s="72">
        <v>0</v>
      </c>
      <c r="I533" s="73"/>
      <c r="J533" s="72">
        <f t="shared" si="17"/>
        <v>0</v>
      </c>
      <c r="K533" s="93"/>
    </row>
    <row r="534" spans="1:11" s="57" customFormat="1">
      <c r="A534" s="68"/>
      <c r="B534" s="69"/>
      <c r="C534" s="242"/>
      <c r="D534" s="52"/>
      <c r="E534" s="70"/>
      <c r="F534" s="71">
        <f>SUM(D$5:D534)</f>
        <v>0</v>
      </c>
      <c r="G534" s="72">
        <f t="shared" si="16"/>
        <v>0</v>
      </c>
      <c r="H534" s="72">
        <v>0</v>
      </c>
      <c r="I534" s="73"/>
      <c r="J534" s="72">
        <f t="shared" si="17"/>
        <v>0</v>
      </c>
      <c r="K534" s="93"/>
    </row>
    <row r="535" spans="1:11" s="57" customFormat="1">
      <c r="A535" s="68"/>
      <c r="B535" s="69"/>
      <c r="C535" s="242"/>
      <c r="D535" s="52"/>
      <c r="E535" s="70"/>
      <c r="F535" s="71">
        <f>SUM(D$5:D535)</f>
        <v>0</v>
      </c>
      <c r="G535" s="72">
        <f t="shared" si="16"/>
        <v>0</v>
      </c>
      <c r="H535" s="72">
        <v>0</v>
      </c>
      <c r="I535" s="73"/>
      <c r="J535" s="72">
        <f t="shared" si="17"/>
        <v>0</v>
      </c>
      <c r="K535" s="93"/>
    </row>
    <row r="536" spans="1:11" s="57" customFormat="1">
      <c r="A536" s="68"/>
      <c r="B536" s="69"/>
      <c r="C536" s="242"/>
      <c r="D536" s="52"/>
      <c r="E536" s="70"/>
      <c r="F536" s="71">
        <f>SUM(D$5:D536)</f>
        <v>0</v>
      </c>
      <c r="G536" s="72">
        <f t="shared" si="16"/>
        <v>0</v>
      </c>
      <c r="H536" s="72">
        <v>0</v>
      </c>
      <c r="I536" s="73"/>
      <c r="J536" s="72">
        <f t="shared" si="17"/>
        <v>0</v>
      </c>
      <c r="K536" s="93"/>
    </row>
    <row r="537" spans="1:11" s="57" customFormat="1">
      <c r="A537" s="68"/>
      <c r="B537" s="69"/>
      <c r="C537" s="242"/>
      <c r="D537" s="52"/>
      <c r="E537" s="70"/>
      <c r="F537" s="71">
        <f>SUM(D$5:D537)</f>
        <v>0</v>
      </c>
      <c r="G537" s="72">
        <f t="shared" si="16"/>
        <v>0</v>
      </c>
      <c r="H537" s="72">
        <v>0</v>
      </c>
      <c r="I537" s="73"/>
      <c r="J537" s="72">
        <f t="shared" si="17"/>
        <v>0</v>
      </c>
      <c r="K537" s="93"/>
    </row>
    <row r="538" spans="1:11" s="57" customFormat="1">
      <c r="A538" s="68"/>
      <c r="B538" s="69"/>
      <c r="C538" s="242"/>
      <c r="D538" s="52"/>
      <c r="E538" s="70"/>
      <c r="F538" s="71">
        <f>SUM(D$5:D538)</f>
        <v>0</v>
      </c>
      <c r="G538" s="72">
        <f t="shared" si="16"/>
        <v>0</v>
      </c>
      <c r="H538" s="72">
        <v>0</v>
      </c>
      <c r="I538" s="73"/>
      <c r="J538" s="72">
        <f t="shared" si="17"/>
        <v>0</v>
      </c>
      <c r="K538" s="93"/>
    </row>
    <row r="539" spans="1:11" s="57" customFormat="1">
      <c r="A539" s="68"/>
      <c r="B539" s="69"/>
      <c r="C539" s="242"/>
      <c r="D539" s="52"/>
      <c r="E539" s="70"/>
      <c r="F539" s="71">
        <f>SUM(D$5:D539)</f>
        <v>0</v>
      </c>
      <c r="G539" s="72">
        <f t="shared" si="16"/>
        <v>0</v>
      </c>
      <c r="H539" s="72">
        <v>0</v>
      </c>
      <c r="I539" s="73"/>
      <c r="J539" s="72">
        <f t="shared" si="17"/>
        <v>0</v>
      </c>
      <c r="K539" s="93"/>
    </row>
    <row r="540" spans="1:11" s="57" customFormat="1">
      <c r="A540" s="68"/>
      <c r="B540" s="69"/>
      <c r="C540" s="242"/>
      <c r="D540" s="52"/>
      <c r="E540" s="70"/>
      <c r="F540" s="71">
        <f>SUM(D$5:D540)</f>
        <v>0</v>
      </c>
      <c r="G540" s="72">
        <f t="shared" si="16"/>
        <v>0</v>
      </c>
      <c r="H540" s="72">
        <v>0</v>
      </c>
      <c r="I540" s="73"/>
      <c r="J540" s="72">
        <f t="shared" si="17"/>
        <v>0</v>
      </c>
      <c r="K540" s="93"/>
    </row>
    <row r="541" spans="1:11" s="57" customFormat="1">
      <c r="A541" s="68"/>
      <c r="B541" s="69"/>
      <c r="C541" s="242"/>
      <c r="D541" s="52"/>
      <c r="E541" s="70"/>
      <c r="F541" s="71">
        <f>SUM(D$5:D541)</f>
        <v>0</v>
      </c>
      <c r="G541" s="72">
        <f t="shared" si="16"/>
        <v>0</v>
      </c>
      <c r="H541" s="72">
        <v>0</v>
      </c>
      <c r="I541" s="73"/>
      <c r="J541" s="72">
        <f t="shared" si="17"/>
        <v>0</v>
      </c>
      <c r="K541" s="93"/>
    </row>
    <row r="542" spans="1:11" s="57" customFormat="1">
      <c r="A542" s="68"/>
      <c r="B542" s="69"/>
      <c r="C542" s="242"/>
      <c r="D542" s="52"/>
      <c r="E542" s="70"/>
      <c r="F542" s="71">
        <f>SUM(D$5:D542)</f>
        <v>0</v>
      </c>
      <c r="G542" s="72">
        <f t="shared" si="16"/>
        <v>0</v>
      </c>
      <c r="H542" s="72">
        <v>0</v>
      </c>
      <c r="I542" s="73"/>
      <c r="J542" s="72">
        <f t="shared" si="17"/>
        <v>0</v>
      </c>
      <c r="K542" s="93"/>
    </row>
    <row r="543" spans="1:11" s="57" customFormat="1">
      <c r="A543" s="68"/>
      <c r="B543" s="69"/>
      <c r="C543" s="242"/>
      <c r="D543" s="52"/>
      <c r="E543" s="70"/>
      <c r="F543" s="71">
        <f>SUM(D$5:D543)</f>
        <v>0</v>
      </c>
      <c r="G543" s="72">
        <f t="shared" si="16"/>
        <v>0</v>
      </c>
      <c r="H543" s="72">
        <v>0</v>
      </c>
      <c r="I543" s="73"/>
      <c r="J543" s="72">
        <f t="shared" si="17"/>
        <v>0</v>
      </c>
      <c r="K543" s="93"/>
    </row>
    <row r="544" spans="1:11" s="57" customFormat="1">
      <c r="A544" s="68"/>
      <c r="B544" s="69"/>
      <c r="C544" s="242"/>
      <c r="D544" s="52"/>
      <c r="E544" s="70"/>
      <c r="F544" s="71">
        <f>SUM(D$5:D544)</f>
        <v>0</v>
      </c>
      <c r="G544" s="72">
        <f t="shared" si="16"/>
        <v>0</v>
      </c>
      <c r="H544" s="72">
        <v>0</v>
      </c>
      <c r="I544" s="73"/>
      <c r="J544" s="72">
        <f t="shared" si="17"/>
        <v>0</v>
      </c>
      <c r="K544" s="93"/>
    </row>
    <row r="545" spans="1:11" s="57" customFormat="1">
      <c r="A545" s="68"/>
      <c r="B545" s="69"/>
      <c r="C545" s="242"/>
      <c r="D545" s="52"/>
      <c r="E545" s="70"/>
      <c r="F545" s="71">
        <f>SUM(D$5:D545)</f>
        <v>0</v>
      </c>
      <c r="G545" s="72">
        <f t="shared" si="16"/>
        <v>0</v>
      </c>
      <c r="H545" s="72">
        <v>0</v>
      </c>
      <c r="I545" s="73"/>
      <c r="J545" s="72">
        <f t="shared" si="17"/>
        <v>0</v>
      </c>
      <c r="K545" s="93"/>
    </row>
    <row r="546" spans="1:11" s="57" customFormat="1">
      <c r="A546" s="68"/>
      <c r="B546" s="69"/>
      <c r="C546" s="242"/>
      <c r="D546" s="52"/>
      <c r="E546" s="70"/>
      <c r="F546" s="71">
        <f>SUM(D$5:D546)</f>
        <v>0</v>
      </c>
      <c r="G546" s="72">
        <f t="shared" si="16"/>
        <v>0</v>
      </c>
      <c r="H546" s="72">
        <v>0</v>
      </c>
      <c r="I546" s="73"/>
      <c r="J546" s="72">
        <f t="shared" si="17"/>
        <v>0</v>
      </c>
      <c r="K546" s="93"/>
    </row>
    <row r="547" spans="1:11" s="57" customFormat="1">
      <c r="A547" s="68"/>
      <c r="B547" s="69"/>
      <c r="C547" s="242"/>
      <c r="D547" s="52"/>
      <c r="E547" s="70"/>
      <c r="F547" s="71">
        <f>SUM(D$5:D547)</f>
        <v>0</v>
      </c>
      <c r="G547" s="72">
        <f t="shared" si="16"/>
        <v>0</v>
      </c>
      <c r="H547" s="72">
        <v>0</v>
      </c>
      <c r="I547" s="73"/>
      <c r="J547" s="72">
        <f t="shared" si="17"/>
        <v>0</v>
      </c>
      <c r="K547" s="93"/>
    </row>
    <row r="548" spans="1:11" s="57" customFormat="1">
      <c r="A548" s="68"/>
      <c r="B548" s="69"/>
      <c r="C548" s="242"/>
      <c r="D548" s="52"/>
      <c r="E548" s="70"/>
      <c r="F548" s="71">
        <f>SUM(D$5:D548)</f>
        <v>0</v>
      </c>
      <c r="G548" s="72">
        <f t="shared" si="16"/>
        <v>0</v>
      </c>
      <c r="H548" s="72">
        <v>0</v>
      </c>
      <c r="I548" s="73"/>
      <c r="J548" s="72">
        <f t="shared" si="17"/>
        <v>0</v>
      </c>
      <c r="K548" s="93"/>
    </row>
    <row r="549" spans="1:11" s="57" customFormat="1">
      <c r="A549" s="68"/>
      <c r="B549" s="69"/>
      <c r="C549" s="242"/>
      <c r="D549" s="52"/>
      <c r="E549" s="70"/>
      <c r="F549" s="71">
        <f>SUM(D$5:D549)</f>
        <v>0</v>
      </c>
      <c r="G549" s="72">
        <f t="shared" si="16"/>
        <v>0</v>
      </c>
      <c r="H549" s="72">
        <v>0</v>
      </c>
      <c r="I549" s="73"/>
      <c r="J549" s="72">
        <f t="shared" si="17"/>
        <v>0</v>
      </c>
      <c r="K549" s="93"/>
    </row>
    <row r="550" spans="1:11" s="57" customFormat="1">
      <c r="A550" s="68"/>
      <c r="B550" s="69"/>
      <c r="C550" s="242"/>
      <c r="D550" s="52"/>
      <c r="E550" s="70"/>
      <c r="F550" s="71">
        <f>SUM(D$5:D550)</f>
        <v>0</v>
      </c>
      <c r="G550" s="72">
        <f t="shared" si="16"/>
        <v>0</v>
      </c>
      <c r="H550" s="72">
        <v>0</v>
      </c>
      <c r="I550" s="73"/>
      <c r="J550" s="72">
        <f t="shared" si="17"/>
        <v>0</v>
      </c>
      <c r="K550" s="93"/>
    </row>
    <row r="551" spans="1:11" s="57" customFormat="1">
      <c r="A551" s="68"/>
      <c r="B551" s="69"/>
      <c r="C551" s="242"/>
      <c r="D551" s="52"/>
      <c r="E551" s="70"/>
      <c r="F551" s="71">
        <f>SUM(D$5:D551)</f>
        <v>0</v>
      </c>
      <c r="G551" s="72">
        <f t="shared" si="16"/>
        <v>0</v>
      </c>
      <c r="H551" s="72">
        <v>0</v>
      </c>
      <c r="I551" s="73"/>
      <c r="J551" s="72">
        <f t="shared" si="17"/>
        <v>0</v>
      </c>
      <c r="K551" s="93"/>
    </row>
    <row r="552" spans="1:11" s="57" customFormat="1">
      <c r="A552" s="68"/>
      <c r="B552" s="69"/>
      <c r="C552" s="242"/>
      <c r="D552" s="52"/>
      <c r="E552" s="70"/>
      <c r="F552" s="71">
        <f>SUM(D$5:D552)</f>
        <v>0</v>
      </c>
      <c r="G552" s="72">
        <f t="shared" si="16"/>
        <v>0</v>
      </c>
      <c r="H552" s="72">
        <v>0</v>
      </c>
      <c r="I552" s="73"/>
      <c r="J552" s="72">
        <f t="shared" si="17"/>
        <v>0</v>
      </c>
      <c r="K552" s="93"/>
    </row>
    <row r="553" spans="1:11" s="57" customFormat="1">
      <c r="A553" s="68"/>
      <c r="B553" s="69"/>
      <c r="C553" s="242"/>
      <c r="D553" s="52"/>
      <c r="E553" s="70"/>
      <c r="F553" s="71">
        <f>SUM(D$5:D553)</f>
        <v>0</v>
      </c>
      <c r="G553" s="72">
        <f t="shared" si="16"/>
        <v>0</v>
      </c>
      <c r="H553" s="72">
        <v>0</v>
      </c>
      <c r="I553" s="73"/>
      <c r="J553" s="72">
        <f t="shared" si="17"/>
        <v>0</v>
      </c>
      <c r="K553" s="93"/>
    </row>
    <row r="554" spans="1:11" s="57" customFormat="1">
      <c r="A554" s="68"/>
      <c r="B554" s="69"/>
      <c r="C554" s="242"/>
      <c r="D554" s="52"/>
      <c r="E554" s="70"/>
      <c r="F554" s="71">
        <f>SUM(D$5:D554)</f>
        <v>0</v>
      </c>
      <c r="G554" s="72">
        <f t="shared" si="16"/>
        <v>0</v>
      </c>
      <c r="H554" s="72">
        <v>0</v>
      </c>
      <c r="I554" s="73"/>
      <c r="J554" s="72">
        <f t="shared" si="17"/>
        <v>0</v>
      </c>
      <c r="K554" s="93"/>
    </row>
    <row r="555" spans="1:11" s="57" customFormat="1">
      <c r="A555" s="68"/>
      <c r="B555" s="69"/>
      <c r="C555" s="242"/>
      <c r="D555" s="52"/>
      <c r="E555" s="70"/>
      <c r="F555" s="71">
        <f>SUM(D$5:D555)</f>
        <v>0</v>
      </c>
      <c r="G555" s="72">
        <f t="shared" si="16"/>
        <v>0</v>
      </c>
      <c r="H555" s="72">
        <v>0</v>
      </c>
      <c r="I555" s="73"/>
      <c r="J555" s="72">
        <f t="shared" si="17"/>
        <v>0</v>
      </c>
      <c r="K555" s="93"/>
    </row>
    <row r="556" spans="1:11" s="57" customFormat="1">
      <c r="A556" s="68"/>
      <c r="B556" s="69"/>
      <c r="C556" s="242"/>
      <c r="D556" s="52"/>
      <c r="E556" s="70"/>
      <c r="F556" s="71">
        <f>SUM(D$5:D556)</f>
        <v>0</v>
      </c>
      <c r="G556" s="72">
        <f t="shared" si="16"/>
        <v>0</v>
      </c>
      <c r="H556" s="72">
        <v>0</v>
      </c>
      <c r="I556" s="73"/>
      <c r="J556" s="72">
        <f t="shared" si="17"/>
        <v>0</v>
      </c>
      <c r="K556" s="93"/>
    </row>
    <row r="557" spans="1:11" s="57" customFormat="1">
      <c r="A557" s="68"/>
      <c r="B557" s="69"/>
      <c r="C557" s="242"/>
      <c r="D557" s="52"/>
      <c r="E557" s="70"/>
      <c r="F557" s="71">
        <f>SUM(D$5:D557)</f>
        <v>0</v>
      </c>
      <c r="G557" s="72">
        <f t="shared" si="16"/>
        <v>0</v>
      </c>
      <c r="H557" s="72">
        <v>0</v>
      </c>
      <c r="I557" s="73"/>
      <c r="J557" s="72">
        <f t="shared" si="17"/>
        <v>0</v>
      </c>
      <c r="K557" s="93"/>
    </row>
    <row r="558" spans="1:11" s="57" customFormat="1">
      <c r="A558" s="68"/>
      <c r="B558" s="69"/>
      <c r="C558" s="242"/>
      <c r="D558" s="52"/>
      <c r="E558" s="70"/>
      <c r="F558" s="71">
        <f>SUM(D$5:D558)</f>
        <v>0</v>
      </c>
      <c r="G558" s="72">
        <f t="shared" si="16"/>
        <v>0</v>
      </c>
      <c r="H558" s="72">
        <v>0</v>
      </c>
      <c r="I558" s="73"/>
      <c r="J558" s="72">
        <f t="shared" si="17"/>
        <v>0</v>
      </c>
      <c r="K558" s="93"/>
    </row>
    <row r="559" spans="1:11" s="57" customFormat="1">
      <c r="A559" s="68"/>
      <c r="B559" s="69"/>
      <c r="C559" s="242"/>
      <c r="D559" s="52"/>
      <c r="E559" s="70"/>
      <c r="F559" s="71">
        <f>SUM(D$5:D559)</f>
        <v>0</v>
      </c>
      <c r="G559" s="72">
        <f t="shared" si="16"/>
        <v>0</v>
      </c>
      <c r="H559" s="72">
        <v>0</v>
      </c>
      <c r="I559" s="73"/>
      <c r="J559" s="72">
        <f t="shared" si="17"/>
        <v>0</v>
      </c>
      <c r="K559" s="93"/>
    </row>
    <row r="560" spans="1:11" s="57" customFormat="1">
      <c r="A560" s="68"/>
      <c r="B560" s="69"/>
      <c r="C560" s="242"/>
      <c r="D560" s="52"/>
      <c r="E560" s="70"/>
      <c r="F560" s="71">
        <f>SUM(D$5:D560)</f>
        <v>0</v>
      </c>
      <c r="G560" s="72">
        <f t="shared" si="16"/>
        <v>0</v>
      </c>
      <c r="H560" s="72">
        <v>0</v>
      </c>
      <c r="I560" s="73"/>
      <c r="J560" s="72">
        <f t="shared" si="17"/>
        <v>0</v>
      </c>
      <c r="K560" s="93"/>
    </row>
    <row r="561" spans="1:11" s="57" customFormat="1">
      <c r="A561" s="68"/>
      <c r="B561" s="69"/>
      <c r="C561" s="242"/>
      <c r="D561" s="52"/>
      <c r="E561" s="70"/>
      <c r="F561" s="71">
        <f>SUM(D$5:D561)</f>
        <v>0</v>
      </c>
      <c r="G561" s="72">
        <f t="shared" si="16"/>
        <v>0</v>
      </c>
      <c r="H561" s="72">
        <v>0</v>
      </c>
      <c r="I561" s="73"/>
      <c r="J561" s="72">
        <f t="shared" si="17"/>
        <v>0</v>
      </c>
      <c r="K561" s="93"/>
    </row>
    <row r="562" spans="1:11" s="57" customFormat="1">
      <c r="A562" s="68"/>
      <c r="B562" s="69"/>
      <c r="C562" s="242"/>
      <c r="D562" s="52"/>
      <c r="E562" s="70"/>
      <c r="F562" s="71">
        <f>SUM(D$5:D562)</f>
        <v>0</v>
      </c>
      <c r="G562" s="72">
        <f t="shared" si="16"/>
        <v>0</v>
      </c>
      <c r="H562" s="72">
        <v>0</v>
      </c>
      <c r="I562" s="73"/>
      <c r="J562" s="72">
        <f t="shared" si="17"/>
        <v>0</v>
      </c>
      <c r="K562" s="93"/>
    </row>
    <row r="563" spans="1:11" s="57" customFormat="1">
      <c r="A563" s="68"/>
      <c r="B563" s="69"/>
      <c r="C563" s="242"/>
      <c r="D563" s="52"/>
      <c r="E563" s="70"/>
      <c r="F563" s="71">
        <f>SUM(D$5:D563)</f>
        <v>0</v>
      </c>
      <c r="G563" s="72">
        <f t="shared" si="16"/>
        <v>0</v>
      </c>
      <c r="H563" s="72">
        <v>0</v>
      </c>
      <c r="I563" s="73"/>
      <c r="J563" s="72">
        <f t="shared" si="17"/>
        <v>0</v>
      </c>
      <c r="K563" s="93"/>
    </row>
    <row r="564" spans="1:11" s="57" customFormat="1">
      <c r="A564" s="68"/>
      <c r="B564" s="69"/>
      <c r="C564" s="242"/>
      <c r="D564" s="52"/>
      <c r="E564" s="70"/>
      <c r="F564" s="71">
        <f>SUM(D$5:D564)</f>
        <v>0</v>
      </c>
      <c r="G564" s="72">
        <f t="shared" si="16"/>
        <v>0</v>
      </c>
      <c r="H564" s="72">
        <v>0</v>
      </c>
      <c r="I564" s="73"/>
      <c r="J564" s="72">
        <f t="shared" si="17"/>
        <v>0</v>
      </c>
      <c r="K564" s="93"/>
    </row>
    <row r="565" spans="1:11" s="57" customFormat="1">
      <c r="A565" s="68"/>
      <c r="B565" s="69"/>
      <c r="C565" s="242"/>
      <c r="D565" s="52"/>
      <c r="E565" s="70"/>
      <c r="F565" s="71">
        <f>SUM(D$5:D565)</f>
        <v>0</v>
      </c>
      <c r="G565" s="72">
        <f t="shared" si="16"/>
        <v>0</v>
      </c>
      <c r="H565" s="72">
        <v>0</v>
      </c>
      <c r="I565" s="73"/>
      <c r="J565" s="72">
        <f t="shared" si="17"/>
        <v>0</v>
      </c>
      <c r="K565" s="93"/>
    </row>
    <row r="566" spans="1:11" s="57" customFormat="1">
      <c r="A566" s="68"/>
      <c r="B566" s="69"/>
      <c r="C566" s="242"/>
      <c r="D566" s="52"/>
      <c r="E566" s="70"/>
      <c r="F566" s="71">
        <f>SUM(D$5:D566)</f>
        <v>0</v>
      </c>
      <c r="G566" s="72">
        <f t="shared" si="16"/>
        <v>0</v>
      </c>
      <c r="H566" s="72">
        <v>0</v>
      </c>
      <c r="I566" s="73"/>
      <c r="J566" s="72">
        <f t="shared" si="17"/>
        <v>0</v>
      </c>
      <c r="K566" s="93"/>
    </row>
    <row r="567" spans="1:11" s="57" customFormat="1">
      <c r="A567" s="68"/>
      <c r="B567" s="69"/>
      <c r="C567" s="242"/>
      <c r="D567" s="52"/>
      <c r="E567" s="70"/>
      <c r="F567" s="71">
        <f>SUM(D$5:D567)</f>
        <v>0</v>
      </c>
      <c r="G567" s="72">
        <f t="shared" si="16"/>
        <v>0</v>
      </c>
      <c r="H567" s="72">
        <v>0</v>
      </c>
      <c r="I567" s="73"/>
      <c r="J567" s="72">
        <f t="shared" si="17"/>
        <v>0</v>
      </c>
      <c r="K567" s="93"/>
    </row>
    <row r="568" spans="1:11" s="57" customFormat="1">
      <c r="A568" s="68"/>
      <c r="B568" s="69"/>
      <c r="C568" s="242"/>
      <c r="D568" s="52"/>
      <c r="E568" s="70"/>
      <c r="F568" s="71">
        <f>SUM(D$5:D568)</f>
        <v>0</v>
      </c>
      <c r="G568" s="72">
        <f t="shared" si="16"/>
        <v>0</v>
      </c>
      <c r="H568" s="72">
        <v>0</v>
      </c>
      <c r="I568" s="73"/>
      <c r="J568" s="72">
        <f t="shared" si="17"/>
        <v>0</v>
      </c>
      <c r="K568" s="93"/>
    </row>
    <row r="569" spans="1:11" s="57" customFormat="1">
      <c r="A569" s="68"/>
      <c r="B569" s="69"/>
      <c r="C569" s="242"/>
      <c r="D569" s="52"/>
      <c r="E569" s="70"/>
      <c r="F569" s="71">
        <f>SUM(D$5:D569)</f>
        <v>0</v>
      </c>
      <c r="G569" s="72">
        <f t="shared" si="16"/>
        <v>0</v>
      </c>
      <c r="H569" s="72">
        <v>0</v>
      </c>
      <c r="I569" s="73"/>
      <c r="J569" s="72">
        <f t="shared" si="17"/>
        <v>0</v>
      </c>
      <c r="K569" s="93"/>
    </row>
    <row r="570" spans="1:11" s="57" customFormat="1">
      <c r="A570" s="68"/>
      <c r="B570" s="69"/>
      <c r="C570" s="242"/>
      <c r="D570" s="52"/>
      <c r="E570" s="70"/>
      <c r="F570" s="71">
        <f>SUM(D$5:D570)</f>
        <v>0</v>
      </c>
      <c r="G570" s="72">
        <f t="shared" si="16"/>
        <v>0</v>
      </c>
      <c r="H570" s="72">
        <v>0</v>
      </c>
      <c r="I570" s="73"/>
      <c r="J570" s="72">
        <f t="shared" si="17"/>
        <v>0</v>
      </c>
      <c r="K570" s="93"/>
    </row>
    <row r="571" spans="1:11" s="57" customFormat="1">
      <c r="A571" s="68"/>
      <c r="B571" s="69"/>
      <c r="C571" s="242"/>
      <c r="D571" s="52"/>
      <c r="E571" s="70"/>
      <c r="F571" s="71">
        <f>SUM(D$5:D571)</f>
        <v>0</v>
      </c>
      <c r="G571" s="72">
        <f t="shared" si="16"/>
        <v>0</v>
      </c>
      <c r="H571" s="72">
        <v>0</v>
      </c>
      <c r="I571" s="73"/>
      <c r="J571" s="72">
        <f t="shared" si="17"/>
        <v>0</v>
      </c>
      <c r="K571" s="93"/>
    </row>
    <row r="572" spans="1:11" s="57" customFormat="1">
      <c r="A572" s="68"/>
      <c r="B572" s="69"/>
      <c r="C572" s="242"/>
      <c r="D572" s="52"/>
      <c r="E572" s="70"/>
      <c r="F572" s="71">
        <f>SUM(D$5:D572)</f>
        <v>0</v>
      </c>
      <c r="G572" s="72">
        <f t="shared" si="16"/>
        <v>0</v>
      </c>
      <c r="H572" s="72">
        <v>0</v>
      </c>
      <c r="I572" s="73"/>
      <c r="J572" s="72">
        <f t="shared" si="17"/>
        <v>0</v>
      </c>
      <c r="K572" s="93"/>
    </row>
    <row r="573" spans="1:11" s="57" customFormat="1">
      <c r="A573" s="68"/>
      <c r="B573" s="69"/>
      <c r="C573" s="242"/>
      <c r="D573" s="52"/>
      <c r="E573" s="70"/>
      <c r="F573" s="71">
        <f>SUM(D$5:D573)</f>
        <v>0</v>
      </c>
      <c r="G573" s="72">
        <f t="shared" si="16"/>
        <v>0</v>
      </c>
      <c r="H573" s="72">
        <v>0</v>
      </c>
      <c r="I573" s="73"/>
      <c r="J573" s="72">
        <f t="shared" si="17"/>
        <v>0</v>
      </c>
      <c r="K573" s="93"/>
    </row>
    <row r="574" spans="1:11" s="57" customFormat="1">
      <c r="A574" s="68"/>
      <c r="B574" s="69"/>
      <c r="C574" s="242"/>
      <c r="D574" s="52"/>
      <c r="E574" s="70"/>
      <c r="F574" s="71">
        <f>SUM(D$5:D574)</f>
        <v>0</v>
      </c>
      <c r="G574" s="72">
        <f t="shared" si="16"/>
        <v>0</v>
      </c>
      <c r="H574" s="72">
        <v>0</v>
      </c>
      <c r="I574" s="73"/>
      <c r="J574" s="72">
        <f t="shared" si="17"/>
        <v>0</v>
      </c>
      <c r="K574" s="93"/>
    </row>
    <row r="575" spans="1:11" s="57" customFormat="1">
      <c r="A575" s="68"/>
      <c r="B575" s="69"/>
      <c r="C575" s="242"/>
      <c r="D575" s="52"/>
      <c r="E575" s="70"/>
      <c r="F575" s="71">
        <f>SUM(D$5:D575)</f>
        <v>0</v>
      </c>
      <c r="G575" s="72">
        <f t="shared" si="16"/>
        <v>0</v>
      </c>
      <c r="H575" s="72">
        <v>0</v>
      </c>
      <c r="I575" s="73"/>
      <c r="J575" s="72">
        <f t="shared" si="17"/>
        <v>0</v>
      </c>
      <c r="K575" s="93"/>
    </row>
    <row r="576" spans="1:11" s="57" customFormat="1">
      <c r="A576" s="68"/>
      <c r="B576" s="69"/>
      <c r="C576" s="242"/>
      <c r="D576" s="52"/>
      <c r="E576" s="70"/>
      <c r="F576" s="71">
        <f>SUM(D$5:D576)</f>
        <v>0</v>
      </c>
      <c r="G576" s="72">
        <f t="shared" si="16"/>
        <v>0</v>
      </c>
      <c r="H576" s="72">
        <v>0</v>
      </c>
      <c r="I576" s="73"/>
      <c r="J576" s="72">
        <f t="shared" si="17"/>
        <v>0</v>
      </c>
      <c r="K576" s="93"/>
    </row>
    <row r="577" spans="1:11" s="57" customFormat="1">
      <c r="A577" s="68"/>
      <c r="B577" s="69"/>
      <c r="C577" s="242"/>
      <c r="D577" s="52"/>
      <c r="E577" s="70"/>
      <c r="F577" s="71">
        <f>SUM(D$5:D577)</f>
        <v>0</v>
      </c>
      <c r="G577" s="72">
        <f t="shared" si="16"/>
        <v>0</v>
      </c>
      <c r="H577" s="72">
        <v>0</v>
      </c>
      <c r="I577" s="73"/>
      <c r="J577" s="72">
        <f t="shared" si="17"/>
        <v>0</v>
      </c>
      <c r="K577" s="93"/>
    </row>
    <row r="578" spans="1:11" s="57" customFormat="1">
      <c r="A578" s="68"/>
      <c r="B578" s="69"/>
      <c r="C578" s="242"/>
      <c r="D578" s="52"/>
      <c r="E578" s="70"/>
      <c r="F578" s="71">
        <f>SUM(D$5:D578)</f>
        <v>0</v>
      </c>
      <c r="G578" s="72">
        <f t="shared" si="16"/>
        <v>0</v>
      </c>
      <c r="H578" s="72">
        <v>0</v>
      </c>
      <c r="I578" s="73"/>
      <c r="J578" s="72">
        <f t="shared" si="17"/>
        <v>0</v>
      </c>
      <c r="K578" s="93"/>
    </row>
    <row r="579" spans="1:11" s="57" customFormat="1">
      <c r="A579" s="68"/>
      <c r="B579" s="69"/>
      <c r="C579" s="242"/>
      <c r="D579" s="52"/>
      <c r="E579" s="70"/>
      <c r="F579" s="71">
        <f>SUM(D$5:D579)</f>
        <v>0</v>
      </c>
      <c r="G579" s="72">
        <f t="shared" si="16"/>
        <v>0</v>
      </c>
      <c r="H579" s="72">
        <v>0</v>
      </c>
      <c r="I579" s="73"/>
      <c r="J579" s="72">
        <f t="shared" si="17"/>
        <v>0</v>
      </c>
      <c r="K579" s="93"/>
    </row>
    <row r="580" spans="1:11" s="57" customFormat="1">
      <c r="A580" s="68"/>
      <c r="B580" s="69"/>
      <c r="C580" s="242"/>
      <c r="D580" s="52"/>
      <c r="E580" s="70"/>
      <c r="F580" s="71">
        <f>SUM(D$5:D580)</f>
        <v>0</v>
      </c>
      <c r="G580" s="72">
        <f t="shared" si="16"/>
        <v>0</v>
      </c>
      <c r="H580" s="72">
        <v>0</v>
      </c>
      <c r="I580" s="73"/>
      <c r="J580" s="72">
        <f t="shared" si="17"/>
        <v>0</v>
      </c>
      <c r="K580" s="93"/>
    </row>
    <row r="581" spans="1:11" s="57" customFormat="1">
      <c r="A581" s="68"/>
      <c r="B581" s="69"/>
      <c r="C581" s="242"/>
      <c r="D581" s="52"/>
      <c r="E581" s="70"/>
      <c r="F581" s="71">
        <f>SUM(D$5:D581)</f>
        <v>0</v>
      </c>
      <c r="G581" s="72">
        <f t="shared" si="16"/>
        <v>0</v>
      </c>
      <c r="H581" s="72">
        <v>0</v>
      </c>
      <c r="I581" s="73"/>
      <c r="J581" s="72">
        <f t="shared" si="17"/>
        <v>0</v>
      </c>
      <c r="K581" s="93"/>
    </row>
    <row r="582" spans="1:11" s="57" customFormat="1">
      <c r="A582" s="68"/>
      <c r="B582" s="69"/>
      <c r="C582" s="242"/>
      <c r="D582" s="52"/>
      <c r="E582" s="70"/>
      <c r="F582" s="71">
        <f>SUM(D$5:D582)</f>
        <v>0</v>
      </c>
      <c r="G582" s="72">
        <f t="shared" si="16"/>
        <v>0</v>
      </c>
      <c r="H582" s="72">
        <v>0</v>
      </c>
      <c r="I582" s="73"/>
      <c r="J582" s="72">
        <f t="shared" si="17"/>
        <v>0</v>
      </c>
      <c r="K582" s="93"/>
    </row>
    <row r="583" spans="1:11" s="57" customFormat="1">
      <c r="A583" s="68"/>
      <c r="B583" s="69"/>
      <c r="C583" s="242"/>
      <c r="D583" s="52"/>
      <c r="E583" s="70"/>
      <c r="F583" s="71">
        <f>SUM(D$5:D583)</f>
        <v>0</v>
      </c>
      <c r="G583" s="72">
        <f t="shared" si="16"/>
        <v>0</v>
      </c>
      <c r="H583" s="72">
        <v>0</v>
      </c>
      <c r="I583" s="73"/>
      <c r="J583" s="72">
        <f t="shared" si="17"/>
        <v>0</v>
      </c>
      <c r="K583" s="93"/>
    </row>
    <row r="584" spans="1:11" s="57" customFormat="1">
      <c r="A584" s="68"/>
      <c r="B584" s="69"/>
      <c r="C584" s="242"/>
      <c r="D584" s="52"/>
      <c r="E584" s="70"/>
      <c r="F584" s="71">
        <f>SUM(D$5:D584)</f>
        <v>0</v>
      </c>
      <c r="G584" s="72">
        <f t="shared" ref="G584:G598" si="18">+D584-H584</f>
        <v>0</v>
      </c>
      <c r="H584" s="72">
        <v>0</v>
      </c>
      <c r="I584" s="73"/>
      <c r="J584" s="72">
        <f t="shared" ref="J584:J598" si="19">IF(OR(G584&gt;0,I584="X",C584="Income from customers"),0,G584)</f>
        <v>0</v>
      </c>
      <c r="K584" s="93"/>
    </row>
    <row r="585" spans="1:11" s="57" customFormat="1">
      <c r="A585" s="68"/>
      <c r="B585" s="69"/>
      <c r="C585" s="242"/>
      <c r="D585" s="52"/>
      <c r="E585" s="70"/>
      <c r="F585" s="71">
        <f>SUM(D$5:D585)</f>
        <v>0</v>
      </c>
      <c r="G585" s="72">
        <f t="shared" si="18"/>
        <v>0</v>
      </c>
      <c r="H585" s="72">
        <v>0</v>
      </c>
      <c r="I585" s="73"/>
      <c r="J585" s="72">
        <f t="shared" si="19"/>
        <v>0</v>
      </c>
      <c r="K585" s="93"/>
    </row>
    <row r="586" spans="1:11" s="57" customFormat="1">
      <c r="A586" s="68"/>
      <c r="B586" s="69"/>
      <c r="C586" s="242"/>
      <c r="D586" s="52"/>
      <c r="E586" s="70"/>
      <c r="F586" s="71">
        <f>SUM(D$5:D586)</f>
        <v>0</v>
      </c>
      <c r="G586" s="72">
        <f t="shared" si="18"/>
        <v>0</v>
      </c>
      <c r="H586" s="72">
        <v>0</v>
      </c>
      <c r="I586" s="73"/>
      <c r="J586" s="72">
        <f t="shared" si="19"/>
        <v>0</v>
      </c>
      <c r="K586" s="93"/>
    </row>
    <row r="587" spans="1:11" s="57" customFormat="1">
      <c r="A587" s="68"/>
      <c r="B587" s="69"/>
      <c r="C587" s="242"/>
      <c r="D587" s="52"/>
      <c r="E587" s="70"/>
      <c r="F587" s="71">
        <f>SUM(D$5:D587)</f>
        <v>0</v>
      </c>
      <c r="G587" s="72">
        <f t="shared" si="18"/>
        <v>0</v>
      </c>
      <c r="H587" s="72">
        <v>0</v>
      </c>
      <c r="I587" s="73"/>
      <c r="J587" s="72">
        <f t="shared" si="19"/>
        <v>0</v>
      </c>
      <c r="K587" s="93"/>
    </row>
    <row r="588" spans="1:11" s="57" customFormat="1">
      <c r="A588" s="68"/>
      <c r="B588" s="69"/>
      <c r="C588" s="242"/>
      <c r="D588" s="52"/>
      <c r="E588" s="70"/>
      <c r="F588" s="71">
        <f>SUM(D$5:D588)</f>
        <v>0</v>
      </c>
      <c r="G588" s="72">
        <f t="shared" si="18"/>
        <v>0</v>
      </c>
      <c r="H588" s="72">
        <v>0</v>
      </c>
      <c r="I588" s="73"/>
      <c r="J588" s="72">
        <f t="shared" si="19"/>
        <v>0</v>
      </c>
      <c r="K588" s="93"/>
    </row>
    <row r="589" spans="1:11" s="57" customFormat="1">
      <c r="A589" s="68"/>
      <c r="B589" s="69"/>
      <c r="C589" s="242"/>
      <c r="D589" s="52"/>
      <c r="E589" s="70"/>
      <c r="F589" s="71">
        <f>SUM(D$5:D589)</f>
        <v>0</v>
      </c>
      <c r="G589" s="72">
        <f t="shared" si="18"/>
        <v>0</v>
      </c>
      <c r="H589" s="72">
        <v>0</v>
      </c>
      <c r="I589" s="73"/>
      <c r="J589" s="72">
        <f t="shared" si="19"/>
        <v>0</v>
      </c>
      <c r="K589" s="93"/>
    </row>
    <row r="590" spans="1:11" s="57" customFormat="1">
      <c r="A590" s="68"/>
      <c r="B590" s="69"/>
      <c r="C590" s="242"/>
      <c r="D590" s="52"/>
      <c r="E590" s="70"/>
      <c r="F590" s="71">
        <f>SUM(D$5:D590)</f>
        <v>0</v>
      </c>
      <c r="G590" s="72">
        <f t="shared" si="18"/>
        <v>0</v>
      </c>
      <c r="H590" s="72">
        <v>0</v>
      </c>
      <c r="I590" s="73"/>
      <c r="J590" s="72">
        <f t="shared" si="19"/>
        <v>0</v>
      </c>
      <c r="K590" s="93"/>
    </row>
    <row r="591" spans="1:11" s="57" customFormat="1">
      <c r="A591" s="68"/>
      <c r="B591" s="69"/>
      <c r="C591" s="242"/>
      <c r="D591" s="52"/>
      <c r="E591" s="70"/>
      <c r="F591" s="71">
        <f>SUM(D$5:D591)</f>
        <v>0</v>
      </c>
      <c r="G591" s="72">
        <f t="shared" si="18"/>
        <v>0</v>
      </c>
      <c r="H591" s="72">
        <v>0</v>
      </c>
      <c r="I591" s="73"/>
      <c r="J591" s="72">
        <f t="shared" si="19"/>
        <v>0</v>
      </c>
      <c r="K591" s="93"/>
    </row>
    <row r="592" spans="1:11" s="57" customFormat="1">
      <c r="A592" s="68"/>
      <c r="B592" s="69"/>
      <c r="C592" s="242"/>
      <c r="D592" s="52"/>
      <c r="E592" s="70"/>
      <c r="F592" s="71">
        <f>SUM(D$5:D592)</f>
        <v>0</v>
      </c>
      <c r="G592" s="72">
        <f t="shared" si="18"/>
        <v>0</v>
      </c>
      <c r="H592" s="72">
        <v>0</v>
      </c>
      <c r="I592" s="73"/>
      <c r="J592" s="72">
        <f t="shared" si="19"/>
        <v>0</v>
      </c>
      <c r="K592" s="93"/>
    </row>
    <row r="593" spans="1:11" s="57" customFormat="1">
      <c r="A593" s="68"/>
      <c r="B593" s="69"/>
      <c r="C593" s="242"/>
      <c r="D593" s="52"/>
      <c r="E593" s="70"/>
      <c r="F593" s="71">
        <f>SUM(D$5:D593)</f>
        <v>0</v>
      </c>
      <c r="G593" s="72">
        <f t="shared" si="18"/>
        <v>0</v>
      </c>
      <c r="H593" s="72">
        <v>0</v>
      </c>
      <c r="I593" s="73"/>
      <c r="J593" s="72">
        <f t="shared" si="19"/>
        <v>0</v>
      </c>
      <c r="K593" s="93"/>
    </row>
    <row r="594" spans="1:11" s="57" customFormat="1">
      <c r="A594" s="68"/>
      <c r="B594" s="69"/>
      <c r="C594" s="242"/>
      <c r="D594" s="52"/>
      <c r="E594" s="70"/>
      <c r="F594" s="71">
        <f>SUM(D$5:D594)</f>
        <v>0</v>
      </c>
      <c r="G594" s="72">
        <f t="shared" si="18"/>
        <v>0</v>
      </c>
      <c r="H594" s="72">
        <v>0</v>
      </c>
      <c r="I594" s="73"/>
      <c r="J594" s="72">
        <f t="shared" si="19"/>
        <v>0</v>
      </c>
      <c r="K594" s="93"/>
    </row>
    <row r="595" spans="1:11" s="57" customFormat="1">
      <c r="A595" s="68"/>
      <c r="B595" s="69"/>
      <c r="C595" s="242"/>
      <c r="D595" s="52"/>
      <c r="E595" s="70"/>
      <c r="F595" s="71">
        <f>SUM(D$5:D595)</f>
        <v>0</v>
      </c>
      <c r="G595" s="72">
        <f t="shared" si="18"/>
        <v>0</v>
      </c>
      <c r="H595" s="72">
        <v>0</v>
      </c>
      <c r="I595" s="73"/>
      <c r="J595" s="72">
        <f t="shared" si="19"/>
        <v>0</v>
      </c>
      <c r="K595" s="93"/>
    </row>
    <row r="596" spans="1:11" s="57" customFormat="1">
      <c r="A596" s="68"/>
      <c r="B596" s="69"/>
      <c r="C596" s="242"/>
      <c r="D596" s="52"/>
      <c r="E596" s="70"/>
      <c r="F596" s="71">
        <f>SUM(D$5:D596)</f>
        <v>0</v>
      </c>
      <c r="G596" s="72">
        <f t="shared" si="18"/>
        <v>0</v>
      </c>
      <c r="H596" s="72">
        <v>0</v>
      </c>
      <c r="I596" s="73"/>
      <c r="J596" s="72">
        <f t="shared" si="19"/>
        <v>0</v>
      </c>
      <c r="K596" s="93"/>
    </row>
    <row r="597" spans="1:11" s="57" customFormat="1">
      <c r="A597" s="68"/>
      <c r="B597" s="69"/>
      <c r="C597" s="242"/>
      <c r="D597" s="52"/>
      <c r="E597" s="70"/>
      <c r="F597" s="71">
        <f>SUM(D$5:D597)</f>
        <v>0</v>
      </c>
      <c r="G597" s="72">
        <f t="shared" si="18"/>
        <v>0</v>
      </c>
      <c r="H597" s="72">
        <v>0</v>
      </c>
      <c r="I597" s="73"/>
      <c r="J597" s="72">
        <f t="shared" si="19"/>
        <v>0</v>
      </c>
      <c r="K597" s="93"/>
    </row>
    <row r="598" spans="1:11" s="57" customFormat="1">
      <c r="A598" s="68"/>
      <c r="B598" s="69"/>
      <c r="C598" s="242"/>
      <c r="D598" s="52"/>
      <c r="E598" s="70"/>
      <c r="F598" s="71">
        <f>SUM(D$5:D598)</f>
        <v>0</v>
      </c>
      <c r="G598" s="72">
        <f t="shared" si="18"/>
        <v>0</v>
      </c>
      <c r="H598" s="72">
        <v>0</v>
      </c>
      <c r="I598" s="73"/>
      <c r="J598" s="72">
        <f t="shared" si="19"/>
        <v>0</v>
      </c>
      <c r="K598" s="93"/>
    </row>
    <row r="599" spans="1:11" s="57" customFormat="1" hidden="1">
      <c r="A599" s="76"/>
      <c r="B599" s="77"/>
      <c r="C599" s="78"/>
      <c r="D599" s="71"/>
      <c r="E599" s="78"/>
      <c r="F599" s="71"/>
      <c r="G599" s="71"/>
      <c r="H599" s="71"/>
      <c r="I599" s="93"/>
      <c r="J599" s="72">
        <f>IF(OR(G599&gt;0,I599="X",C599="Income from customers"),0,G599)</f>
        <v>0</v>
      </c>
      <c r="K599" s="93"/>
    </row>
    <row r="600" spans="1:11" hidden="1">
      <c r="J600" s="101">
        <f>IF(OR(G600&gt;0,I600="X"),0,G600)</f>
        <v>0</v>
      </c>
    </row>
    <row r="601" spans="1:11" hidden="1">
      <c r="J601" s="101">
        <f>IF(OR(G601&gt;0,I601="X"),0,G601)</f>
        <v>0</v>
      </c>
    </row>
    <row r="602" spans="1:11" hidden="1">
      <c r="J602" s="101">
        <f>IF(OR(G602&gt;0,I602="X"),0,G602)</f>
        <v>0</v>
      </c>
    </row>
    <row r="603" spans="1:11" hidden="1">
      <c r="J603" s="101">
        <f>IF(OR(G603&gt;0,I603="X"),0,G603)</f>
        <v>0</v>
      </c>
    </row>
    <row r="604" spans="1:11" hidden="1">
      <c r="J604" s="101">
        <f>IF(OR(G604&gt;0,I604="X"),0,G604)</f>
        <v>0</v>
      </c>
    </row>
    <row r="605" spans="1:11" hidden="1"/>
    <row r="606" spans="1:11" hidden="1"/>
    <row r="607" spans="1:11" hidden="1"/>
    <row r="608" spans="1:11"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sheetData>
  <sheetProtection algorithmName="SHA-512" hashValue="AdYAD2R8nsrws9lwKOMl6yzUDHoky5V5GGhAN5qtXEFqUzXVAmg843ofimSPBWJzYR1UI6lHcT20Rwsai3hhuQ==" saltValue="Q4YZbj+bFoCOObOSGs1p4g==" spinCount="100000" sheet="1" objects="1" scenarios="1" sort="0" autoFilter="0"/>
  <protectedRanges>
    <protectedRange sqref="F8:F598" name="Bank2Data"/>
  </protectedRanges>
  <autoFilter ref="A7:J598">
    <sortState ref="A8:J598">
      <sortCondition ref="B7:B598"/>
    </sortState>
  </autoFilter>
  <dataValidations count="2">
    <dataValidation type="list" allowBlank="1" showInputMessage="1" showErrorMessage="1" sqref="E599:E65466 C599:C65466">
      <formula1>#REF!</formula1>
    </dataValidation>
    <dataValidation type="list" allowBlank="1" showInputMessage="1" showErrorMessage="1" sqref="C8:C598">
      <formula1>types</formula1>
    </dataValidation>
  </dataValidations>
  <pageMargins left="0.39370078740157483" right="0" top="0.39370078740157483" bottom="0.39370078740157483" header="0" footer="0"/>
  <pageSetup paperSize="9" scale="87" fitToHeight="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L683"/>
  <sheetViews>
    <sheetView zoomScaleNormal="100" workbookViewId="0">
      <pane ySplit="7" topLeftCell="A8" activePane="bottomLeft" state="frozen"/>
      <selection activeCell="G1" sqref="G1:XFD1048576"/>
      <selection pane="bottomLeft" activeCell="A8" sqref="A8"/>
    </sheetView>
  </sheetViews>
  <sheetFormatPr defaultColWidth="0" defaultRowHeight="15" zeroHeight="1"/>
  <cols>
    <col min="1" max="1" width="13" style="79" customWidth="1"/>
    <col min="2" max="2" width="42.42578125" style="80" customWidth="1"/>
    <col min="3" max="3" width="40.5703125" style="81" customWidth="1"/>
    <col min="4" max="4" width="19.28515625" style="82" customWidth="1"/>
    <col min="5" max="5" width="10.7109375" style="81" customWidth="1"/>
    <col min="6" max="6" width="12.140625" style="82" customWidth="1"/>
    <col min="7" max="8" width="12.140625" style="82" hidden="1" customWidth="1"/>
    <col min="9" max="9" width="10" style="67" hidden="1" customWidth="1"/>
    <col min="10" max="10" width="11.28515625" style="67" hidden="1" customWidth="1"/>
    <col min="11" max="11" width="9.140625" style="67" hidden="1" customWidth="1"/>
    <col min="12" max="12" width="0" style="67" hidden="1" customWidth="1"/>
    <col min="13" max="16384" width="9.140625" style="67" hidden="1"/>
  </cols>
  <sheetData>
    <row r="1" spans="1:11" s="33" customFormat="1" ht="18">
      <c r="A1" s="27">
        <f>+Business!B3</f>
        <v>0</v>
      </c>
      <c r="B1" s="80"/>
      <c r="C1" s="29"/>
      <c r="D1" s="30" t="s">
        <v>86</v>
      </c>
      <c r="E1" s="29"/>
      <c r="F1" s="31"/>
      <c r="G1" s="31"/>
      <c r="H1" s="31"/>
      <c r="I1" s="83"/>
    </row>
    <row r="2" spans="1:11" s="33" customFormat="1" ht="15.75" thickBot="1">
      <c r="A2" s="34" t="s">
        <v>88</v>
      </c>
      <c r="B2" s="502">
        <f>+Business!B5</f>
        <v>0</v>
      </c>
      <c r="C2" s="29"/>
      <c r="D2" s="30" t="s">
        <v>89</v>
      </c>
      <c r="E2" s="29"/>
      <c r="F2" s="31"/>
      <c r="G2" s="31"/>
      <c r="H2" s="31"/>
    </row>
    <row r="3" spans="1:11" s="33" customFormat="1" ht="18.75" thickBot="1">
      <c r="A3" s="408" t="str">
        <f ca="1">RIGHT(CELL("filename",$A$1),LEN(CELL("filename",$A$1))-FIND("]",CELL("filename",$A$1),1))</f>
        <v>Proprietor</v>
      </c>
      <c r="B3" s="79"/>
      <c r="C3" s="419" t="s">
        <v>413</v>
      </c>
      <c r="D3" s="420">
        <f ca="1">+Summary!D125+D4</f>
        <v>0</v>
      </c>
      <c r="E3" s="29"/>
      <c r="F3" s="38"/>
      <c r="G3" s="39" t="s">
        <v>90</v>
      </c>
      <c r="H3" s="40">
        <f>SUMIF(C8:C574,"Income from Customers",H8:H574)</f>
        <v>0</v>
      </c>
      <c r="J3" s="41" t="s">
        <v>91</v>
      </c>
    </row>
    <row r="4" spans="1:11" s="33" customFormat="1" ht="15.75" thickBot="1">
      <c r="A4" s="34"/>
      <c r="B4" s="67"/>
      <c r="C4" s="42" t="s">
        <v>409</v>
      </c>
      <c r="D4" s="43">
        <f>SUM(D5:D5)+SUM(D8:D574)</f>
        <v>0</v>
      </c>
      <c r="E4" s="44"/>
      <c r="F4" s="45"/>
      <c r="G4" s="46" t="s">
        <v>93</v>
      </c>
      <c r="H4" s="47">
        <f>SUM(H8:H574)-H3</f>
        <v>0</v>
      </c>
      <c r="J4" s="48">
        <f>SUM(J5:J574)</f>
        <v>0</v>
      </c>
    </row>
    <row r="5" spans="1:11">
      <c r="A5" s="59">
        <f>+Business!B4</f>
        <v>0</v>
      </c>
      <c r="B5" s="60" t="s">
        <v>102</v>
      </c>
      <c r="C5" s="402" t="s">
        <v>102</v>
      </c>
      <c r="D5" s="52">
        <v>0</v>
      </c>
      <c r="E5" s="95"/>
      <c r="F5" s="96">
        <f>+D5</f>
        <v>0</v>
      </c>
      <c r="G5" s="97"/>
      <c r="J5" s="64"/>
    </row>
    <row r="6" spans="1:11" s="64" customFormat="1">
      <c r="A6" s="59"/>
      <c r="B6" s="60"/>
      <c r="C6" s="423" t="str">
        <f ca="1">"Do not use the heading / analysis '"&amp;Types!A68&amp;"' on this page"</f>
        <v>Do not use the heading / analysis 'Transfers to or from Proprietor' on this page</v>
      </c>
      <c r="D6" s="61"/>
      <c r="E6" s="6"/>
      <c r="G6" s="62"/>
      <c r="H6" s="62"/>
    </row>
    <row r="7" spans="1:11" ht="45">
      <c r="A7" s="85" t="s">
        <v>95</v>
      </c>
      <c r="B7" s="86" t="s">
        <v>103</v>
      </c>
      <c r="C7" s="87" t="s">
        <v>96</v>
      </c>
      <c r="D7" s="410" t="s">
        <v>104</v>
      </c>
      <c r="E7" s="411" t="s">
        <v>406</v>
      </c>
      <c r="F7" s="412" t="s">
        <v>157</v>
      </c>
      <c r="G7" s="413" t="s">
        <v>97</v>
      </c>
      <c r="H7" s="413" t="s">
        <v>98</v>
      </c>
      <c r="I7" s="414" t="s">
        <v>99</v>
      </c>
      <c r="J7" s="91" t="s">
        <v>91</v>
      </c>
      <c r="K7" s="91"/>
    </row>
    <row r="8" spans="1:11" s="57" customFormat="1">
      <c r="A8" s="68"/>
      <c r="B8" s="241"/>
      <c r="C8" s="391"/>
      <c r="D8" s="52"/>
      <c r="E8" s="74"/>
      <c r="F8" s="71">
        <f>SUM(D$5:D8)</f>
        <v>0</v>
      </c>
      <c r="G8" s="72">
        <f t="shared" ref="G8:G71" si="0">+D8-H8</f>
        <v>0</v>
      </c>
      <c r="H8" s="72">
        <v>0</v>
      </c>
      <c r="I8" s="73"/>
      <c r="J8" s="72">
        <f t="shared" ref="J8:J71" si="1">IF(OR(G8&gt;0,I8="X",C8="Income from customers"),0,G8)</f>
        <v>0</v>
      </c>
      <c r="K8" s="93"/>
    </row>
    <row r="9" spans="1:11" s="57" customFormat="1">
      <c r="A9" s="68"/>
      <c r="B9" s="241"/>
      <c r="C9" s="391"/>
      <c r="D9" s="52"/>
      <c r="E9" s="74"/>
      <c r="F9" s="71">
        <f>SUM(D$5:D9)</f>
        <v>0</v>
      </c>
      <c r="G9" s="72">
        <f t="shared" si="0"/>
        <v>0</v>
      </c>
      <c r="H9" s="72">
        <v>0</v>
      </c>
      <c r="I9" s="73"/>
      <c r="J9" s="72">
        <f t="shared" si="1"/>
        <v>0</v>
      </c>
      <c r="K9" s="93"/>
    </row>
    <row r="10" spans="1:11" s="57" customFormat="1">
      <c r="A10" s="68"/>
      <c r="B10" s="241"/>
      <c r="C10" s="391"/>
      <c r="D10" s="52"/>
      <c r="E10" s="74"/>
      <c r="F10" s="71">
        <f>SUM(D$5:D10)</f>
        <v>0</v>
      </c>
      <c r="G10" s="72">
        <f t="shared" si="0"/>
        <v>0</v>
      </c>
      <c r="H10" s="72">
        <v>0</v>
      </c>
      <c r="I10" s="73"/>
      <c r="J10" s="72">
        <f t="shared" si="1"/>
        <v>0</v>
      </c>
      <c r="K10" s="93"/>
    </row>
    <row r="11" spans="1:11" s="57" customFormat="1">
      <c r="A11" s="68"/>
      <c r="B11" s="241"/>
      <c r="C11" s="391"/>
      <c r="D11" s="52"/>
      <c r="E11" s="74"/>
      <c r="F11" s="71">
        <f>SUM(D$5:D11)</f>
        <v>0</v>
      </c>
      <c r="G11" s="72">
        <f t="shared" si="0"/>
        <v>0</v>
      </c>
      <c r="H11" s="72">
        <v>0</v>
      </c>
      <c r="I11" s="73"/>
      <c r="J11" s="72">
        <f t="shared" si="1"/>
        <v>0</v>
      </c>
      <c r="K11" s="93"/>
    </row>
    <row r="12" spans="1:11" s="57" customFormat="1">
      <c r="A12" s="68"/>
      <c r="B12" s="241"/>
      <c r="C12" s="391"/>
      <c r="D12" s="52"/>
      <c r="E12" s="74"/>
      <c r="F12" s="71">
        <f>SUM(D$5:D12)</f>
        <v>0</v>
      </c>
      <c r="G12" s="72">
        <f t="shared" si="0"/>
        <v>0</v>
      </c>
      <c r="H12" s="72">
        <v>0</v>
      </c>
      <c r="I12" s="73"/>
      <c r="J12" s="72">
        <f t="shared" si="1"/>
        <v>0</v>
      </c>
      <c r="K12" s="93"/>
    </row>
    <row r="13" spans="1:11" s="57" customFormat="1">
      <c r="A13" s="68"/>
      <c r="B13" s="241"/>
      <c r="C13" s="391"/>
      <c r="D13" s="52"/>
      <c r="E13" s="74"/>
      <c r="F13" s="71">
        <f>SUM(D$5:D13)</f>
        <v>0</v>
      </c>
      <c r="G13" s="72">
        <f t="shared" si="0"/>
        <v>0</v>
      </c>
      <c r="H13" s="72">
        <v>0</v>
      </c>
      <c r="I13" s="73"/>
      <c r="J13" s="72">
        <f t="shared" si="1"/>
        <v>0</v>
      </c>
      <c r="K13" s="93"/>
    </row>
    <row r="14" spans="1:11" s="57" customFormat="1">
      <c r="A14" s="68"/>
      <c r="B14" s="501"/>
      <c r="C14" s="391"/>
      <c r="D14" s="52"/>
      <c r="E14" s="74"/>
      <c r="F14" s="71">
        <f>SUM(D$5:D14)</f>
        <v>0</v>
      </c>
      <c r="G14" s="72">
        <f t="shared" si="0"/>
        <v>0</v>
      </c>
      <c r="H14" s="72">
        <v>0</v>
      </c>
      <c r="I14" s="73"/>
      <c r="J14" s="72">
        <f t="shared" si="1"/>
        <v>0</v>
      </c>
      <c r="K14" s="93"/>
    </row>
    <row r="15" spans="1:11" s="57" customFormat="1">
      <c r="A15" s="68"/>
      <c r="B15" s="69"/>
      <c r="C15" s="391"/>
      <c r="D15" s="52"/>
      <c r="E15" s="74"/>
      <c r="F15" s="71">
        <f>SUM(D$5:D15)</f>
        <v>0</v>
      </c>
      <c r="G15" s="72">
        <f t="shared" si="0"/>
        <v>0</v>
      </c>
      <c r="H15" s="72">
        <v>0</v>
      </c>
      <c r="I15" s="73"/>
      <c r="J15" s="72">
        <f t="shared" si="1"/>
        <v>0</v>
      </c>
      <c r="K15" s="93"/>
    </row>
    <row r="16" spans="1:11" s="57" customFormat="1">
      <c r="A16" s="68"/>
      <c r="B16" s="69"/>
      <c r="C16" s="391"/>
      <c r="D16" s="52"/>
      <c r="E16" s="74"/>
      <c r="F16" s="71">
        <f>SUM(D$5:D16)</f>
        <v>0</v>
      </c>
      <c r="G16" s="72">
        <f t="shared" si="0"/>
        <v>0</v>
      </c>
      <c r="H16" s="72">
        <v>0</v>
      </c>
      <c r="I16" s="73"/>
      <c r="J16" s="72">
        <f t="shared" si="1"/>
        <v>0</v>
      </c>
      <c r="K16" s="93"/>
    </row>
    <row r="17" spans="1:11" s="57" customFormat="1">
      <c r="A17" s="68"/>
      <c r="B17" s="69"/>
      <c r="C17" s="391"/>
      <c r="D17" s="52"/>
      <c r="E17" s="74"/>
      <c r="F17" s="71">
        <f>SUM(D$5:D17)</f>
        <v>0</v>
      </c>
      <c r="G17" s="72">
        <f t="shared" si="0"/>
        <v>0</v>
      </c>
      <c r="H17" s="72">
        <v>0</v>
      </c>
      <c r="I17" s="73"/>
      <c r="J17" s="72">
        <f t="shared" si="1"/>
        <v>0</v>
      </c>
      <c r="K17" s="93"/>
    </row>
    <row r="18" spans="1:11" s="57" customFormat="1">
      <c r="A18" s="68"/>
      <c r="B18" s="69"/>
      <c r="C18" s="391"/>
      <c r="D18" s="52"/>
      <c r="E18" s="74"/>
      <c r="F18" s="71">
        <f>SUM(D$5:D18)</f>
        <v>0</v>
      </c>
      <c r="G18" s="72">
        <f t="shared" si="0"/>
        <v>0</v>
      </c>
      <c r="H18" s="72">
        <v>0</v>
      </c>
      <c r="I18" s="73"/>
      <c r="J18" s="72">
        <f t="shared" si="1"/>
        <v>0</v>
      </c>
      <c r="K18" s="93"/>
    </row>
    <row r="19" spans="1:11" s="57" customFormat="1">
      <c r="A19" s="68"/>
      <c r="B19" s="69"/>
      <c r="C19" s="391"/>
      <c r="D19" s="52"/>
      <c r="E19" s="74"/>
      <c r="F19" s="71">
        <f>SUM(D$5:D19)</f>
        <v>0</v>
      </c>
      <c r="G19" s="72">
        <f t="shared" si="0"/>
        <v>0</v>
      </c>
      <c r="H19" s="72">
        <v>0</v>
      </c>
      <c r="I19" s="73"/>
      <c r="J19" s="72">
        <f t="shared" si="1"/>
        <v>0</v>
      </c>
      <c r="K19" s="93"/>
    </row>
    <row r="20" spans="1:11" s="57" customFormat="1">
      <c r="A20" s="68"/>
      <c r="B20" s="69"/>
      <c r="C20" s="391"/>
      <c r="D20" s="52"/>
      <c r="E20" s="74"/>
      <c r="F20" s="71">
        <f>SUM(D$5:D20)</f>
        <v>0</v>
      </c>
      <c r="G20" s="72">
        <f t="shared" si="0"/>
        <v>0</v>
      </c>
      <c r="H20" s="72">
        <v>0</v>
      </c>
      <c r="I20" s="73"/>
      <c r="J20" s="72">
        <f t="shared" si="1"/>
        <v>0</v>
      </c>
      <c r="K20" s="93"/>
    </row>
    <row r="21" spans="1:11" s="57" customFormat="1">
      <c r="A21" s="68"/>
      <c r="B21" s="69"/>
      <c r="C21" s="391"/>
      <c r="D21" s="52"/>
      <c r="E21" s="74"/>
      <c r="F21" s="71">
        <f>SUM(D$5:D21)</f>
        <v>0</v>
      </c>
      <c r="G21" s="72">
        <f t="shared" si="0"/>
        <v>0</v>
      </c>
      <c r="H21" s="72">
        <v>0</v>
      </c>
      <c r="I21" s="73"/>
      <c r="J21" s="72">
        <f t="shared" si="1"/>
        <v>0</v>
      </c>
      <c r="K21" s="93"/>
    </row>
    <row r="22" spans="1:11" s="57" customFormat="1">
      <c r="A22" s="68"/>
      <c r="B22" s="69"/>
      <c r="C22" s="391"/>
      <c r="D22" s="52"/>
      <c r="E22" s="74"/>
      <c r="F22" s="71">
        <f>SUM(D$5:D22)</f>
        <v>0</v>
      </c>
      <c r="G22" s="72">
        <f t="shared" si="0"/>
        <v>0</v>
      </c>
      <c r="H22" s="72">
        <v>0</v>
      </c>
      <c r="I22" s="73"/>
      <c r="J22" s="72">
        <f t="shared" si="1"/>
        <v>0</v>
      </c>
      <c r="K22" s="93"/>
    </row>
    <row r="23" spans="1:11" s="57" customFormat="1">
      <c r="A23" s="68"/>
      <c r="B23" s="241"/>
      <c r="C23" s="391"/>
      <c r="D23" s="52"/>
      <c r="E23" s="74"/>
      <c r="F23" s="71">
        <f>SUM(D$5:D23)</f>
        <v>0</v>
      </c>
      <c r="G23" s="72">
        <f t="shared" si="0"/>
        <v>0</v>
      </c>
      <c r="H23" s="72">
        <v>0</v>
      </c>
      <c r="I23" s="73"/>
      <c r="J23" s="72">
        <f t="shared" si="1"/>
        <v>0</v>
      </c>
      <c r="K23" s="93"/>
    </row>
    <row r="24" spans="1:11" s="57" customFormat="1">
      <c r="A24" s="68"/>
      <c r="B24" s="241"/>
      <c r="C24" s="391"/>
      <c r="D24" s="52"/>
      <c r="E24" s="74"/>
      <c r="F24" s="71">
        <f>SUM(D$5:D24)</f>
        <v>0</v>
      </c>
      <c r="G24" s="72">
        <f t="shared" si="0"/>
        <v>0</v>
      </c>
      <c r="H24" s="72">
        <v>0</v>
      </c>
      <c r="I24" s="73"/>
      <c r="J24" s="72">
        <f t="shared" si="1"/>
        <v>0</v>
      </c>
      <c r="K24" s="93"/>
    </row>
    <row r="25" spans="1:11" s="57" customFormat="1">
      <c r="A25" s="68"/>
      <c r="B25" s="241"/>
      <c r="C25" s="391"/>
      <c r="D25" s="52"/>
      <c r="E25" s="74"/>
      <c r="F25" s="71">
        <f>SUM(D$5:D25)</f>
        <v>0</v>
      </c>
      <c r="G25" s="72">
        <f t="shared" si="0"/>
        <v>0</v>
      </c>
      <c r="H25" s="72">
        <v>0</v>
      </c>
      <c r="I25" s="73"/>
      <c r="J25" s="72">
        <f t="shared" si="1"/>
        <v>0</v>
      </c>
      <c r="K25" s="93"/>
    </row>
    <row r="26" spans="1:11" s="57" customFormat="1">
      <c r="A26" s="68"/>
      <c r="B26" s="241"/>
      <c r="C26" s="391"/>
      <c r="D26" s="52"/>
      <c r="E26" s="74"/>
      <c r="F26" s="71">
        <f>SUM(D$5:D26)</f>
        <v>0</v>
      </c>
      <c r="G26" s="72">
        <f t="shared" si="0"/>
        <v>0</v>
      </c>
      <c r="H26" s="72">
        <v>0</v>
      </c>
      <c r="I26" s="73"/>
      <c r="J26" s="72">
        <f t="shared" si="1"/>
        <v>0</v>
      </c>
      <c r="K26" s="93"/>
    </row>
    <row r="27" spans="1:11" s="57" customFormat="1">
      <c r="A27" s="68"/>
      <c r="B27" s="241"/>
      <c r="C27" s="391"/>
      <c r="D27" s="52"/>
      <c r="E27" s="74"/>
      <c r="F27" s="71">
        <f>SUM(D$5:D27)</f>
        <v>0</v>
      </c>
      <c r="G27" s="72">
        <f t="shared" si="0"/>
        <v>0</v>
      </c>
      <c r="H27" s="72">
        <v>0</v>
      </c>
      <c r="I27" s="73"/>
      <c r="J27" s="72">
        <f t="shared" si="1"/>
        <v>0</v>
      </c>
      <c r="K27" s="93"/>
    </row>
    <row r="28" spans="1:11" s="57" customFormat="1">
      <c r="A28" s="68"/>
      <c r="B28" s="241"/>
      <c r="C28" s="391"/>
      <c r="D28" s="52"/>
      <c r="E28" s="74"/>
      <c r="F28" s="71">
        <f>SUM(D$5:D28)</f>
        <v>0</v>
      </c>
      <c r="G28" s="72">
        <f t="shared" si="0"/>
        <v>0</v>
      </c>
      <c r="H28" s="72">
        <v>0</v>
      </c>
      <c r="I28" s="73"/>
      <c r="J28" s="72">
        <f t="shared" si="1"/>
        <v>0</v>
      </c>
      <c r="K28" s="93"/>
    </row>
    <row r="29" spans="1:11" s="57" customFormat="1">
      <c r="A29" s="68"/>
      <c r="B29" s="241"/>
      <c r="C29" s="242"/>
      <c r="D29" s="52"/>
      <c r="E29" s="74"/>
      <c r="F29" s="71">
        <f>SUM(D$5:D29)</f>
        <v>0</v>
      </c>
      <c r="G29" s="72">
        <f t="shared" si="0"/>
        <v>0</v>
      </c>
      <c r="H29" s="72">
        <v>0</v>
      </c>
      <c r="I29" s="73"/>
      <c r="J29" s="72">
        <f t="shared" si="1"/>
        <v>0</v>
      </c>
      <c r="K29" s="93"/>
    </row>
    <row r="30" spans="1:11" s="57" customFormat="1">
      <c r="A30" s="68"/>
      <c r="B30" s="241"/>
      <c r="C30" s="391"/>
      <c r="D30" s="52"/>
      <c r="E30" s="74"/>
      <c r="F30" s="71">
        <f>SUM(D$5:D30)</f>
        <v>0</v>
      </c>
      <c r="G30" s="72">
        <f t="shared" si="0"/>
        <v>0</v>
      </c>
      <c r="H30" s="72">
        <v>0</v>
      </c>
      <c r="I30" s="73"/>
      <c r="J30" s="72">
        <f t="shared" si="1"/>
        <v>0</v>
      </c>
      <c r="K30" s="93"/>
    </row>
    <row r="31" spans="1:11" s="57" customFormat="1">
      <c r="A31" s="68"/>
      <c r="B31" s="69"/>
      <c r="C31" s="391"/>
      <c r="D31" s="52"/>
      <c r="E31" s="74"/>
      <c r="F31" s="71">
        <f>SUM(D$5:D31)</f>
        <v>0</v>
      </c>
      <c r="G31" s="72">
        <f t="shared" si="0"/>
        <v>0</v>
      </c>
      <c r="H31" s="72">
        <v>0</v>
      </c>
      <c r="I31" s="73"/>
      <c r="J31" s="72">
        <f t="shared" si="1"/>
        <v>0</v>
      </c>
      <c r="K31" s="93"/>
    </row>
    <row r="32" spans="1:11" s="57" customFormat="1">
      <c r="A32" s="68"/>
      <c r="B32" s="69"/>
      <c r="C32" s="391"/>
      <c r="D32" s="52"/>
      <c r="E32" s="74"/>
      <c r="F32" s="71">
        <f>SUM(D$5:D32)</f>
        <v>0</v>
      </c>
      <c r="G32" s="72">
        <f t="shared" si="0"/>
        <v>0</v>
      </c>
      <c r="H32" s="72">
        <v>0</v>
      </c>
      <c r="I32" s="73"/>
      <c r="J32" s="72">
        <f t="shared" si="1"/>
        <v>0</v>
      </c>
      <c r="K32" s="93"/>
    </row>
    <row r="33" spans="1:11" s="57" customFormat="1">
      <c r="A33" s="68"/>
      <c r="B33" s="69"/>
      <c r="C33" s="391"/>
      <c r="D33" s="52"/>
      <c r="E33" s="74"/>
      <c r="F33" s="71">
        <f>SUM(D$5:D33)</f>
        <v>0</v>
      </c>
      <c r="G33" s="72">
        <f t="shared" si="0"/>
        <v>0</v>
      </c>
      <c r="H33" s="72">
        <v>0</v>
      </c>
      <c r="I33" s="73"/>
      <c r="J33" s="72">
        <f t="shared" si="1"/>
        <v>0</v>
      </c>
      <c r="K33" s="93"/>
    </row>
    <row r="34" spans="1:11" s="57" customFormat="1">
      <c r="A34" s="68"/>
      <c r="B34" s="69"/>
      <c r="C34" s="391"/>
      <c r="D34" s="52"/>
      <c r="E34" s="74"/>
      <c r="F34" s="71">
        <f>SUM(D$5:D34)</f>
        <v>0</v>
      </c>
      <c r="G34" s="72">
        <f t="shared" si="0"/>
        <v>0</v>
      </c>
      <c r="H34" s="72">
        <v>0</v>
      </c>
      <c r="I34" s="73"/>
      <c r="J34" s="72">
        <f t="shared" si="1"/>
        <v>0</v>
      </c>
      <c r="K34" s="93"/>
    </row>
    <row r="35" spans="1:11" s="57" customFormat="1">
      <c r="A35" s="68"/>
      <c r="B35" s="69"/>
      <c r="C35" s="391"/>
      <c r="D35" s="52"/>
      <c r="E35" s="74"/>
      <c r="F35" s="71">
        <f>SUM(D$5:D35)</f>
        <v>0</v>
      </c>
      <c r="G35" s="72">
        <f t="shared" si="0"/>
        <v>0</v>
      </c>
      <c r="H35" s="72">
        <v>0</v>
      </c>
      <c r="I35" s="73"/>
      <c r="J35" s="72">
        <f t="shared" si="1"/>
        <v>0</v>
      </c>
      <c r="K35" s="93"/>
    </row>
    <row r="36" spans="1:11" s="57" customFormat="1">
      <c r="A36" s="68"/>
      <c r="B36" s="69"/>
      <c r="C36" s="391"/>
      <c r="D36" s="52"/>
      <c r="E36" s="74"/>
      <c r="F36" s="71">
        <f>SUM(D$5:D36)</f>
        <v>0</v>
      </c>
      <c r="G36" s="72">
        <f t="shared" si="0"/>
        <v>0</v>
      </c>
      <c r="H36" s="72">
        <v>0</v>
      </c>
      <c r="I36" s="73"/>
      <c r="J36" s="72">
        <f t="shared" si="1"/>
        <v>0</v>
      </c>
      <c r="K36" s="93"/>
    </row>
    <row r="37" spans="1:11" s="57" customFormat="1">
      <c r="A37" s="68"/>
      <c r="B37" s="69"/>
      <c r="C37" s="391"/>
      <c r="D37" s="52"/>
      <c r="E37" s="74"/>
      <c r="F37" s="71">
        <f>SUM(D$5:D37)</f>
        <v>0</v>
      </c>
      <c r="G37" s="72">
        <f t="shared" si="0"/>
        <v>0</v>
      </c>
      <c r="H37" s="72">
        <v>0</v>
      </c>
      <c r="I37" s="73"/>
      <c r="J37" s="72">
        <f t="shared" si="1"/>
        <v>0</v>
      </c>
      <c r="K37" s="93"/>
    </row>
    <row r="38" spans="1:11" s="57" customFormat="1">
      <c r="A38" s="68"/>
      <c r="B38" s="69"/>
      <c r="C38" s="391"/>
      <c r="D38" s="52"/>
      <c r="E38" s="74"/>
      <c r="F38" s="71">
        <f>SUM(D$5:D38)</f>
        <v>0</v>
      </c>
      <c r="G38" s="72">
        <f t="shared" si="0"/>
        <v>0</v>
      </c>
      <c r="H38" s="72">
        <v>0</v>
      </c>
      <c r="I38" s="73"/>
      <c r="J38" s="72">
        <f t="shared" si="1"/>
        <v>0</v>
      </c>
      <c r="K38" s="93"/>
    </row>
    <row r="39" spans="1:11" s="57" customFormat="1">
      <c r="A39" s="68"/>
      <c r="B39" s="69"/>
      <c r="C39" s="391"/>
      <c r="D39" s="52"/>
      <c r="E39" s="74"/>
      <c r="F39" s="71">
        <f>SUM(D$5:D39)</f>
        <v>0</v>
      </c>
      <c r="G39" s="72">
        <f t="shared" si="0"/>
        <v>0</v>
      </c>
      <c r="H39" s="72">
        <v>0</v>
      </c>
      <c r="I39" s="73"/>
      <c r="J39" s="72">
        <f t="shared" si="1"/>
        <v>0</v>
      </c>
      <c r="K39" s="93"/>
    </row>
    <row r="40" spans="1:11" s="57" customFormat="1">
      <c r="A40" s="68"/>
      <c r="B40" s="69"/>
      <c r="C40" s="391"/>
      <c r="D40" s="52"/>
      <c r="E40" s="74"/>
      <c r="F40" s="71">
        <f>SUM(D$5:D40)</f>
        <v>0</v>
      </c>
      <c r="G40" s="72">
        <f t="shared" si="0"/>
        <v>0</v>
      </c>
      <c r="H40" s="72">
        <v>0</v>
      </c>
      <c r="I40" s="73"/>
      <c r="J40" s="72">
        <f t="shared" si="1"/>
        <v>0</v>
      </c>
      <c r="K40" s="93"/>
    </row>
    <row r="41" spans="1:11" s="57" customFormat="1">
      <c r="A41" s="68"/>
      <c r="B41" s="69"/>
      <c r="C41" s="391"/>
      <c r="D41" s="52"/>
      <c r="E41" s="74"/>
      <c r="F41" s="71">
        <f>SUM(D$5:D41)</f>
        <v>0</v>
      </c>
      <c r="G41" s="72">
        <f t="shared" si="0"/>
        <v>0</v>
      </c>
      <c r="H41" s="72">
        <v>0</v>
      </c>
      <c r="I41" s="73"/>
      <c r="J41" s="72">
        <f t="shared" si="1"/>
        <v>0</v>
      </c>
      <c r="K41" s="93"/>
    </row>
    <row r="42" spans="1:11" s="57" customFormat="1">
      <c r="A42" s="68"/>
      <c r="B42" s="69"/>
      <c r="C42" s="391"/>
      <c r="D42" s="52"/>
      <c r="E42" s="74"/>
      <c r="F42" s="71">
        <f>SUM(D$5:D42)</f>
        <v>0</v>
      </c>
      <c r="G42" s="72">
        <f t="shared" si="0"/>
        <v>0</v>
      </c>
      <c r="H42" s="72">
        <v>0</v>
      </c>
      <c r="I42" s="73"/>
      <c r="J42" s="72">
        <f t="shared" si="1"/>
        <v>0</v>
      </c>
      <c r="K42" s="93"/>
    </row>
    <row r="43" spans="1:11" s="57" customFormat="1">
      <c r="A43" s="68"/>
      <c r="B43" s="69"/>
      <c r="C43" s="391"/>
      <c r="D43" s="52"/>
      <c r="E43" s="74"/>
      <c r="F43" s="71">
        <f>SUM(D$5:D43)</f>
        <v>0</v>
      </c>
      <c r="G43" s="72">
        <f t="shared" si="0"/>
        <v>0</v>
      </c>
      <c r="H43" s="72">
        <v>0</v>
      </c>
      <c r="I43" s="73"/>
      <c r="J43" s="72">
        <f t="shared" si="1"/>
        <v>0</v>
      </c>
      <c r="K43" s="93"/>
    </row>
    <row r="44" spans="1:11" s="57" customFormat="1">
      <c r="A44" s="68"/>
      <c r="B44" s="69"/>
      <c r="C44" s="391"/>
      <c r="D44" s="52"/>
      <c r="E44" s="74"/>
      <c r="F44" s="71">
        <f>SUM(D$5:D44)</f>
        <v>0</v>
      </c>
      <c r="G44" s="72">
        <f t="shared" si="0"/>
        <v>0</v>
      </c>
      <c r="H44" s="72">
        <v>0</v>
      </c>
      <c r="I44" s="73"/>
      <c r="J44" s="72">
        <f t="shared" si="1"/>
        <v>0</v>
      </c>
      <c r="K44" s="93"/>
    </row>
    <row r="45" spans="1:11" s="57" customFormat="1">
      <c r="A45" s="68"/>
      <c r="B45" s="69"/>
      <c r="C45" s="391"/>
      <c r="D45" s="52"/>
      <c r="E45" s="74"/>
      <c r="F45" s="71">
        <f>SUM(D$5:D45)</f>
        <v>0</v>
      </c>
      <c r="G45" s="72">
        <f t="shared" si="0"/>
        <v>0</v>
      </c>
      <c r="H45" s="72">
        <v>0</v>
      </c>
      <c r="I45" s="73"/>
      <c r="J45" s="72">
        <f t="shared" si="1"/>
        <v>0</v>
      </c>
      <c r="K45" s="93"/>
    </row>
    <row r="46" spans="1:11" s="57" customFormat="1">
      <c r="A46" s="68"/>
      <c r="B46" s="69"/>
      <c r="C46" s="391"/>
      <c r="D46" s="52"/>
      <c r="E46" s="74"/>
      <c r="F46" s="71">
        <f>SUM(D$5:D46)</f>
        <v>0</v>
      </c>
      <c r="G46" s="72">
        <f t="shared" si="0"/>
        <v>0</v>
      </c>
      <c r="H46" s="72">
        <v>0</v>
      </c>
      <c r="I46" s="73"/>
      <c r="J46" s="72">
        <f t="shared" si="1"/>
        <v>0</v>
      </c>
      <c r="K46" s="93"/>
    </row>
    <row r="47" spans="1:11" s="57" customFormat="1">
      <c r="A47" s="68"/>
      <c r="B47" s="69"/>
      <c r="C47" s="391"/>
      <c r="D47" s="52"/>
      <c r="E47" s="74"/>
      <c r="F47" s="71">
        <f>SUM(D$5:D47)</f>
        <v>0</v>
      </c>
      <c r="G47" s="72">
        <f t="shared" si="0"/>
        <v>0</v>
      </c>
      <c r="H47" s="72">
        <v>0</v>
      </c>
      <c r="I47" s="73"/>
      <c r="J47" s="72">
        <f t="shared" si="1"/>
        <v>0</v>
      </c>
      <c r="K47" s="93"/>
    </row>
    <row r="48" spans="1:11" s="57" customFormat="1">
      <c r="A48" s="68"/>
      <c r="B48" s="69"/>
      <c r="C48" s="391"/>
      <c r="D48" s="52"/>
      <c r="E48" s="74"/>
      <c r="F48" s="71">
        <f>SUM(D$5:D48)</f>
        <v>0</v>
      </c>
      <c r="G48" s="72">
        <f t="shared" si="0"/>
        <v>0</v>
      </c>
      <c r="H48" s="72">
        <v>0</v>
      </c>
      <c r="I48" s="73"/>
      <c r="J48" s="72">
        <f t="shared" si="1"/>
        <v>0</v>
      </c>
      <c r="K48" s="93"/>
    </row>
    <row r="49" spans="1:11" s="57" customFormat="1">
      <c r="A49" s="68"/>
      <c r="B49" s="69"/>
      <c r="C49" s="391"/>
      <c r="D49" s="52"/>
      <c r="E49" s="74"/>
      <c r="F49" s="71">
        <f>SUM(D$5:D49)</f>
        <v>0</v>
      </c>
      <c r="G49" s="72">
        <f t="shared" si="0"/>
        <v>0</v>
      </c>
      <c r="H49" s="72">
        <v>0</v>
      </c>
      <c r="I49" s="73"/>
      <c r="J49" s="72">
        <f t="shared" si="1"/>
        <v>0</v>
      </c>
      <c r="K49" s="93"/>
    </row>
    <row r="50" spans="1:11" s="57" customFormat="1">
      <c r="A50" s="68"/>
      <c r="B50" s="69"/>
      <c r="C50" s="391"/>
      <c r="D50" s="52"/>
      <c r="E50" s="74"/>
      <c r="F50" s="71">
        <f>SUM(D$5:D50)</f>
        <v>0</v>
      </c>
      <c r="G50" s="72">
        <f t="shared" si="0"/>
        <v>0</v>
      </c>
      <c r="H50" s="72">
        <v>0</v>
      </c>
      <c r="I50" s="73"/>
      <c r="J50" s="72">
        <f t="shared" si="1"/>
        <v>0</v>
      </c>
      <c r="K50" s="93"/>
    </row>
    <row r="51" spans="1:11" s="57" customFormat="1">
      <c r="A51" s="68"/>
      <c r="B51" s="69"/>
      <c r="C51" s="391"/>
      <c r="D51" s="52"/>
      <c r="E51" s="74"/>
      <c r="F51" s="71">
        <f>SUM(D$5:D51)</f>
        <v>0</v>
      </c>
      <c r="G51" s="72">
        <f t="shared" si="0"/>
        <v>0</v>
      </c>
      <c r="H51" s="72">
        <v>0</v>
      </c>
      <c r="I51" s="73"/>
      <c r="J51" s="72">
        <f t="shared" si="1"/>
        <v>0</v>
      </c>
      <c r="K51" s="93"/>
    </row>
    <row r="52" spans="1:11" s="57" customFormat="1">
      <c r="A52" s="68"/>
      <c r="B52" s="69"/>
      <c r="C52" s="391"/>
      <c r="D52" s="52"/>
      <c r="E52" s="74"/>
      <c r="F52" s="71">
        <f>SUM(D$5:D52)</f>
        <v>0</v>
      </c>
      <c r="G52" s="72">
        <f t="shared" si="0"/>
        <v>0</v>
      </c>
      <c r="H52" s="72">
        <v>0</v>
      </c>
      <c r="I52" s="73"/>
      <c r="J52" s="72">
        <f t="shared" si="1"/>
        <v>0</v>
      </c>
      <c r="K52" s="93"/>
    </row>
    <row r="53" spans="1:11" s="57" customFormat="1">
      <c r="A53" s="68"/>
      <c r="B53" s="69"/>
      <c r="C53" s="391"/>
      <c r="D53" s="52"/>
      <c r="E53" s="74"/>
      <c r="F53" s="71">
        <f>SUM(D$5:D53)</f>
        <v>0</v>
      </c>
      <c r="G53" s="72">
        <f t="shared" si="0"/>
        <v>0</v>
      </c>
      <c r="H53" s="72">
        <v>0</v>
      </c>
      <c r="I53" s="73"/>
      <c r="J53" s="72">
        <f t="shared" si="1"/>
        <v>0</v>
      </c>
      <c r="K53" s="93"/>
    </row>
    <row r="54" spans="1:11" s="57" customFormat="1">
      <c r="A54" s="68"/>
      <c r="B54" s="69"/>
      <c r="C54" s="391"/>
      <c r="D54" s="52"/>
      <c r="E54" s="74"/>
      <c r="F54" s="71">
        <f>SUM(D$5:D54)</f>
        <v>0</v>
      </c>
      <c r="G54" s="72">
        <f t="shared" si="0"/>
        <v>0</v>
      </c>
      <c r="H54" s="72">
        <v>0</v>
      </c>
      <c r="I54" s="73"/>
      <c r="J54" s="72">
        <f t="shared" si="1"/>
        <v>0</v>
      </c>
      <c r="K54" s="93"/>
    </row>
    <row r="55" spans="1:11" s="57" customFormat="1">
      <c r="A55" s="68"/>
      <c r="B55" s="69"/>
      <c r="C55" s="391"/>
      <c r="D55" s="52"/>
      <c r="E55" s="74"/>
      <c r="F55" s="71">
        <f>SUM(D$5:D55)</f>
        <v>0</v>
      </c>
      <c r="G55" s="72">
        <f t="shared" si="0"/>
        <v>0</v>
      </c>
      <c r="H55" s="72">
        <v>0</v>
      </c>
      <c r="I55" s="73"/>
      <c r="J55" s="72">
        <f t="shared" si="1"/>
        <v>0</v>
      </c>
      <c r="K55" s="93"/>
    </row>
    <row r="56" spans="1:11" s="57" customFormat="1">
      <c r="A56" s="68"/>
      <c r="B56" s="69"/>
      <c r="C56" s="391"/>
      <c r="D56" s="52"/>
      <c r="E56" s="74"/>
      <c r="F56" s="71">
        <f>SUM(D$5:D56)</f>
        <v>0</v>
      </c>
      <c r="G56" s="72">
        <f t="shared" si="0"/>
        <v>0</v>
      </c>
      <c r="H56" s="72">
        <v>0</v>
      </c>
      <c r="I56" s="73"/>
      <c r="J56" s="72">
        <f t="shared" si="1"/>
        <v>0</v>
      </c>
      <c r="K56" s="93"/>
    </row>
    <row r="57" spans="1:11" s="57" customFormat="1">
      <c r="A57" s="68"/>
      <c r="B57" s="69"/>
      <c r="C57" s="391"/>
      <c r="D57" s="52"/>
      <c r="E57" s="74"/>
      <c r="F57" s="71">
        <f>SUM(D$5:D57)</f>
        <v>0</v>
      </c>
      <c r="G57" s="72">
        <f t="shared" si="0"/>
        <v>0</v>
      </c>
      <c r="H57" s="72">
        <v>0</v>
      </c>
      <c r="I57" s="73"/>
      <c r="J57" s="72">
        <f t="shared" si="1"/>
        <v>0</v>
      </c>
      <c r="K57" s="93"/>
    </row>
    <row r="58" spans="1:11" s="57" customFormat="1">
      <c r="A58" s="68"/>
      <c r="B58" s="69"/>
      <c r="C58" s="391"/>
      <c r="D58" s="52"/>
      <c r="E58" s="74"/>
      <c r="F58" s="71">
        <f>SUM(D$5:D58)</f>
        <v>0</v>
      </c>
      <c r="G58" s="72">
        <f t="shared" si="0"/>
        <v>0</v>
      </c>
      <c r="H58" s="72">
        <v>0</v>
      </c>
      <c r="I58" s="73"/>
      <c r="J58" s="72">
        <f t="shared" si="1"/>
        <v>0</v>
      </c>
      <c r="K58" s="93"/>
    </row>
    <row r="59" spans="1:11" s="57" customFormat="1">
      <c r="A59" s="68"/>
      <c r="B59" s="69"/>
      <c r="C59" s="391"/>
      <c r="D59" s="52"/>
      <c r="E59" s="74"/>
      <c r="F59" s="71">
        <f>SUM(D$5:D59)</f>
        <v>0</v>
      </c>
      <c r="G59" s="72">
        <f t="shared" si="0"/>
        <v>0</v>
      </c>
      <c r="H59" s="72">
        <v>0</v>
      </c>
      <c r="I59" s="73"/>
      <c r="J59" s="72">
        <f t="shared" si="1"/>
        <v>0</v>
      </c>
      <c r="K59" s="93"/>
    </row>
    <row r="60" spans="1:11" s="57" customFormat="1">
      <c r="A60" s="68"/>
      <c r="B60" s="69"/>
      <c r="C60" s="391"/>
      <c r="D60" s="52"/>
      <c r="E60" s="74"/>
      <c r="F60" s="71">
        <f>SUM(D$5:D60)</f>
        <v>0</v>
      </c>
      <c r="G60" s="72">
        <f t="shared" si="0"/>
        <v>0</v>
      </c>
      <c r="H60" s="72">
        <v>0</v>
      </c>
      <c r="I60" s="73"/>
      <c r="J60" s="72">
        <f t="shared" si="1"/>
        <v>0</v>
      </c>
      <c r="K60" s="93"/>
    </row>
    <row r="61" spans="1:11" s="57" customFormat="1">
      <c r="A61" s="68"/>
      <c r="B61" s="69"/>
      <c r="C61" s="391"/>
      <c r="D61" s="52"/>
      <c r="E61" s="74"/>
      <c r="F61" s="71">
        <f>SUM(D$5:D61)</f>
        <v>0</v>
      </c>
      <c r="G61" s="72">
        <f t="shared" si="0"/>
        <v>0</v>
      </c>
      <c r="H61" s="72">
        <v>0</v>
      </c>
      <c r="I61" s="73"/>
      <c r="J61" s="72">
        <f t="shared" si="1"/>
        <v>0</v>
      </c>
      <c r="K61" s="93"/>
    </row>
    <row r="62" spans="1:11" s="57" customFormat="1">
      <c r="A62" s="68"/>
      <c r="B62" s="69"/>
      <c r="C62" s="391"/>
      <c r="D62" s="52"/>
      <c r="E62" s="74"/>
      <c r="F62" s="71">
        <f>SUM(D$5:D62)</f>
        <v>0</v>
      </c>
      <c r="G62" s="72">
        <f t="shared" si="0"/>
        <v>0</v>
      </c>
      <c r="H62" s="72">
        <v>0</v>
      </c>
      <c r="I62" s="73"/>
      <c r="J62" s="72">
        <f t="shared" si="1"/>
        <v>0</v>
      </c>
      <c r="K62" s="93"/>
    </row>
    <row r="63" spans="1:11" s="57" customFormat="1">
      <c r="A63" s="68"/>
      <c r="B63" s="69"/>
      <c r="C63" s="391"/>
      <c r="D63" s="52"/>
      <c r="E63" s="74"/>
      <c r="F63" s="71">
        <f>SUM(D$5:D63)</f>
        <v>0</v>
      </c>
      <c r="G63" s="72">
        <f t="shared" si="0"/>
        <v>0</v>
      </c>
      <c r="H63" s="72">
        <v>0</v>
      </c>
      <c r="I63" s="73"/>
      <c r="J63" s="72">
        <f t="shared" si="1"/>
        <v>0</v>
      </c>
      <c r="K63" s="93"/>
    </row>
    <row r="64" spans="1:11" s="57" customFormat="1">
      <c r="A64" s="68"/>
      <c r="B64" s="69"/>
      <c r="C64" s="391"/>
      <c r="D64" s="52"/>
      <c r="E64" s="74"/>
      <c r="F64" s="71">
        <f>SUM(D$5:D64)</f>
        <v>0</v>
      </c>
      <c r="G64" s="72">
        <f t="shared" si="0"/>
        <v>0</v>
      </c>
      <c r="H64" s="72">
        <v>0</v>
      </c>
      <c r="I64" s="73"/>
      <c r="J64" s="72">
        <f t="shared" si="1"/>
        <v>0</v>
      </c>
      <c r="K64" s="93"/>
    </row>
    <row r="65" spans="1:11" s="57" customFormat="1">
      <c r="A65" s="68"/>
      <c r="B65" s="69"/>
      <c r="C65" s="391"/>
      <c r="D65" s="52"/>
      <c r="E65" s="74"/>
      <c r="F65" s="71">
        <f>SUM(D$5:D65)</f>
        <v>0</v>
      </c>
      <c r="G65" s="72">
        <f t="shared" si="0"/>
        <v>0</v>
      </c>
      <c r="H65" s="72">
        <v>0</v>
      </c>
      <c r="I65" s="73"/>
      <c r="J65" s="72">
        <f t="shared" si="1"/>
        <v>0</v>
      </c>
      <c r="K65" s="93"/>
    </row>
    <row r="66" spans="1:11" s="57" customFormat="1">
      <c r="A66" s="68"/>
      <c r="B66" s="69"/>
      <c r="C66" s="391"/>
      <c r="D66" s="52"/>
      <c r="E66" s="74"/>
      <c r="F66" s="71">
        <f>SUM(D$5:D66)</f>
        <v>0</v>
      </c>
      <c r="G66" s="72">
        <f t="shared" si="0"/>
        <v>0</v>
      </c>
      <c r="H66" s="72">
        <v>0</v>
      </c>
      <c r="I66" s="73"/>
      <c r="J66" s="72">
        <f t="shared" si="1"/>
        <v>0</v>
      </c>
      <c r="K66" s="93"/>
    </row>
    <row r="67" spans="1:11" s="57" customFormat="1">
      <c r="A67" s="68"/>
      <c r="B67" s="69"/>
      <c r="C67" s="391"/>
      <c r="D67" s="52"/>
      <c r="E67" s="74"/>
      <c r="F67" s="71">
        <f>SUM(D$5:D67)</f>
        <v>0</v>
      </c>
      <c r="G67" s="72">
        <f t="shared" si="0"/>
        <v>0</v>
      </c>
      <c r="H67" s="72">
        <v>0</v>
      </c>
      <c r="I67" s="73"/>
      <c r="J67" s="72">
        <f t="shared" si="1"/>
        <v>0</v>
      </c>
      <c r="K67" s="93"/>
    </row>
    <row r="68" spans="1:11" s="57" customFormat="1">
      <c r="A68" s="68"/>
      <c r="B68" s="69"/>
      <c r="C68" s="391"/>
      <c r="D68" s="52"/>
      <c r="E68" s="74"/>
      <c r="F68" s="71">
        <f>SUM(D$5:D68)</f>
        <v>0</v>
      </c>
      <c r="G68" s="72">
        <f t="shared" si="0"/>
        <v>0</v>
      </c>
      <c r="H68" s="72">
        <v>0</v>
      </c>
      <c r="I68" s="73"/>
      <c r="J68" s="72">
        <f t="shared" si="1"/>
        <v>0</v>
      </c>
      <c r="K68" s="93"/>
    </row>
    <row r="69" spans="1:11" s="57" customFormat="1">
      <c r="A69" s="68"/>
      <c r="B69" s="69"/>
      <c r="C69" s="391"/>
      <c r="D69" s="52"/>
      <c r="E69" s="74"/>
      <c r="F69" s="71">
        <f>SUM(D$5:D69)</f>
        <v>0</v>
      </c>
      <c r="G69" s="72">
        <f t="shared" si="0"/>
        <v>0</v>
      </c>
      <c r="H69" s="72">
        <v>0</v>
      </c>
      <c r="I69" s="73"/>
      <c r="J69" s="72">
        <f t="shared" si="1"/>
        <v>0</v>
      </c>
      <c r="K69" s="93"/>
    </row>
    <row r="70" spans="1:11" s="57" customFormat="1">
      <c r="A70" s="68"/>
      <c r="B70" s="69"/>
      <c r="C70" s="391"/>
      <c r="D70" s="52"/>
      <c r="E70" s="74"/>
      <c r="F70" s="71">
        <f>SUM(D$5:D70)</f>
        <v>0</v>
      </c>
      <c r="G70" s="72">
        <f t="shared" si="0"/>
        <v>0</v>
      </c>
      <c r="H70" s="72">
        <v>0</v>
      </c>
      <c r="I70" s="73"/>
      <c r="J70" s="72">
        <f t="shared" si="1"/>
        <v>0</v>
      </c>
      <c r="K70" s="93"/>
    </row>
    <row r="71" spans="1:11" s="57" customFormat="1">
      <c r="A71" s="68"/>
      <c r="B71" s="69"/>
      <c r="C71" s="391"/>
      <c r="D71" s="52"/>
      <c r="E71" s="74"/>
      <c r="F71" s="71">
        <f>SUM(D$5:D71)</f>
        <v>0</v>
      </c>
      <c r="G71" s="72">
        <f t="shared" si="0"/>
        <v>0</v>
      </c>
      <c r="H71" s="72">
        <v>0</v>
      </c>
      <c r="I71" s="73"/>
      <c r="J71" s="72">
        <f t="shared" si="1"/>
        <v>0</v>
      </c>
      <c r="K71" s="93"/>
    </row>
    <row r="72" spans="1:11" s="57" customFormat="1">
      <c r="A72" s="68"/>
      <c r="B72" s="69"/>
      <c r="C72" s="391"/>
      <c r="D72" s="52"/>
      <c r="E72" s="74"/>
      <c r="F72" s="71">
        <f>SUM(D$5:D72)</f>
        <v>0</v>
      </c>
      <c r="G72" s="72">
        <f t="shared" ref="G72:G135" si="2">+D72-H72</f>
        <v>0</v>
      </c>
      <c r="H72" s="72">
        <v>0</v>
      </c>
      <c r="I72" s="73"/>
      <c r="J72" s="72">
        <f t="shared" ref="J72:J135" si="3">IF(OR(G72&gt;0,I72="X",C72="Income from customers"),0,G72)</f>
        <v>0</v>
      </c>
      <c r="K72" s="93"/>
    </row>
    <row r="73" spans="1:11" s="57" customFormat="1">
      <c r="A73" s="68"/>
      <c r="B73" s="69"/>
      <c r="C73" s="391"/>
      <c r="D73" s="52"/>
      <c r="E73" s="74"/>
      <c r="F73" s="71">
        <f>SUM(D$5:D73)</f>
        <v>0</v>
      </c>
      <c r="G73" s="72">
        <f t="shared" si="2"/>
        <v>0</v>
      </c>
      <c r="H73" s="72">
        <v>0</v>
      </c>
      <c r="I73" s="73"/>
      <c r="J73" s="72">
        <f t="shared" si="3"/>
        <v>0</v>
      </c>
      <c r="K73" s="93"/>
    </row>
    <row r="74" spans="1:11" s="57" customFormat="1">
      <c r="A74" s="68"/>
      <c r="B74" s="69"/>
      <c r="C74" s="391"/>
      <c r="D74" s="52"/>
      <c r="E74" s="74"/>
      <c r="F74" s="71">
        <f>SUM(D$5:D74)</f>
        <v>0</v>
      </c>
      <c r="G74" s="72">
        <f t="shared" si="2"/>
        <v>0</v>
      </c>
      <c r="H74" s="72">
        <v>0</v>
      </c>
      <c r="I74" s="73"/>
      <c r="J74" s="72">
        <f t="shared" si="3"/>
        <v>0</v>
      </c>
      <c r="K74" s="93"/>
    </row>
    <row r="75" spans="1:11" s="57" customFormat="1">
      <c r="A75" s="68"/>
      <c r="B75" s="69"/>
      <c r="C75" s="391"/>
      <c r="D75" s="52"/>
      <c r="E75" s="74"/>
      <c r="F75" s="71">
        <f>SUM(D$5:D75)</f>
        <v>0</v>
      </c>
      <c r="G75" s="72">
        <f t="shared" si="2"/>
        <v>0</v>
      </c>
      <c r="H75" s="72">
        <v>0</v>
      </c>
      <c r="I75" s="73"/>
      <c r="J75" s="72">
        <f t="shared" si="3"/>
        <v>0</v>
      </c>
      <c r="K75" s="93"/>
    </row>
    <row r="76" spans="1:11" s="57" customFormat="1">
      <c r="A76" s="68"/>
      <c r="B76" s="69"/>
      <c r="C76" s="391"/>
      <c r="D76" s="52"/>
      <c r="E76" s="74"/>
      <c r="F76" s="71">
        <f>SUM(D$5:D76)</f>
        <v>0</v>
      </c>
      <c r="G76" s="72">
        <f t="shared" si="2"/>
        <v>0</v>
      </c>
      <c r="H76" s="72">
        <v>0</v>
      </c>
      <c r="I76" s="73"/>
      <c r="J76" s="72">
        <f t="shared" si="3"/>
        <v>0</v>
      </c>
      <c r="K76" s="93"/>
    </row>
    <row r="77" spans="1:11" s="57" customFormat="1">
      <c r="A77" s="68"/>
      <c r="B77" s="69"/>
      <c r="C77" s="391"/>
      <c r="D77" s="52"/>
      <c r="E77" s="74"/>
      <c r="F77" s="71">
        <f>SUM(D$5:D77)</f>
        <v>0</v>
      </c>
      <c r="G77" s="72">
        <f t="shared" si="2"/>
        <v>0</v>
      </c>
      <c r="H77" s="72">
        <v>0</v>
      </c>
      <c r="I77" s="73"/>
      <c r="J77" s="72">
        <f t="shared" si="3"/>
        <v>0</v>
      </c>
      <c r="K77" s="93"/>
    </row>
    <row r="78" spans="1:11" s="57" customFormat="1">
      <c r="A78" s="68"/>
      <c r="B78" s="69"/>
      <c r="C78" s="391"/>
      <c r="D78" s="52"/>
      <c r="E78" s="74"/>
      <c r="F78" s="71">
        <f>SUM(D$5:D78)</f>
        <v>0</v>
      </c>
      <c r="G78" s="72">
        <f t="shared" si="2"/>
        <v>0</v>
      </c>
      <c r="H78" s="72">
        <v>0</v>
      </c>
      <c r="I78" s="73"/>
      <c r="J78" s="72">
        <f t="shared" si="3"/>
        <v>0</v>
      </c>
      <c r="K78" s="93"/>
    </row>
    <row r="79" spans="1:11" s="57" customFormat="1">
      <c r="A79" s="68"/>
      <c r="B79" s="69"/>
      <c r="C79" s="391"/>
      <c r="D79" s="52"/>
      <c r="E79" s="74"/>
      <c r="F79" s="71">
        <f>SUM(D$5:D79)</f>
        <v>0</v>
      </c>
      <c r="G79" s="72">
        <f t="shared" si="2"/>
        <v>0</v>
      </c>
      <c r="H79" s="72">
        <v>0</v>
      </c>
      <c r="I79" s="73"/>
      <c r="J79" s="72">
        <f t="shared" si="3"/>
        <v>0</v>
      </c>
      <c r="K79" s="93"/>
    </row>
    <row r="80" spans="1:11" s="57" customFormat="1">
      <c r="A80" s="68"/>
      <c r="B80" s="69"/>
      <c r="C80" s="391"/>
      <c r="D80" s="52"/>
      <c r="E80" s="74"/>
      <c r="F80" s="71">
        <f>SUM(D$5:D80)</f>
        <v>0</v>
      </c>
      <c r="G80" s="72">
        <f t="shared" si="2"/>
        <v>0</v>
      </c>
      <c r="H80" s="72">
        <v>0</v>
      </c>
      <c r="I80" s="73"/>
      <c r="J80" s="72">
        <f t="shared" si="3"/>
        <v>0</v>
      </c>
      <c r="K80" s="93"/>
    </row>
    <row r="81" spans="1:11" s="57" customFormat="1">
      <c r="A81" s="68"/>
      <c r="B81" s="69"/>
      <c r="C81" s="391"/>
      <c r="D81" s="52"/>
      <c r="E81" s="74"/>
      <c r="F81" s="71">
        <f>SUM(D$5:D81)</f>
        <v>0</v>
      </c>
      <c r="G81" s="72">
        <f t="shared" si="2"/>
        <v>0</v>
      </c>
      <c r="H81" s="72">
        <v>0</v>
      </c>
      <c r="I81" s="73"/>
      <c r="J81" s="72">
        <f t="shared" si="3"/>
        <v>0</v>
      </c>
      <c r="K81" s="93"/>
    </row>
    <row r="82" spans="1:11" s="57" customFormat="1">
      <c r="A82" s="68"/>
      <c r="B82" s="69"/>
      <c r="C82" s="391"/>
      <c r="D82" s="52"/>
      <c r="E82" s="74"/>
      <c r="F82" s="71">
        <f>SUM(D$5:D82)</f>
        <v>0</v>
      </c>
      <c r="G82" s="72">
        <f t="shared" si="2"/>
        <v>0</v>
      </c>
      <c r="H82" s="72">
        <v>0</v>
      </c>
      <c r="I82" s="73"/>
      <c r="J82" s="72">
        <f t="shared" si="3"/>
        <v>0</v>
      </c>
      <c r="K82" s="93"/>
    </row>
    <row r="83" spans="1:11" s="57" customFormat="1">
      <c r="A83" s="68"/>
      <c r="B83" s="69"/>
      <c r="C83" s="391"/>
      <c r="D83" s="52"/>
      <c r="E83" s="74"/>
      <c r="F83" s="71">
        <f>SUM(D$5:D83)</f>
        <v>0</v>
      </c>
      <c r="G83" s="72">
        <f t="shared" si="2"/>
        <v>0</v>
      </c>
      <c r="H83" s="72">
        <v>0</v>
      </c>
      <c r="I83" s="73"/>
      <c r="J83" s="72">
        <f t="shared" si="3"/>
        <v>0</v>
      </c>
      <c r="K83" s="93"/>
    </row>
    <row r="84" spans="1:11" s="57" customFormat="1">
      <c r="A84" s="68"/>
      <c r="B84" s="69"/>
      <c r="C84" s="391"/>
      <c r="D84" s="52"/>
      <c r="E84" s="74"/>
      <c r="F84" s="71">
        <f>SUM(D$5:D84)</f>
        <v>0</v>
      </c>
      <c r="G84" s="72">
        <f t="shared" si="2"/>
        <v>0</v>
      </c>
      <c r="H84" s="72">
        <v>0</v>
      </c>
      <c r="I84" s="73"/>
      <c r="J84" s="72">
        <f t="shared" si="3"/>
        <v>0</v>
      </c>
      <c r="K84" s="93"/>
    </row>
    <row r="85" spans="1:11" s="57" customFormat="1">
      <c r="A85" s="68"/>
      <c r="B85" s="69"/>
      <c r="C85" s="391"/>
      <c r="D85" s="52"/>
      <c r="E85" s="74"/>
      <c r="F85" s="71">
        <f>SUM(D$5:D85)</f>
        <v>0</v>
      </c>
      <c r="G85" s="72">
        <f t="shared" si="2"/>
        <v>0</v>
      </c>
      <c r="H85" s="72">
        <v>0</v>
      </c>
      <c r="I85" s="73"/>
      <c r="J85" s="72">
        <f t="shared" si="3"/>
        <v>0</v>
      </c>
      <c r="K85" s="93"/>
    </row>
    <row r="86" spans="1:11" s="57" customFormat="1">
      <c r="A86" s="68"/>
      <c r="B86" s="69"/>
      <c r="C86" s="391"/>
      <c r="D86" s="52"/>
      <c r="E86" s="74"/>
      <c r="F86" s="71">
        <f>SUM(D$5:D86)</f>
        <v>0</v>
      </c>
      <c r="G86" s="72">
        <f t="shared" si="2"/>
        <v>0</v>
      </c>
      <c r="H86" s="72">
        <v>0</v>
      </c>
      <c r="I86" s="73"/>
      <c r="J86" s="72">
        <f t="shared" si="3"/>
        <v>0</v>
      </c>
      <c r="K86" s="93"/>
    </row>
    <row r="87" spans="1:11" s="57" customFormat="1">
      <c r="A87" s="68"/>
      <c r="B87" s="69"/>
      <c r="C87" s="391"/>
      <c r="D87" s="52"/>
      <c r="E87" s="74"/>
      <c r="F87" s="71">
        <f>SUM(D$5:D87)</f>
        <v>0</v>
      </c>
      <c r="G87" s="72">
        <f t="shared" si="2"/>
        <v>0</v>
      </c>
      <c r="H87" s="72">
        <v>0</v>
      </c>
      <c r="I87" s="73"/>
      <c r="J87" s="72">
        <f t="shared" si="3"/>
        <v>0</v>
      </c>
      <c r="K87" s="93"/>
    </row>
    <row r="88" spans="1:11" s="57" customFormat="1">
      <c r="A88" s="68"/>
      <c r="B88" s="69"/>
      <c r="C88" s="391"/>
      <c r="D88" s="52"/>
      <c r="E88" s="74"/>
      <c r="F88" s="71">
        <f>SUM(D$5:D88)</f>
        <v>0</v>
      </c>
      <c r="G88" s="72">
        <f t="shared" si="2"/>
        <v>0</v>
      </c>
      <c r="H88" s="72">
        <v>0</v>
      </c>
      <c r="I88" s="73"/>
      <c r="J88" s="72">
        <f t="shared" si="3"/>
        <v>0</v>
      </c>
      <c r="K88" s="93"/>
    </row>
    <row r="89" spans="1:11" s="57" customFormat="1">
      <c r="A89" s="68"/>
      <c r="B89" s="69"/>
      <c r="C89" s="391"/>
      <c r="D89" s="52"/>
      <c r="E89" s="74"/>
      <c r="F89" s="71">
        <f>SUM(D$5:D89)</f>
        <v>0</v>
      </c>
      <c r="G89" s="72">
        <f t="shared" si="2"/>
        <v>0</v>
      </c>
      <c r="H89" s="72">
        <v>0</v>
      </c>
      <c r="I89" s="73"/>
      <c r="J89" s="72">
        <f t="shared" si="3"/>
        <v>0</v>
      </c>
      <c r="K89" s="93"/>
    </row>
    <row r="90" spans="1:11" s="57" customFormat="1">
      <c r="A90" s="68"/>
      <c r="B90" s="69"/>
      <c r="C90" s="391"/>
      <c r="D90" s="52"/>
      <c r="E90" s="74"/>
      <c r="F90" s="71">
        <f>SUM(D$5:D90)</f>
        <v>0</v>
      </c>
      <c r="G90" s="72">
        <f t="shared" si="2"/>
        <v>0</v>
      </c>
      <c r="H90" s="72">
        <v>0</v>
      </c>
      <c r="I90" s="73"/>
      <c r="J90" s="72">
        <f t="shared" si="3"/>
        <v>0</v>
      </c>
      <c r="K90" s="93"/>
    </row>
    <row r="91" spans="1:11" s="57" customFormat="1">
      <c r="A91" s="68"/>
      <c r="B91" s="69"/>
      <c r="C91" s="391"/>
      <c r="D91" s="52"/>
      <c r="E91" s="74"/>
      <c r="F91" s="71">
        <f>SUM(D$5:D91)</f>
        <v>0</v>
      </c>
      <c r="G91" s="72">
        <f t="shared" si="2"/>
        <v>0</v>
      </c>
      <c r="H91" s="72">
        <v>0</v>
      </c>
      <c r="I91" s="73"/>
      <c r="J91" s="72">
        <f t="shared" si="3"/>
        <v>0</v>
      </c>
      <c r="K91" s="93"/>
    </row>
    <row r="92" spans="1:11" s="57" customFormat="1">
      <c r="A92" s="68"/>
      <c r="B92" s="69"/>
      <c r="C92" s="391"/>
      <c r="D92" s="52"/>
      <c r="E92" s="74"/>
      <c r="F92" s="71">
        <f>SUM(D$5:D92)</f>
        <v>0</v>
      </c>
      <c r="G92" s="72">
        <f t="shared" si="2"/>
        <v>0</v>
      </c>
      <c r="H92" s="72">
        <v>0</v>
      </c>
      <c r="I92" s="73"/>
      <c r="J92" s="72">
        <f t="shared" si="3"/>
        <v>0</v>
      </c>
      <c r="K92" s="93"/>
    </row>
    <row r="93" spans="1:11" s="57" customFormat="1">
      <c r="A93" s="68"/>
      <c r="B93" s="69"/>
      <c r="C93" s="391"/>
      <c r="D93" s="52"/>
      <c r="E93" s="74"/>
      <c r="F93" s="71">
        <f>SUM(D$5:D93)</f>
        <v>0</v>
      </c>
      <c r="G93" s="72">
        <f t="shared" si="2"/>
        <v>0</v>
      </c>
      <c r="H93" s="72">
        <v>0</v>
      </c>
      <c r="I93" s="73"/>
      <c r="J93" s="72">
        <f t="shared" si="3"/>
        <v>0</v>
      </c>
      <c r="K93" s="93"/>
    </row>
    <row r="94" spans="1:11" s="57" customFormat="1">
      <c r="A94" s="68"/>
      <c r="B94" s="69"/>
      <c r="C94" s="391"/>
      <c r="D94" s="52"/>
      <c r="E94" s="74"/>
      <c r="F94" s="71">
        <f>SUM(D$5:D94)</f>
        <v>0</v>
      </c>
      <c r="G94" s="72">
        <f t="shared" si="2"/>
        <v>0</v>
      </c>
      <c r="H94" s="72">
        <v>0</v>
      </c>
      <c r="I94" s="73"/>
      <c r="J94" s="72">
        <f t="shared" si="3"/>
        <v>0</v>
      </c>
      <c r="K94" s="93"/>
    </row>
    <row r="95" spans="1:11" s="57" customFormat="1">
      <c r="A95" s="68"/>
      <c r="B95" s="69"/>
      <c r="C95" s="391"/>
      <c r="D95" s="52"/>
      <c r="E95" s="74"/>
      <c r="F95" s="71">
        <f>SUM(D$5:D95)</f>
        <v>0</v>
      </c>
      <c r="G95" s="72">
        <f t="shared" si="2"/>
        <v>0</v>
      </c>
      <c r="H95" s="72">
        <v>0</v>
      </c>
      <c r="I95" s="73"/>
      <c r="J95" s="72">
        <f t="shared" si="3"/>
        <v>0</v>
      </c>
      <c r="K95" s="93"/>
    </row>
    <row r="96" spans="1:11" s="57" customFormat="1">
      <c r="A96" s="68"/>
      <c r="B96" s="69"/>
      <c r="C96" s="391"/>
      <c r="D96" s="52"/>
      <c r="E96" s="74"/>
      <c r="F96" s="71">
        <f>SUM(D$5:D96)</f>
        <v>0</v>
      </c>
      <c r="G96" s="72">
        <f t="shared" si="2"/>
        <v>0</v>
      </c>
      <c r="H96" s="72">
        <v>0</v>
      </c>
      <c r="I96" s="73"/>
      <c r="J96" s="72">
        <f t="shared" si="3"/>
        <v>0</v>
      </c>
      <c r="K96" s="93"/>
    </row>
    <row r="97" spans="1:11" s="57" customFormat="1">
      <c r="A97" s="68"/>
      <c r="B97" s="69"/>
      <c r="C97" s="391"/>
      <c r="D97" s="52"/>
      <c r="E97" s="74"/>
      <c r="F97" s="71">
        <f>SUM(D$5:D97)</f>
        <v>0</v>
      </c>
      <c r="G97" s="72">
        <f t="shared" si="2"/>
        <v>0</v>
      </c>
      <c r="H97" s="72">
        <v>0</v>
      </c>
      <c r="I97" s="73"/>
      <c r="J97" s="72">
        <f t="shared" si="3"/>
        <v>0</v>
      </c>
      <c r="K97" s="93"/>
    </row>
    <row r="98" spans="1:11" s="57" customFormat="1">
      <c r="A98" s="68"/>
      <c r="B98" s="69"/>
      <c r="C98" s="391"/>
      <c r="D98" s="52"/>
      <c r="E98" s="74"/>
      <c r="F98" s="71">
        <f>SUM(D$5:D98)</f>
        <v>0</v>
      </c>
      <c r="G98" s="72">
        <f t="shared" si="2"/>
        <v>0</v>
      </c>
      <c r="H98" s="72">
        <v>0</v>
      </c>
      <c r="I98" s="73"/>
      <c r="J98" s="72">
        <f t="shared" si="3"/>
        <v>0</v>
      </c>
      <c r="K98" s="93"/>
    </row>
    <row r="99" spans="1:11" s="57" customFormat="1">
      <c r="A99" s="68"/>
      <c r="B99" s="69"/>
      <c r="C99" s="391"/>
      <c r="D99" s="52"/>
      <c r="E99" s="74"/>
      <c r="F99" s="71">
        <f>SUM(D$5:D99)</f>
        <v>0</v>
      </c>
      <c r="G99" s="72">
        <f t="shared" si="2"/>
        <v>0</v>
      </c>
      <c r="H99" s="72">
        <v>0</v>
      </c>
      <c r="I99" s="73"/>
      <c r="J99" s="72">
        <f t="shared" si="3"/>
        <v>0</v>
      </c>
      <c r="K99" s="93"/>
    </row>
    <row r="100" spans="1:11" s="57" customFormat="1">
      <c r="A100" s="68"/>
      <c r="B100" s="69"/>
      <c r="C100" s="391"/>
      <c r="D100" s="52"/>
      <c r="E100" s="74"/>
      <c r="F100" s="71">
        <f>SUM(D$5:D100)</f>
        <v>0</v>
      </c>
      <c r="G100" s="72">
        <f t="shared" si="2"/>
        <v>0</v>
      </c>
      <c r="H100" s="72">
        <v>0</v>
      </c>
      <c r="I100" s="73"/>
      <c r="J100" s="72">
        <f t="shared" si="3"/>
        <v>0</v>
      </c>
      <c r="K100" s="93"/>
    </row>
    <row r="101" spans="1:11" s="57" customFormat="1">
      <c r="A101" s="68"/>
      <c r="B101" s="69"/>
      <c r="C101" s="391"/>
      <c r="D101" s="52"/>
      <c r="E101" s="74"/>
      <c r="F101" s="71">
        <f>SUM(D$5:D101)</f>
        <v>0</v>
      </c>
      <c r="G101" s="72">
        <f t="shared" si="2"/>
        <v>0</v>
      </c>
      <c r="H101" s="72">
        <v>0</v>
      </c>
      <c r="I101" s="73"/>
      <c r="J101" s="72">
        <f t="shared" si="3"/>
        <v>0</v>
      </c>
      <c r="K101" s="93"/>
    </row>
    <row r="102" spans="1:11" s="57" customFormat="1">
      <c r="A102" s="68"/>
      <c r="B102" s="69"/>
      <c r="C102" s="391"/>
      <c r="D102" s="52"/>
      <c r="E102" s="74"/>
      <c r="F102" s="71">
        <f>SUM(D$5:D102)</f>
        <v>0</v>
      </c>
      <c r="G102" s="72">
        <f t="shared" si="2"/>
        <v>0</v>
      </c>
      <c r="H102" s="72">
        <v>0</v>
      </c>
      <c r="I102" s="73"/>
      <c r="J102" s="72">
        <f t="shared" si="3"/>
        <v>0</v>
      </c>
      <c r="K102" s="93"/>
    </row>
    <row r="103" spans="1:11" s="57" customFormat="1">
      <c r="A103" s="68"/>
      <c r="B103" s="69"/>
      <c r="C103" s="391"/>
      <c r="D103" s="52"/>
      <c r="E103" s="74"/>
      <c r="F103" s="71">
        <f>SUM(D$5:D103)</f>
        <v>0</v>
      </c>
      <c r="G103" s="72">
        <f t="shared" si="2"/>
        <v>0</v>
      </c>
      <c r="H103" s="72">
        <v>0</v>
      </c>
      <c r="I103" s="73"/>
      <c r="J103" s="72">
        <f t="shared" si="3"/>
        <v>0</v>
      </c>
      <c r="K103" s="93"/>
    </row>
    <row r="104" spans="1:11" s="57" customFormat="1">
      <c r="A104" s="68"/>
      <c r="B104" s="69"/>
      <c r="C104" s="391"/>
      <c r="D104" s="52"/>
      <c r="E104" s="74"/>
      <c r="F104" s="71">
        <f>SUM(D$5:D104)</f>
        <v>0</v>
      </c>
      <c r="G104" s="72">
        <f t="shared" si="2"/>
        <v>0</v>
      </c>
      <c r="H104" s="72">
        <v>0</v>
      </c>
      <c r="I104" s="73"/>
      <c r="J104" s="72">
        <f t="shared" si="3"/>
        <v>0</v>
      </c>
      <c r="K104" s="93"/>
    </row>
    <row r="105" spans="1:11" s="57" customFormat="1">
      <c r="A105" s="68"/>
      <c r="B105" s="69"/>
      <c r="C105" s="391"/>
      <c r="D105" s="52"/>
      <c r="E105" s="74"/>
      <c r="F105" s="71">
        <f>SUM(D$5:D105)</f>
        <v>0</v>
      </c>
      <c r="G105" s="72">
        <f t="shared" si="2"/>
        <v>0</v>
      </c>
      <c r="H105" s="72">
        <v>0</v>
      </c>
      <c r="I105" s="73"/>
      <c r="J105" s="72">
        <f t="shared" si="3"/>
        <v>0</v>
      </c>
      <c r="K105" s="93"/>
    </row>
    <row r="106" spans="1:11" s="57" customFormat="1">
      <c r="A106" s="68"/>
      <c r="B106" s="69"/>
      <c r="C106" s="391"/>
      <c r="D106" s="52"/>
      <c r="E106" s="74"/>
      <c r="F106" s="71">
        <f>SUM(D$5:D106)</f>
        <v>0</v>
      </c>
      <c r="G106" s="72">
        <f t="shared" si="2"/>
        <v>0</v>
      </c>
      <c r="H106" s="72">
        <v>0</v>
      </c>
      <c r="I106" s="73"/>
      <c r="J106" s="72">
        <f t="shared" si="3"/>
        <v>0</v>
      </c>
      <c r="K106" s="93"/>
    </row>
    <row r="107" spans="1:11" s="57" customFormat="1">
      <c r="A107" s="68"/>
      <c r="B107" s="69"/>
      <c r="C107" s="391"/>
      <c r="D107" s="52"/>
      <c r="E107" s="74"/>
      <c r="F107" s="71">
        <f>SUM(D$5:D107)</f>
        <v>0</v>
      </c>
      <c r="G107" s="72">
        <f t="shared" si="2"/>
        <v>0</v>
      </c>
      <c r="H107" s="72">
        <v>0</v>
      </c>
      <c r="I107" s="73"/>
      <c r="J107" s="72">
        <f t="shared" si="3"/>
        <v>0</v>
      </c>
      <c r="K107" s="93"/>
    </row>
    <row r="108" spans="1:11" s="57" customFormat="1">
      <c r="A108" s="68"/>
      <c r="B108" s="69"/>
      <c r="C108" s="391"/>
      <c r="D108" s="52"/>
      <c r="E108" s="74"/>
      <c r="F108" s="71">
        <f>SUM(D$5:D108)</f>
        <v>0</v>
      </c>
      <c r="G108" s="72">
        <f t="shared" si="2"/>
        <v>0</v>
      </c>
      <c r="H108" s="72">
        <v>0</v>
      </c>
      <c r="I108" s="73"/>
      <c r="J108" s="72">
        <f t="shared" si="3"/>
        <v>0</v>
      </c>
      <c r="K108" s="93"/>
    </row>
    <row r="109" spans="1:11" s="57" customFormat="1">
      <c r="A109" s="68"/>
      <c r="B109" s="69"/>
      <c r="C109" s="391"/>
      <c r="D109" s="52"/>
      <c r="E109" s="74"/>
      <c r="F109" s="71">
        <f>SUM(D$5:D109)</f>
        <v>0</v>
      </c>
      <c r="G109" s="72">
        <f t="shared" si="2"/>
        <v>0</v>
      </c>
      <c r="H109" s="72">
        <v>0</v>
      </c>
      <c r="I109" s="73"/>
      <c r="J109" s="72">
        <f t="shared" si="3"/>
        <v>0</v>
      </c>
      <c r="K109" s="93"/>
    </row>
    <row r="110" spans="1:11" s="57" customFormat="1">
      <c r="A110" s="68"/>
      <c r="B110" s="69"/>
      <c r="C110" s="391"/>
      <c r="D110" s="52"/>
      <c r="E110" s="74"/>
      <c r="F110" s="71">
        <f>SUM(D$5:D110)</f>
        <v>0</v>
      </c>
      <c r="G110" s="72">
        <f t="shared" si="2"/>
        <v>0</v>
      </c>
      <c r="H110" s="72">
        <v>0</v>
      </c>
      <c r="I110" s="73"/>
      <c r="J110" s="72">
        <f t="shared" si="3"/>
        <v>0</v>
      </c>
      <c r="K110" s="93"/>
    </row>
    <row r="111" spans="1:11" s="57" customFormat="1">
      <c r="A111" s="68"/>
      <c r="B111" s="69"/>
      <c r="C111" s="391"/>
      <c r="D111" s="52"/>
      <c r="E111" s="74"/>
      <c r="F111" s="71">
        <f>SUM(D$5:D111)</f>
        <v>0</v>
      </c>
      <c r="G111" s="72">
        <f t="shared" si="2"/>
        <v>0</v>
      </c>
      <c r="H111" s="72">
        <v>0</v>
      </c>
      <c r="I111" s="73"/>
      <c r="J111" s="72">
        <f t="shared" si="3"/>
        <v>0</v>
      </c>
      <c r="K111" s="93"/>
    </row>
    <row r="112" spans="1:11" s="57" customFormat="1">
      <c r="A112" s="68"/>
      <c r="B112" s="69"/>
      <c r="C112" s="391"/>
      <c r="D112" s="52"/>
      <c r="E112" s="74"/>
      <c r="F112" s="71">
        <f>SUM(D$5:D112)</f>
        <v>0</v>
      </c>
      <c r="G112" s="72">
        <f t="shared" si="2"/>
        <v>0</v>
      </c>
      <c r="H112" s="72">
        <v>0</v>
      </c>
      <c r="I112" s="73"/>
      <c r="J112" s="72">
        <f t="shared" si="3"/>
        <v>0</v>
      </c>
      <c r="K112" s="93"/>
    </row>
    <row r="113" spans="1:11" s="57" customFormat="1">
      <c r="A113" s="68"/>
      <c r="B113" s="69"/>
      <c r="C113" s="391"/>
      <c r="D113" s="52"/>
      <c r="E113" s="74"/>
      <c r="F113" s="71">
        <f>SUM(D$5:D113)</f>
        <v>0</v>
      </c>
      <c r="G113" s="72">
        <f t="shared" si="2"/>
        <v>0</v>
      </c>
      <c r="H113" s="72">
        <v>0</v>
      </c>
      <c r="I113" s="73"/>
      <c r="J113" s="72">
        <f t="shared" si="3"/>
        <v>0</v>
      </c>
      <c r="K113" s="93"/>
    </row>
    <row r="114" spans="1:11" s="57" customFormat="1">
      <c r="A114" s="68"/>
      <c r="B114" s="69"/>
      <c r="C114" s="391"/>
      <c r="D114" s="52"/>
      <c r="E114" s="74"/>
      <c r="F114" s="71">
        <f>SUM(D$5:D114)</f>
        <v>0</v>
      </c>
      <c r="G114" s="72">
        <f t="shared" si="2"/>
        <v>0</v>
      </c>
      <c r="H114" s="72">
        <v>0</v>
      </c>
      <c r="I114" s="73"/>
      <c r="J114" s="72">
        <f t="shared" si="3"/>
        <v>0</v>
      </c>
      <c r="K114" s="93"/>
    </row>
    <row r="115" spans="1:11" s="57" customFormat="1">
      <c r="A115" s="68"/>
      <c r="B115" s="69"/>
      <c r="C115" s="391"/>
      <c r="D115" s="52"/>
      <c r="E115" s="74"/>
      <c r="F115" s="71">
        <f>SUM(D$5:D115)</f>
        <v>0</v>
      </c>
      <c r="G115" s="72">
        <f t="shared" si="2"/>
        <v>0</v>
      </c>
      <c r="H115" s="72">
        <v>0</v>
      </c>
      <c r="I115" s="73"/>
      <c r="J115" s="72">
        <f t="shared" si="3"/>
        <v>0</v>
      </c>
      <c r="K115" s="93"/>
    </row>
    <row r="116" spans="1:11" s="57" customFormat="1">
      <c r="A116" s="68"/>
      <c r="B116" s="69"/>
      <c r="C116" s="391"/>
      <c r="D116" s="52"/>
      <c r="E116" s="74"/>
      <c r="F116" s="71">
        <f>SUM(D$5:D116)</f>
        <v>0</v>
      </c>
      <c r="G116" s="72">
        <f t="shared" si="2"/>
        <v>0</v>
      </c>
      <c r="H116" s="72">
        <v>0</v>
      </c>
      <c r="I116" s="73"/>
      <c r="J116" s="72">
        <f t="shared" si="3"/>
        <v>0</v>
      </c>
      <c r="K116" s="93"/>
    </row>
    <row r="117" spans="1:11" s="57" customFormat="1">
      <c r="A117" s="68"/>
      <c r="B117" s="69"/>
      <c r="C117" s="391"/>
      <c r="D117" s="52"/>
      <c r="E117" s="74"/>
      <c r="F117" s="71">
        <f>SUM(D$5:D117)</f>
        <v>0</v>
      </c>
      <c r="G117" s="72">
        <f t="shared" si="2"/>
        <v>0</v>
      </c>
      <c r="H117" s="72">
        <v>0</v>
      </c>
      <c r="I117" s="73"/>
      <c r="J117" s="72">
        <f t="shared" si="3"/>
        <v>0</v>
      </c>
      <c r="K117" s="93"/>
    </row>
    <row r="118" spans="1:11" s="57" customFormat="1">
      <c r="A118" s="68"/>
      <c r="B118" s="69"/>
      <c r="C118" s="391"/>
      <c r="D118" s="52"/>
      <c r="E118" s="74"/>
      <c r="F118" s="71">
        <f>SUM(D$5:D118)</f>
        <v>0</v>
      </c>
      <c r="G118" s="72">
        <f t="shared" si="2"/>
        <v>0</v>
      </c>
      <c r="H118" s="72">
        <v>0</v>
      </c>
      <c r="I118" s="73"/>
      <c r="J118" s="72">
        <f t="shared" si="3"/>
        <v>0</v>
      </c>
      <c r="K118" s="93"/>
    </row>
    <row r="119" spans="1:11" s="57" customFormat="1">
      <c r="A119" s="68"/>
      <c r="B119" s="69"/>
      <c r="C119" s="391"/>
      <c r="D119" s="52"/>
      <c r="E119" s="74"/>
      <c r="F119" s="71">
        <f>SUM(D$5:D119)</f>
        <v>0</v>
      </c>
      <c r="G119" s="72">
        <f t="shared" si="2"/>
        <v>0</v>
      </c>
      <c r="H119" s="72">
        <v>0</v>
      </c>
      <c r="I119" s="73"/>
      <c r="J119" s="72">
        <f t="shared" si="3"/>
        <v>0</v>
      </c>
      <c r="K119" s="93"/>
    </row>
    <row r="120" spans="1:11" s="57" customFormat="1">
      <c r="A120" s="68"/>
      <c r="B120" s="69"/>
      <c r="C120" s="391"/>
      <c r="D120" s="52"/>
      <c r="E120" s="74"/>
      <c r="F120" s="71">
        <f>SUM(D$5:D120)</f>
        <v>0</v>
      </c>
      <c r="G120" s="72">
        <f t="shared" si="2"/>
        <v>0</v>
      </c>
      <c r="H120" s="72">
        <v>0</v>
      </c>
      <c r="I120" s="73"/>
      <c r="J120" s="72">
        <f t="shared" si="3"/>
        <v>0</v>
      </c>
      <c r="K120" s="93"/>
    </row>
    <row r="121" spans="1:11" s="57" customFormat="1">
      <c r="A121" s="68"/>
      <c r="B121" s="69"/>
      <c r="C121" s="391"/>
      <c r="D121" s="52"/>
      <c r="E121" s="74"/>
      <c r="F121" s="71">
        <f>SUM(D$5:D121)</f>
        <v>0</v>
      </c>
      <c r="G121" s="72">
        <f t="shared" si="2"/>
        <v>0</v>
      </c>
      <c r="H121" s="72">
        <v>0</v>
      </c>
      <c r="I121" s="73"/>
      <c r="J121" s="72">
        <f t="shared" si="3"/>
        <v>0</v>
      </c>
      <c r="K121" s="93"/>
    </row>
    <row r="122" spans="1:11" s="57" customFormat="1">
      <c r="A122" s="68"/>
      <c r="B122" s="69"/>
      <c r="C122" s="391"/>
      <c r="D122" s="52"/>
      <c r="E122" s="74"/>
      <c r="F122" s="71">
        <f>SUM(D$5:D122)</f>
        <v>0</v>
      </c>
      <c r="G122" s="72">
        <f t="shared" si="2"/>
        <v>0</v>
      </c>
      <c r="H122" s="72">
        <v>0</v>
      </c>
      <c r="I122" s="73"/>
      <c r="J122" s="72">
        <f t="shared" si="3"/>
        <v>0</v>
      </c>
      <c r="K122" s="93"/>
    </row>
    <row r="123" spans="1:11" s="57" customFormat="1">
      <c r="A123" s="68"/>
      <c r="B123" s="69"/>
      <c r="C123" s="391"/>
      <c r="D123" s="52"/>
      <c r="E123" s="74"/>
      <c r="F123" s="71">
        <f>SUM(D$5:D123)</f>
        <v>0</v>
      </c>
      <c r="G123" s="72">
        <f t="shared" si="2"/>
        <v>0</v>
      </c>
      <c r="H123" s="72">
        <v>0</v>
      </c>
      <c r="I123" s="73"/>
      <c r="J123" s="72">
        <f t="shared" si="3"/>
        <v>0</v>
      </c>
      <c r="K123" s="93"/>
    </row>
    <row r="124" spans="1:11" s="57" customFormat="1">
      <c r="A124" s="68"/>
      <c r="B124" s="69"/>
      <c r="C124" s="391"/>
      <c r="D124" s="52"/>
      <c r="E124" s="74"/>
      <c r="F124" s="71">
        <f>SUM(D$5:D124)</f>
        <v>0</v>
      </c>
      <c r="G124" s="72">
        <f t="shared" si="2"/>
        <v>0</v>
      </c>
      <c r="H124" s="72">
        <v>0</v>
      </c>
      <c r="I124" s="73"/>
      <c r="J124" s="72">
        <f t="shared" si="3"/>
        <v>0</v>
      </c>
      <c r="K124" s="93"/>
    </row>
    <row r="125" spans="1:11" s="57" customFormat="1">
      <c r="A125" s="68"/>
      <c r="B125" s="69"/>
      <c r="C125" s="391"/>
      <c r="D125" s="52"/>
      <c r="E125" s="74"/>
      <c r="F125" s="71">
        <f>SUM(D$5:D125)</f>
        <v>0</v>
      </c>
      <c r="G125" s="72">
        <f t="shared" si="2"/>
        <v>0</v>
      </c>
      <c r="H125" s="72">
        <v>0</v>
      </c>
      <c r="I125" s="73"/>
      <c r="J125" s="72">
        <f t="shared" si="3"/>
        <v>0</v>
      </c>
      <c r="K125" s="93"/>
    </row>
    <row r="126" spans="1:11" s="57" customFormat="1">
      <c r="A126" s="68"/>
      <c r="B126" s="69"/>
      <c r="C126" s="391"/>
      <c r="D126" s="52"/>
      <c r="E126" s="74"/>
      <c r="F126" s="71">
        <f>SUM(D$5:D126)</f>
        <v>0</v>
      </c>
      <c r="G126" s="72">
        <f t="shared" si="2"/>
        <v>0</v>
      </c>
      <c r="H126" s="72">
        <v>0</v>
      </c>
      <c r="I126" s="73"/>
      <c r="J126" s="72">
        <f t="shared" si="3"/>
        <v>0</v>
      </c>
      <c r="K126" s="93"/>
    </row>
    <row r="127" spans="1:11" s="57" customFormat="1">
      <c r="A127" s="68"/>
      <c r="B127" s="69"/>
      <c r="C127" s="391"/>
      <c r="D127" s="52"/>
      <c r="E127" s="74"/>
      <c r="F127" s="71">
        <f>SUM(D$5:D127)</f>
        <v>0</v>
      </c>
      <c r="G127" s="72">
        <f t="shared" si="2"/>
        <v>0</v>
      </c>
      <c r="H127" s="72">
        <v>0</v>
      </c>
      <c r="I127" s="73"/>
      <c r="J127" s="72">
        <f t="shared" si="3"/>
        <v>0</v>
      </c>
      <c r="K127" s="93"/>
    </row>
    <row r="128" spans="1:11" s="57" customFormat="1">
      <c r="A128" s="68"/>
      <c r="B128" s="69"/>
      <c r="C128" s="391"/>
      <c r="D128" s="52"/>
      <c r="E128" s="74"/>
      <c r="F128" s="71">
        <f>SUM(D$5:D128)</f>
        <v>0</v>
      </c>
      <c r="G128" s="72">
        <f t="shared" si="2"/>
        <v>0</v>
      </c>
      <c r="H128" s="72">
        <v>0</v>
      </c>
      <c r="I128" s="73"/>
      <c r="J128" s="72">
        <f t="shared" si="3"/>
        <v>0</v>
      </c>
      <c r="K128" s="93"/>
    </row>
    <row r="129" spans="1:11" s="57" customFormat="1">
      <c r="A129" s="68"/>
      <c r="B129" s="69"/>
      <c r="C129" s="391"/>
      <c r="D129" s="52"/>
      <c r="E129" s="74"/>
      <c r="F129" s="71">
        <f>SUM(D$5:D129)</f>
        <v>0</v>
      </c>
      <c r="G129" s="72">
        <f t="shared" si="2"/>
        <v>0</v>
      </c>
      <c r="H129" s="72">
        <v>0</v>
      </c>
      <c r="I129" s="73"/>
      <c r="J129" s="72">
        <f t="shared" si="3"/>
        <v>0</v>
      </c>
      <c r="K129" s="93"/>
    </row>
    <row r="130" spans="1:11" s="57" customFormat="1">
      <c r="A130" s="68"/>
      <c r="B130" s="69"/>
      <c r="C130" s="391"/>
      <c r="D130" s="52"/>
      <c r="E130" s="74"/>
      <c r="F130" s="71">
        <f>SUM(D$5:D130)</f>
        <v>0</v>
      </c>
      <c r="G130" s="72">
        <f t="shared" si="2"/>
        <v>0</v>
      </c>
      <c r="H130" s="72">
        <v>0</v>
      </c>
      <c r="I130" s="73"/>
      <c r="J130" s="72">
        <f t="shared" si="3"/>
        <v>0</v>
      </c>
      <c r="K130" s="93"/>
    </row>
    <row r="131" spans="1:11" s="57" customFormat="1">
      <c r="A131" s="68"/>
      <c r="B131" s="69"/>
      <c r="C131" s="391"/>
      <c r="D131" s="52"/>
      <c r="E131" s="74"/>
      <c r="F131" s="71">
        <f>SUM(D$5:D131)</f>
        <v>0</v>
      </c>
      <c r="G131" s="72">
        <f t="shared" si="2"/>
        <v>0</v>
      </c>
      <c r="H131" s="72">
        <v>0</v>
      </c>
      <c r="I131" s="73"/>
      <c r="J131" s="72">
        <f t="shared" si="3"/>
        <v>0</v>
      </c>
      <c r="K131" s="93"/>
    </row>
    <row r="132" spans="1:11" s="57" customFormat="1">
      <c r="A132" s="68"/>
      <c r="B132" s="69"/>
      <c r="C132" s="391"/>
      <c r="D132" s="52"/>
      <c r="E132" s="74"/>
      <c r="F132" s="71">
        <f>SUM(D$5:D132)</f>
        <v>0</v>
      </c>
      <c r="G132" s="72">
        <f t="shared" si="2"/>
        <v>0</v>
      </c>
      <c r="H132" s="72">
        <v>0</v>
      </c>
      <c r="I132" s="73"/>
      <c r="J132" s="72">
        <f t="shared" si="3"/>
        <v>0</v>
      </c>
      <c r="K132" s="93"/>
    </row>
    <row r="133" spans="1:11" s="57" customFormat="1">
      <c r="A133" s="68"/>
      <c r="B133" s="69"/>
      <c r="C133" s="391"/>
      <c r="D133" s="52"/>
      <c r="E133" s="74"/>
      <c r="F133" s="71">
        <f>SUM(D$5:D133)</f>
        <v>0</v>
      </c>
      <c r="G133" s="72">
        <f t="shared" si="2"/>
        <v>0</v>
      </c>
      <c r="H133" s="72">
        <v>0</v>
      </c>
      <c r="I133" s="73"/>
      <c r="J133" s="72">
        <f t="shared" si="3"/>
        <v>0</v>
      </c>
      <c r="K133" s="93"/>
    </row>
    <row r="134" spans="1:11" s="57" customFormat="1">
      <c r="A134" s="68"/>
      <c r="B134" s="69"/>
      <c r="C134" s="391"/>
      <c r="D134" s="52"/>
      <c r="E134" s="74"/>
      <c r="F134" s="71">
        <f>SUM(D$5:D134)</f>
        <v>0</v>
      </c>
      <c r="G134" s="72">
        <f t="shared" si="2"/>
        <v>0</v>
      </c>
      <c r="H134" s="72">
        <v>0</v>
      </c>
      <c r="I134" s="73"/>
      <c r="J134" s="72">
        <f t="shared" si="3"/>
        <v>0</v>
      </c>
      <c r="K134" s="93"/>
    </row>
    <row r="135" spans="1:11" s="57" customFormat="1">
      <c r="A135" s="68"/>
      <c r="B135" s="69"/>
      <c r="C135" s="391"/>
      <c r="D135" s="52"/>
      <c r="E135" s="74"/>
      <c r="F135" s="71">
        <f>SUM(D$5:D135)</f>
        <v>0</v>
      </c>
      <c r="G135" s="72">
        <f t="shared" si="2"/>
        <v>0</v>
      </c>
      <c r="H135" s="72">
        <v>0</v>
      </c>
      <c r="I135" s="73"/>
      <c r="J135" s="72">
        <f t="shared" si="3"/>
        <v>0</v>
      </c>
      <c r="K135" s="93"/>
    </row>
    <row r="136" spans="1:11" s="57" customFormat="1">
      <c r="A136" s="68"/>
      <c r="B136" s="69"/>
      <c r="C136" s="391"/>
      <c r="D136" s="52"/>
      <c r="E136" s="74"/>
      <c r="F136" s="71">
        <f>SUM(D$5:D136)</f>
        <v>0</v>
      </c>
      <c r="G136" s="72">
        <f t="shared" ref="G136:G199" si="4">+D136-H136</f>
        <v>0</v>
      </c>
      <c r="H136" s="72">
        <v>0</v>
      </c>
      <c r="I136" s="73"/>
      <c r="J136" s="72">
        <f t="shared" ref="J136:J199" si="5">IF(OR(G136&gt;0,I136="X",C136="Income from customers"),0,G136)</f>
        <v>0</v>
      </c>
      <c r="K136" s="93"/>
    </row>
    <row r="137" spans="1:11" s="57" customFormat="1">
      <c r="A137" s="68"/>
      <c r="B137" s="69"/>
      <c r="C137" s="391"/>
      <c r="D137" s="52"/>
      <c r="E137" s="74"/>
      <c r="F137" s="71">
        <f>SUM(D$5:D137)</f>
        <v>0</v>
      </c>
      <c r="G137" s="72">
        <f t="shared" si="4"/>
        <v>0</v>
      </c>
      <c r="H137" s="72">
        <v>0</v>
      </c>
      <c r="I137" s="73"/>
      <c r="J137" s="72">
        <f t="shared" si="5"/>
        <v>0</v>
      </c>
      <c r="K137" s="93"/>
    </row>
    <row r="138" spans="1:11" s="57" customFormat="1">
      <c r="A138" s="68"/>
      <c r="B138" s="69"/>
      <c r="C138" s="391"/>
      <c r="D138" s="52"/>
      <c r="E138" s="74"/>
      <c r="F138" s="71">
        <f>SUM(D$5:D138)</f>
        <v>0</v>
      </c>
      <c r="G138" s="72">
        <f t="shared" si="4"/>
        <v>0</v>
      </c>
      <c r="H138" s="72">
        <v>0</v>
      </c>
      <c r="I138" s="73"/>
      <c r="J138" s="72">
        <f t="shared" si="5"/>
        <v>0</v>
      </c>
      <c r="K138" s="93"/>
    </row>
    <row r="139" spans="1:11" s="57" customFormat="1">
      <c r="A139" s="68"/>
      <c r="B139" s="69"/>
      <c r="C139" s="391"/>
      <c r="D139" s="52"/>
      <c r="E139" s="74"/>
      <c r="F139" s="71">
        <f>SUM(D$5:D139)</f>
        <v>0</v>
      </c>
      <c r="G139" s="72">
        <f t="shared" si="4"/>
        <v>0</v>
      </c>
      <c r="H139" s="72">
        <v>0</v>
      </c>
      <c r="I139" s="73"/>
      <c r="J139" s="72">
        <f t="shared" si="5"/>
        <v>0</v>
      </c>
      <c r="K139" s="93"/>
    </row>
    <row r="140" spans="1:11" s="57" customFormat="1">
      <c r="A140" s="68"/>
      <c r="B140" s="69"/>
      <c r="C140" s="391"/>
      <c r="D140" s="52"/>
      <c r="E140" s="74"/>
      <c r="F140" s="71">
        <f>SUM(D$5:D140)</f>
        <v>0</v>
      </c>
      <c r="G140" s="72">
        <f t="shared" si="4"/>
        <v>0</v>
      </c>
      <c r="H140" s="72">
        <v>0</v>
      </c>
      <c r="I140" s="73"/>
      <c r="J140" s="72">
        <f t="shared" si="5"/>
        <v>0</v>
      </c>
      <c r="K140" s="93"/>
    </row>
    <row r="141" spans="1:11" s="57" customFormat="1">
      <c r="A141" s="68"/>
      <c r="B141" s="69"/>
      <c r="C141" s="391"/>
      <c r="D141" s="52"/>
      <c r="E141" s="74"/>
      <c r="F141" s="71">
        <f>SUM(D$5:D141)</f>
        <v>0</v>
      </c>
      <c r="G141" s="72">
        <f t="shared" si="4"/>
        <v>0</v>
      </c>
      <c r="H141" s="72">
        <v>0</v>
      </c>
      <c r="I141" s="73"/>
      <c r="J141" s="72">
        <f t="shared" si="5"/>
        <v>0</v>
      </c>
      <c r="K141" s="93"/>
    </row>
    <row r="142" spans="1:11" s="57" customFormat="1">
      <c r="A142" s="68"/>
      <c r="B142" s="69"/>
      <c r="C142" s="391"/>
      <c r="D142" s="52"/>
      <c r="E142" s="74"/>
      <c r="F142" s="71">
        <f>SUM(D$5:D142)</f>
        <v>0</v>
      </c>
      <c r="G142" s="72">
        <f t="shared" si="4"/>
        <v>0</v>
      </c>
      <c r="H142" s="72">
        <v>0</v>
      </c>
      <c r="I142" s="73"/>
      <c r="J142" s="72">
        <f t="shared" si="5"/>
        <v>0</v>
      </c>
      <c r="K142" s="93"/>
    </row>
    <row r="143" spans="1:11" s="57" customFormat="1">
      <c r="A143" s="68"/>
      <c r="B143" s="69"/>
      <c r="C143" s="391"/>
      <c r="D143" s="52"/>
      <c r="E143" s="74"/>
      <c r="F143" s="71">
        <f>SUM(D$5:D143)</f>
        <v>0</v>
      </c>
      <c r="G143" s="72">
        <f t="shared" si="4"/>
        <v>0</v>
      </c>
      <c r="H143" s="72">
        <v>0</v>
      </c>
      <c r="I143" s="73"/>
      <c r="J143" s="72">
        <f t="shared" si="5"/>
        <v>0</v>
      </c>
      <c r="K143" s="93"/>
    </row>
    <row r="144" spans="1:11" s="57" customFormat="1">
      <c r="A144" s="68"/>
      <c r="B144" s="69"/>
      <c r="C144" s="391"/>
      <c r="D144" s="52"/>
      <c r="E144" s="102"/>
      <c r="F144" s="71">
        <f>SUM(D$5:D144)</f>
        <v>0</v>
      </c>
      <c r="G144" s="72">
        <f t="shared" si="4"/>
        <v>0</v>
      </c>
      <c r="H144" s="72">
        <v>0</v>
      </c>
      <c r="I144" s="73"/>
      <c r="J144" s="72">
        <f t="shared" si="5"/>
        <v>0</v>
      </c>
      <c r="K144" s="93"/>
    </row>
    <row r="145" spans="1:11" s="57" customFormat="1">
      <c r="A145" s="68"/>
      <c r="B145" s="69"/>
      <c r="C145" s="391"/>
      <c r="D145" s="52"/>
      <c r="E145" s="74"/>
      <c r="F145" s="71">
        <f>SUM(D$5:D145)</f>
        <v>0</v>
      </c>
      <c r="G145" s="72">
        <f t="shared" si="4"/>
        <v>0</v>
      </c>
      <c r="H145" s="72">
        <v>0</v>
      </c>
      <c r="I145" s="73"/>
      <c r="J145" s="72">
        <f t="shared" si="5"/>
        <v>0</v>
      </c>
      <c r="K145" s="93"/>
    </row>
    <row r="146" spans="1:11" s="57" customFormat="1">
      <c r="A146" s="68"/>
      <c r="B146" s="69"/>
      <c r="C146" s="391"/>
      <c r="D146" s="52"/>
      <c r="E146" s="74"/>
      <c r="F146" s="71">
        <f>SUM(D$5:D146)</f>
        <v>0</v>
      </c>
      <c r="G146" s="72">
        <f t="shared" si="4"/>
        <v>0</v>
      </c>
      <c r="H146" s="72">
        <v>0</v>
      </c>
      <c r="I146" s="73"/>
      <c r="J146" s="72">
        <f t="shared" si="5"/>
        <v>0</v>
      </c>
      <c r="K146" s="93"/>
    </row>
    <row r="147" spans="1:11" s="57" customFormat="1">
      <c r="A147" s="68"/>
      <c r="B147" s="69"/>
      <c r="C147" s="391"/>
      <c r="D147" s="52"/>
      <c r="E147" s="74"/>
      <c r="F147" s="71">
        <f>SUM(D$5:D147)</f>
        <v>0</v>
      </c>
      <c r="G147" s="72">
        <f t="shared" si="4"/>
        <v>0</v>
      </c>
      <c r="H147" s="72">
        <v>0</v>
      </c>
      <c r="I147" s="73"/>
      <c r="J147" s="72">
        <f t="shared" si="5"/>
        <v>0</v>
      </c>
      <c r="K147" s="93"/>
    </row>
    <row r="148" spans="1:11" s="57" customFormat="1">
      <c r="A148" s="68"/>
      <c r="B148" s="69"/>
      <c r="C148" s="391"/>
      <c r="D148" s="52"/>
      <c r="E148" s="74"/>
      <c r="F148" s="71">
        <f>SUM(D$5:D148)</f>
        <v>0</v>
      </c>
      <c r="G148" s="72">
        <f t="shared" si="4"/>
        <v>0</v>
      </c>
      <c r="H148" s="72">
        <v>0</v>
      </c>
      <c r="I148" s="73"/>
      <c r="J148" s="72">
        <f t="shared" si="5"/>
        <v>0</v>
      </c>
      <c r="K148" s="93"/>
    </row>
    <row r="149" spans="1:11" s="57" customFormat="1">
      <c r="A149" s="68"/>
      <c r="B149" s="69"/>
      <c r="C149" s="391"/>
      <c r="D149" s="52"/>
      <c r="E149" s="74"/>
      <c r="F149" s="71">
        <f>SUM(D$5:D149)</f>
        <v>0</v>
      </c>
      <c r="G149" s="72">
        <f t="shared" si="4"/>
        <v>0</v>
      </c>
      <c r="H149" s="72">
        <v>0</v>
      </c>
      <c r="I149" s="73"/>
      <c r="J149" s="72">
        <f t="shared" si="5"/>
        <v>0</v>
      </c>
      <c r="K149" s="93"/>
    </row>
    <row r="150" spans="1:11" s="57" customFormat="1">
      <c r="A150" s="68"/>
      <c r="B150" s="69"/>
      <c r="C150" s="391"/>
      <c r="D150" s="52"/>
      <c r="E150" s="74"/>
      <c r="F150" s="71">
        <f>SUM(D$5:D150)</f>
        <v>0</v>
      </c>
      <c r="G150" s="72">
        <f t="shared" si="4"/>
        <v>0</v>
      </c>
      <c r="H150" s="72">
        <v>0</v>
      </c>
      <c r="I150" s="73"/>
      <c r="J150" s="72">
        <f t="shared" si="5"/>
        <v>0</v>
      </c>
      <c r="K150" s="93"/>
    </row>
    <row r="151" spans="1:11" s="57" customFormat="1">
      <c r="A151" s="68"/>
      <c r="B151" s="69"/>
      <c r="C151" s="391"/>
      <c r="D151" s="52"/>
      <c r="E151" s="74"/>
      <c r="F151" s="71">
        <f>SUM(D$5:D151)</f>
        <v>0</v>
      </c>
      <c r="G151" s="72">
        <f t="shared" si="4"/>
        <v>0</v>
      </c>
      <c r="H151" s="72">
        <v>0</v>
      </c>
      <c r="I151" s="73"/>
      <c r="J151" s="72">
        <f t="shared" si="5"/>
        <v>0</v>
      </c>
      <c r="K151" s="93"/>
    </row>
    <row r="152" spans="1:11" s="57" customFormat="1">
      <c r="A152" s="68"/>
      <c r="B152" s="69"/>
      <c r="C152" s="391"/>
      <c r="D152" s="52"/>
      <c r="E152" s="74"/>
      <c r="F152" s="71">
        <f>SUM(D$5:D152)</f>
        <v>0</v>
      </c>
      <c r="G152" s="72">
        <f t="shared" si="4"/>
        <v>0</v>
      </c>
      <c r="H152" s="72">
        <v>0</v>
      </c>
      <c r="I152" s="73"/>
      <c r="J152" s="72">
        <f t="shared" si="5"/>
        <v>0</v>
      </c>
      <c r="K152" s="93"/>
    </row>
    <row r="153" spans="1:11" s="57" customFormat="1">
      <c r="A153" s="68"/>
      <c r="B153" s="69"/>
      <c r="C153" s="391"/>
      <c r="D153" s="52"/>
      <c r="E153" s="74"/>
      <c r="F153" s="71">
        <f>SUM(D$5:D153)</f>
        <v>0</v>
      </c>
      <c r="G153" s="72">
        <f t="shared" si="4"/>
        <v>0</v>
      </c>
      <c r="H153" s="72">
        <v>0</v>
      </c>
      <c r="I153" s="73"/>
      <c r="J153" s="72">
        <f t="shared" si="5"/>
        <v>0</v>
      </c>
      <c r="K153" s="93"/>
    </row>
    <row r="154" spans="1:11" s="57" customFormat="1">
      <c r="A154" s="68"/>
      <c r="B154" s="69"/>
      <c r="C154" s="391"/>
      <c r="D154" s="52"/>
      <c r="E154" s="74"/>
      <c r="F154" s="71">
        <f>SUM(D$5:D154)</f>
        <v>0</v>
      </c>
      <c r="G154" s="72">
        <f t="shared" si="4"/>
        <v>0</v>
      </c>
      <c r="H154" s="72">
        <v>0</v>
      </c>
      <c r="I154" s="73"/>
      <c r="J154" s="72">
        <f t="shared" si="5"/>
        <v>0</v>
      </c>
      <c r="K154" s="93"/>
    </row>
    <row r="155" spans="1:11" s="57" customFormat="1">
      <c r="A155" s="68"/>
      <c r="B155" s="69"/>
      <c r="C155" s="391"/>
      <c r="D155" s="52"/>
      <c r="E155" s="74"/>
      <c r="F155" s="71">
        <f>SUM(D$5:D155)</f>
        <v>0</v>
      </c>
      <c r="G155" s="72">
        <f t="shared" si="4"/>
        <v>0</v>
      </c>
      <c r="H155" s="72">
        <v>0</v>
      </c>
      <c r="I155" s="73"/>
      <c r="J155" s="72">
        <f t="shared" si="5"/>
        <v>0</v>
      </c>
      <c r="K155" s="93"/>
    </row>
    <row r="156" spans="1:11" s="57" customFormat="1">
      <c r="A156" s="68"/>
      <c r="B156" s="69"/>
      <c r="C156" s="391"/>
      <c r="D156" s="52"/>
      <c r="E156" s="74"/>
      <c r="F156" s="71">
        <f>SUM(D$5:D156)</f>
        <v>0</v>
      </c>
      <c r="G156" s="72">
        <f t="shared" si="4"/>
        <v>0</v>
      </c>
      <c r="H156" s="72">
        <v>0</v>
      </c>
      <c r="I156" s="73"/>
      <c r="J156" s="72">
        <f t="shared" si="5"/>
        <v>0</v>
      </c>
      <c r="K156" s="93"/>
    </row>
    <row r="157" spans="1:11" s="57" customFormat="1">
      <c r="A157" s="68"/>
      <c r="B157" s="69"/>
      <c r="C157" s="391"/>
      <c r="D157" s="52"/>
      <c r="E157" s="74"/>
      <c r="F157" s="71">
        <f>SUM(D$5:D157)</f>
        <v>0</v>
      </c>
      <c r="G157" s="72">
        <f t="shared" si="4"/>
        <v>0</v>
      </c>
      <c r="H157" s="72">
        <v>0</v>
      </c>
      <c r="I157" s="73"/>
      <c r="J157" s="72">
        <f t="shared" si="5"/>
        <v>0</v>
      </c>
      <c r="K157" s="93"/>
    </row>
    <row r="158" spans="1:11" s="57" customFormat="1">
      <c r="A158" s="68"/>
      <c r="B158" s="69"/>
      <c r="C158" s="391"/>
      <c r="D158" s="52"/>
      <c r="E158" s="74"/>
      <c r="F158" s="71">
        <f>SUM(D$5:D158)</f>
        <v>0</v>
      </c>
      <c r="G158" s="72">
        <f t="shared" si="4"/>
        <v>0</v>
      </c>
      <c r="H158" s="72">
        <v>0</v>
      </c>
      <c r="I158" s="73"/>
      <c r="J158" s="72">
        <f t="shared" si="5"/>
        <v>0</v>
      </c>
      <c r="K158" s="93"/>
    </row>
    <row r="159" spans="1:11" s="57" customFormat="1">
      <c r="A159" s="68"/>
      <c r="B159" s="69"/>
      <c r="C159" s="391"/>
      <c r="D159" s="52"/>
      <c r="E159" s="74"/>
      <c r="F159" s="71">
        <f>SUM(D$5:D159)</f>
        <v>0</v>
      </c>
      <c r="G159" s="72">
        <f t="shared" si="4"/>
        <v>0</v>
      </c>
      <c r="H159" s="72">
        <v>0</v>
      </c>
      <c r="I159" s="73"/>
      <c r="J159" s="72">
        <f t="shared" si="5"/>
        <v>0</v>
      </c>
      <c r="K159" s="93"/>
    </row>
    <row r="160" spans="1:11" s="57" customFormat="1">
      <c r="A160" s="68"/>
      <c r="B160" s="69"/>
      <c r="C160" s="391"/>
      <c r="D160" s="52"/>
      <c r="E160" s="74"/>
      <c r="F160" s="71">
        <f>SUM(D$5:D160)</f>
        <v>0</v>
      </c>
      <c r="G160" s="72">
        <f t="shared" si="4"/>
        <v>0</v>
      </c>
      <c r="H160" s="72">
        <v>0</v>
      </c>
      <c r="I160" s="73"/>
      <c r="J160" s="72">
        <f t="shared" si="5"/>
        <v>0</v>
      </c>
      <c r="K160" s="93"/>
    </row>
    <row r="161" spans="1:11" s="57" customFormat="1">
      <c r="A161" s="68"/>
      <c r="B161" s="69"/>
      <c r="C161" s="391"/>
      <c r="D161" s="52"/>
      <c r="E161" s="74"/>
      <c r="F161" s="71">
        <f>SUM(D$5:D161)</f>
        <v>0</v>
      </c>
      <c r="G161" s="72">
        <f t="shared" si="4"/>
        <v>0</v>
      </c>
      <c r="H161" s="72">
        <v>0</v>
      </c>
      <c r="I161" s="73"/>
      <c r="J161" s="72">
        <f t="shared" si="5"/>
        <v>0</v>
      </c>
      <c r="K161" s="93"/>
    </row>
    <row r="162" spans="1:11" s="57" customFormat="1">
      <c r="A162" s="68"/>
      <c r="B162" s="69"/>
      <c r="C162" s="391"/>
      <c r="D162" s="52"/>
      <c r="E162" s="74"/>
      <c r="F162" s="71">
        <f>SUM(D$5:D162)</f>
        <v>0</v>
      </c>
      <c r="G162" s="72">
        <f t="shared" si="4"/>
        <v>0</v>
      </c>
      <c r="H162" s="72">
        <v>0</v>
      </c>
      <c r="I162" s="73"/>
      <c r="J162" s="72">
        <f t="shared" si="5"/>
        <v>0</v>
      </c>
      <c r="K162" s="93"/>
    </row>
    <row r="163" spans="1:11" s="57" customFormat="1">
      <c r="A163" s="68"/>
      <c r="B163" s="69"/>
      <c r="C163" s="391"/>
      <c r="D163" s="52"/>
      <c r="E163" s="74"/>
      <c r="F163" s="71">
        <f>SUM(D$5:D163)</f>
        <v>0</v>
      </c>
      <c r="G163" s="72">
        <f t="shared" si="4"/>
        <v>0</v>
      </c>
      <c r="H163" s="72">
        <v>0</v>
      </c>
      <c r="I163" s="73"/>
      <c r="J163" s="72">
        <f t="shared" si="5"/>
        <v>0</v>
      </c>
      <c r="K163" s="93"/>
    </row>
    <row r="164" spans="1:11" s="57" customFormat="1">
      <c r="A164" s="68"/>
      <c r="B164" s="69"/>
      <c r="C164" s="391"/>
      <c r="D164" s="52"/>
      <c r="E164" s="74"/>
      <c r="F164" s="71">
        <f>SUM(D$5:D164)</f>
        <v>0</v>
      </c>
      <c r="G164" s="72">
        <f t="shared" si="4"/>
        <v>0</v>
      </c>
      <c r="H164" s="72">
        <v>0</v>
      </c>
      <c r="I164" s="73"/>
      <c r="J164" s="72">
        <f t="shared" si="5"/>
        <v>0</v>
      </c>
      <c r="K164" s="93"/>
    </row>
    <row r="165" spans="1:11" s="57" customFormat="1">
      <c r="A165" s="68"/>
      <c r="B165" s="69"/>
      <c r="C165" s="391"/>
      <c r="D165" s="52"/>
      <c r="E165" s="74"/>
      <c r="F165" s="71">
        <f>SUM(D$5:D165)</f>
        <v>0</v>
      </c>
      <c r="G165" s="72">
        <f t="shared" si="4"/>
        <v>0</v>
      </c>
      <c r="H165" s="72">
        <v>0</v>
      </c>
      <c r="I165" s="73"/>
      <c r="J165" s="72">
        <f t="shared" si="5"/>
        <v>0</v>
      </c>
      <c r="K165" s="93"/>
    </row>
    <row r="166" spans="1:11" s="57" customFormat="1">
      <c r="A166" s="68"/>
      <c r="B166" s="69"/>
      <c r="C166" s="391"/>
      <c r="D166" s="52"/>
      <c r="E166" s="74"/>
      <c r="F166" s="71">
        <f>SUM(D$5:D166)</f>
        <v>0</v>
      </c>
      <c r="G166" s="72">
        <f t="shared" si="4"/>
        <v>0</v>
      </c>
      <c r="H166" s="72">
        <v>0</v>
      </c>
      <c r="I166" s="73"/>
      <c r="J166" s="72">
        <f t="shared" si="5"/>
        <v>0</v>
      </c>
      <c r="K166" s="93"/>
    </row>
    <row r="167" spans="1:11" s="57" customFormat="1">
      <c r="A167" s="68"/>
      <c r="B167" s="69"/>
      <c r="C167" s="391"/>
      <c r="D167" s="52"/>
      <c r="E167" s="74"/>
      <c r="F167" s="71">
        <f>SUM(D$5:D167)</f>
        <v>0</v>
      </c>
      <c r="G167" s="72">
        <f t="shared" si="4"/>
        <v>0</v>
      </c>
      <c r="H167" s="72">
        <v>0</v>
      </c>
      <c r="I167" s="73"/>
      <c r="J167" s="72">
        <f t="shared" si="5"/>
        <v>0</v>
      </c>
      <c r="K167" s="93"/>
    </row>
    <row r="168" spans="1:11" s="57" customFormat="1">
      <c r="A168" s="68"/>
      <c r="B168" s="69"/>
      <c r="C168" s="391"/>
      <c r="D168" s="52"/>
      <c r="E168" s="74"/>
      <c r="F168" s="71">
        <f>SUM(D$5:D168)</f>
        <v>0</v>
      </c>
      <c r="G168" s="72">
        <f t="shared" si="4"/>
        <v>0</v>
      </c>
      <c r="H168" s="72">
        <v>0</v>
      </c>
      <c r="I168" s="73"/>
      <c r="J168" s="72">
        <f t="shared" si="5"/>
        <v>0</v>
      </c>
      <c r="K168" s="93"/>
    </row>
    <row r="169" spans="1:11" s="57" customFormat="1">
      <c r="A169" s="68"/>
      <c r="B169" s="69"/>
      <c r="C169" s="391"/>
      <c r="D169" s="52"/>
      <c r="E169" s="74"/>
      <c r="F169" s="71">
        <f>SUM(D$5:D169)</f>
        <v>0</v>
      </c>
      <c r="G169" s="72">
        <f t="shared" si="4"/>
        <v>0</v>
      </c>
      <c r="H169" s="72">
        <v>0</v>
      </c>
      <c r="I169" s="73"/>
      <c r="J169" s="72">
        <f t="shared" si="5"/>
        <v>0</v>
      </c>
      <c r="K169" s="93"/>
    </row>
    <row r="170" spans="1:11" s="57" customFormat="1">
      <c r="A170" s="68"/>
      <c r="B170" s="69"/>
      <c r="C170" s="391"/>
      <c r="D170" s="52"/>
      <c r="E170" s="74"/>
      <c r="F170" s="71">
        <f>SUM(D$5:D170)</f>
        <v>0</v>
      </c>
      <c r="G170" s="72">
        <f t="shared" si="4"/>
        <v>0</v>
      </c>
      <c r="H170" s="72">
        <v>0</v>
      </c>
      <c r="I170" s="73"/>
      <c r="J170" s="72">
        <f t="shared" si="5"/>
        <v>0</v>
      </c>
      <c r="K170" s="93"/>
    </row>
    <row r="171" spans="1:11" s="57" customFormat="1">
      <c r="A171" s="68"/>
      <c r="B171" s="69"/>
      <c r="C171" s="391"/>
      <c r="D171" s="52"/>
      <c r="E171" s="74"/>
      <c r="F171" s="71">
        <f>SUM(D$5:D171)</f>
        <v>0</v>
      </c>
      <c r="G171" s="72">
        <f t="shared" si="4"/>
        <v>0</v>
      </c>
      <c r="H171" s="72">
        <v>0</v>
      </c>
      <c r="I171" s="73"/>
      <c r="J171" s="72">
        <f t="shared" si="5"/>
        <v>0</v>
      </c>
      <c r="K171" s="93"/>
    </row>
    <row r="172" spans="1:11" s="57" customFormat="1">
      <c r="A172" s="68"/>
      <c r="B172" s="69"/>
      <c r="C172" s="391"/>
      <c r="D172" s="52"/>
      <c r="E172" s="74"/>
      <c r="F172" s="71">
        <f>SUM(D$5:D172)</f>
        <v>0</v>
      </c>
      <c r="G172" s="72">
        <f t="shared" si="4"/>
        <v>0</v>
      </c>
      <c r="H172" s="72">
        <v>0</v>
      </c>
      <c r="I172" s="73"/>
      <c r="J172" s="72">
        <f t="shared" si="5"/>
        <v>0</v>
      </c>
      <c r="K172" s="93"/>
    </row>
    <row r="173" spans="1:11" s="57" customFormat="1">
      <c r="A173" s="68"/>
      <c r="B173" s="69"/>
      <c r="C173" s="391"/>
      <c r="D173" s="52"/>
      <c r="E173" s="74"/>
      <c r="F173" s="71">
        <f>SUM(D$5:D173)</f>
        <v>0</v>
      </c>
      <c r="G173" s="72">
        <f t="shared" si="4"/>
        <v>0</v>
      </c>
      <c r="H173" s="72">
        <v>0</v>
      </c>
      <c r="I173" s="73"/>
      <c r="J173" s="72">
        <f t="shared" si="5"/>
        <v>0</v>
      </c>
      <c r="K173" s="93"/>
    </row>
    <row r="174" spans="1:11" s="57" customFormat="1">
      <c r="A174" s="68"/>
      <c r="B174" s="69"/>
      <c r="C174" s="391"/>
      <c r="D174" s="52"/>
      <c r="E174" s="74"/>
      <c r="F174" s="71">
        <f>SUM(D$5:D174)</f>
        <v>0</v>
      </c>
      <c r="G174" s="72">
        <f t="shared" si="4"/>
        <v>0</v>
      </c>
      <c r="H174" s="72">
        <v>0</v>
      </c>
      <c r="I174" s="73"/>
      <c r="J174" s="72">
        <f t="shared" si="5"/>
        <v>0</v>
      </c>
      <c r="K174" s="93"/>
    </row>
    <row r="175" spans="1:11" s="57" customFormat="1">
      <c r="A175" s="68"/>
      <c r="B175" s="69"/>
      <c r="C175" s="391"/>
      <c r="D175" s="52"/>
      <c r="E175" s="74"/>
      <c r="F175" s="71">
        <f>SUM(D$5:D175)</f>
        <v>0</v>
      </c>
      <c r="G175" s="72">
        <f t="shared" si="4"/>
        <v>0</v>
      </c>
      <c r="H175" s="72">
        <v>0</v>
      </c>
      <c r="I175" s="73"/>
      <c r="J175" s="72">
        <f t="shared" si="5"/>
        <v>0</v>
      </c>
      <c r="K175" s="93"/>
    </row>
    <row r="176" spans="1:11" s="57" customFormat="1">
      <c r="A176" s="68"/>
      <c r="B176" s="69"/>
      <c r="C176" s="391"/>
      <c r="D176" s="52"/>
      <c r="E176" s="74"/>
      <c r="F176" s="71">
        <f>SUM(D$5:D176)</f>
        <v>0</v>
      </c>
      <c r="G176" s="72">
        <f t="shared" si="4"/>
        <v>0</v>
      </c>
      <c r="H176" s="72">
        <v>0</v>
      </c>
      <c r="I176" s="73"/>
      <c r="J176" s="72">
        <f t="shared" si="5"/>
        <v>0</v>
      </c>
      <c r="K176" s="93"/>
    </row>
    <row r="177" spans="1:11" s="57" customFormat="1">
      <c r="A177" s="68"/>
      <c r="B177" s="69"/>
      <c r="C177" s="391"/>
      <c r="D177" s="52"/>
      <c r="E177" s="74"/>
      <c r="F177" s="71">
        <f>SUM(D$5:D177)</f>
        <v>0</v>
      </c>
      <c r="G177" s="72">
        <f t="shared" si="4"/>
        <v>0</v>
      </c>
      <c r="H177" s="72">
        <v>0</v>
      </c>
      <c r="I177" s="73"/>
      <c r="J177" s="72">
        <f t="shared" si="5"/>
        <v>0</v>
      </c>
      <c r="K177" s="93"/>
    </row>
    <row r="178" spans="1:11" s="57" customFormat="1">
      <c r="A178" s="68"/>
      <c r="B178" s="69"/>
      <c r="C178" s="391"/>
      <c r="D178" s="52"/>
      <c r="E178" s="74"/>
      <c r="F178" s="71">
        <f>SUM(D$5:D178)</f>
        <v>0</v>
      </c>
      <c r="G178" s="72">
        <f t="shared" si="4"/>
        <v>0</v>
      </c>
      <c r="H178" s="72">
        <v>0</v>
      </c>
      <c r="I178" s="73"/>
      <c r="J178" s="72">
        <f t="shared" si="5"/>
        <v>0</v>
      </c>
      <c r="K178" s="93"/>
    </row>
    <row r="179" spans="1:11" s="57" customFormat="1">
      <c r="A179" s="68"/>
      <c r="B179" s="69"/>
      <c r="C179" s="391"/>
      <c r="D179" s="52"/>
      <c r="E179" s="74"/>
      <c r="F179" s="71">
        <f>SUM(D$5:D179)</f>
        <v>0</v>
      </c>
      <c r="G179" s="72">
        <f t="shared" si="4"/>
        <v>0</v>
      </c>
      <c r="H179" s="72">
        <v>0</v>
      </c>
      <c r="I179" s="73"/>
      <c r="J179" s="72">
        <f t="shared" si="5"/>
        <v>0</v>
      </c>
      <c r="K179" s="93"/>
    </row>
    <row r="180" spans="1:11" s="57" customFormat="1">
      <c r="A180" s="68"/>
      <c r="B180" s="69"/>
      <c r="C180" s="391"/>
      <c r="D180" s="52"/>
      <c r="E180" s="74"/>
      <c r="F180" s="71">
        <f>SUM(D$5:D180)</f>
        <v>0</v>
      </c>
      <c r="G180" s="72">
        <f t="shared" si="4"/>
        <v>0</v>
      </c>
      <c r="H180" s="72">
        <v>0</v>
      </c>
      <c r="I180" s="73"/>
      <c r="J180" s="72">
        <f t="shared" si="5"/>
        <v>0</v>
      </c>
      <c r="K180" s="93"/>
    </row>
    <row r="181" spans="1:11" s="57" customFormat="1">
      <c r="A181" s="68"/>
      <c r="B181" s="69"/>
      <c r="C181" s="391"/>
      <c r="D181" s="52"/>
      <c r="E181" s="74"/>
      <c r="F181" s="71">
        <f>SUM(D$5:D181)</f>
        <v>0</v>
      </c>
      <c r="G181" s="72">
        <f t="shared" si="4"/>
        <v>0</v>
      </c>
      <c r="H181" s="72">
        <v>0</v>
      </c>
      <c r="I181" s="73"/>
      <c r="J181" s="72">
        <f t="shared" si="5"/>
        <v>0</v>
      </c>
      <c r="K181" s="93"/>
    </row>
    <row r="182" spans="1:11" s="57" customFormat="1">
      <c r="A182" s="68"/>
      <c r="B182" s="69"/>
      <c r="C182" s="391"/>
      <c r="D182" s="52"/>
      <c r="E182" s="74"/>
      <c r="F182" s="71">
        <f>SUM(D$5:D182)</f>
        <v>0</v>
      </c>
      <c r="G182" s="72">
        <f t="shared" si="4"/>
        <v>0</v>
      </c>
      <c r="H182" s="72">
        <v>0</v>
      </c>
      <c r="I182" s="73"/>
      <c r="J182" s="72">
        <f t="shared" si="5"/>
        <v>0</v>
      </c>
      <c r="K182" s="93"/>
    </row>
    <row r="183" spans="1:11" s="57" customFormat="1">
      <c r="A183" s="68"/>
      <c r="B183" s="69"/>
      <c r="C183" s="391"/>
      <c r="D183" s="52"/>
      <c r="E183" s="74"/>
      <c r="F183" s="71">
        <f>SUM(D$5:D183)</f>
        <v>0</v>
      </c>
      <c r="G183" s="72">
        <f t="shared" si="4"/>
        <v>0</v>
      </c>
      <c r="H183" s="72">
        <v>0</v>
      </c>
      <c r="I183" s="73"/>
      <c r="J183" s="72">
        <f t="shared" si="5"/>
        <v>0</v>
      </c>
      <c r="K183" s="93"/>
    </row>
    <row r="184" spans="1:11" s="57" customFormat="1">
      <c r="A184" s="68"/>
      <c r="B184" s="69"/>
      <c r="C184" s="391"/>
      <c r="D184" s="52"/>
      <c r="E184" s="74"/>
      <c r="F184" s="71">
        <f>SUM(D$5:D184)</f>
        <v>0</v>
      </c>
      <c r="G184" s="72">
        <f t="shared" si="4"/>
        <v>0</v>
      </c>
      <c r="H184" s="72">
        <v>0</v>
      </c>
      <c r="I184" s="73"/>
      <c r="J184" s="72">
        <f t="shared" si="5"/>
        <v>0</v>
      </c>
      <c r="K184" s="93"/>
    </row>
    <row r="185" spans="1:11" s="57" customFormat="1">
      <c r="A185" s="68"/>
      <c r="B185" s="69"/>
      <c r="C185" s="391"/>
      <c r="D185" s="52"/>
      <c r="E185" s="74"/>
      <c r="F185" s="71">
        <f>SUM(D$5:D185)</f>
        <v>0</v>
      </c>
      <c r="G185" s="72">
        <f t="shared" si="4"/>
        <v>0</v>
      </c>
      <c r="H185" s="72">
        <v>0</v>
      </c>
      <c r="I185" s="73"/>
      <c r="J185" s="72">
        <f t="shared" si="5"/>
        <v>0</v>
      </c>
      <c r="K185" s="93"/>
    </row>
    <row r="186" spans="1:11" s="57" customFormat="1">
      <c r="A186" s="68"/>
      <c r="B186" s="69"/>
      <c r="C186" s="391"/>
      <c r="D186" s="52"/>
      <c r="E186" s="74"/>
      <c r="F186" s="71">
        <f>SUM(D$5:D186)</f>
        <v>0</v>
      </c>
      <c r="G186" s="72">
        <f t="shared" si="4"/>
        <v>0</v>
      </c>
      <c r="H186" s="72">
        <v>0</v>
      </c>
      <c r="I186" s="73"/>
      <c r="J186" s="72">
        <f t="shared" si="5"/>
        <v>0</v>
      </c>
      <c r="K186" s="93"/>
    </row>
    <row r="187" spans="1:11" s="57" customFormat="1">
      <c r="A187" s="68"/>
      <c r="B187" s="69"/>
      <c r="C187" s="391"/>
      <c r="D187" s="52"/>
      <c r="E187" s="74"/>
      <c r="F187" s="71">
        <f>SUM(D$5:D187)</f>
        <v>0</v>
      </c>
      <c r="G187" s="72">
        <f t="shared" si="4"/>
        <v>0</v>
      </c>
      <c r="H187" s="72">
        <v>0</v>
      </c>
      <c r="I187" s="73"/>
      <c r="J187" s="72">
        <f t="shared" si="5"/>
        <v>0</v>
      </c>
      <c r="K187" s="93"/>
    </row>
    <row r="188" spans="1:11" s="57" customFormat="1">
      <c r="A188" s="68"/>
      <c r="B188" s="69"/>
      <c r="C188" s="391"/>
      <c r="D188" s="52"/>
      <c r="E188" s="74"/>
      <c r="F188" s="71">
        <f>SUM(D$5:D188)</f>
        <v>0</v>
      </c>
      <c r="G188" s="72">
        <f t="shared" si="4"/>
        <v>0</v>
      </c>
      <c r="H188" s="72">
        <v>0</v>
      </c>
      <c r="I188" s="73"/>
      <c r="J188" s="72">
        <f t="shared" si="5"/>
        <v>0</v>
      </c>
      <c r="K188" s="93"/>
    </row>
    <row r="189" spans="1:11" s="57" customFormat="1">
      <c r="A189" s="68"/>
      <c r="B189" s="69"/>
      <c r="C189" s="391"/>
      <c r="D189" s="52"/>
      <c r="E189" s="74"/>
      <c r="F189" s="71">
        <f>SUM(D$5:D189)</f>
        <v>0</v>
      </c>
      <c r="G189" s="72">
        <f t="shared" si="4"/>
        <v>0</v>
      </c>
      <c r="H189" s="72">
        <v>0</v>
      </c>
      <c r="I189" s="73"/>
      <c r="J189" s="72">
        <f t="shared" si="5"/>
        <v>0</v>
      </c>
      <c r="K189" s="93"/>
    </row>
    <row r="190" spans="1:11" s="57" customFormat="1">
      <c r="A190" s="68"/>
      <c r="B190" s="69"/>
      <c r="C190" s="391"/>
      <c r="D190" s="52"/>
      <c r="E190" s="74"/>
      <c r="F190" s="71">
        <f>SUM(D$5:D190)</f>
        <v>0</v>
      </c>
      <c r="G190" s="72">
        <f t="shared" si="4"/>
        <v>0</v>
      </c>
      <c r="H190" s="72">
        <v>0</v>
      </c>
      <c r="I190" s="73"/>
      <c r="J190" s="72">
        <f t="shared" si="5"/>
        <v>0</v>
      </c>
      <c r="K190" s="93"/>
    </row>
    <row r="191" spans="1:11" s="57" customFormat="1">
      <c r="A191" s="68"/>
      <c r="B191" s="69"/>
      <c r="C191" s="391"/>
      <c r="D191" s="52"/>
      <c r="E191" s="74"/>
      <c r="F191" s="71">
        <f>SUM(D$5:D191)</f>
        <v>0</v>
      </c>
      <c r="G191" s="72">
        <f t="shared" si="4"/>
        <v>0</v>
      </c>
      <c r="H191" s="72">
        <v>0</v>
      </c>
      <c r="I191" s="73"/>
      <c r="J191" s="72">
        <f t="shared" si="5"/>
        <v>0</v>
      </c>
      <c r="K191" s="93"/>
    </row>
    <row r="192" spans="1:11" s="57" customFormat="1">
      <c r="A192" s="68"/>
      <c r="B192" s="69"/>
      <c r="C192" s="391"/>
      <c r="D192" s="52"/>
      <c r="E192" s="74"/>
      <c r="F192" s="71">
        <f>SUM(D$5:D192)</f>
        <v>0</v>
      </c>
      <c r="G192" s="72">
        <f t="shared" si="4"/>
        <v>0</v>
      </c>
      <c r="H192" s="72">
        <v>0</v>
      </c>
      <c r="I192" s="73"/>
      <c r="J192" s="72">
        <f t="shared" si="5"/>
        <v>0</v>
      </c>
      <c r="K192" s="93"/>
    </row>
    <row r="193" spans="1:11" s="57" customFormat="1">
      <c r="A193" s="68"/>
      <c r="B193" s="69"/>
      <c r="C193" s="391"/>
      <c r="D193" s="52"/>
      <c r="E193" s="74"/>
      <c r="F193" s="71">
        <f>SUM(D$5:D193)</f>
        <v>0</v>
      </c>
      <c r="G193" s="72">
        <f t="shared" si="4"/>
        <v>0</v>
      </c>
      <c r="H193" s="72">
        <v>0</v>
      </c>
      <c r="I193" s="73"/>
      <c r="J193" s="72">
        <f t="shared" si="5"/>
        <v>0</v>
      </c>
      <c r="K193" s="93"/>
    </row>
    <row r="194" spans="1:11" s="57" customFormat="1">
      <c r="A194" s="68"/>
      <c r="B194" s="69"/>
      <c r="C194" s="391"/>
      <c r="D194" s="52"/>
      <c r="E194" s="74"/>
      <c r="F194" s="71">
        <f>SUM(D$5:D194)</f>
        <v>0</v>
      </c>
      <c r="G194" s="72">
        <f t="shared" si="4"/>
        <v>0</v>
      </c>
      <c r="H194" s="72">
        <v>0</v>
      </c>
      <c r="I194" s="73"/>
      <c r="J194" s="72">
        <f t="shared" si="5"/>
        <v>0</v>
      </c>
      <c r="K194" s="93"/>
    </row>
    <row r="195" spans="1:11" s="57" customFormat="1">
      <c r="A195" s="68"/>
      <c r="B195" s="69"/>
      <c r="C195" s="391"/>
      <c r="D195" s="52"/>
      <c r="E195" s="74"/>
      <c r="F195" s="71">
        <f>SUM(D$5:D195)</f>
        <v>0</v>
      </c>
      <c r="G195" s="72">
        <f t="shared" si="4"/>
        <v>0</v>
      </c>
      <c r="H195" s="72">
        <v>0</v>
      </c>
      <c r="I195" s="73"/>
      <c r="J195" s="72">
        <f t="shared" si="5"/>
        <v>0</v>
      </c>
      <c r="K195" s="93"/>
    </row>
    <row r="196" spans="1:11" s="57" customFormat="1">
      <c r="A196" s="68"/>
      <c r="B196" s="69"/>
      <c r="C196" s="391"/>
      <c r="D196" s="52"/>
      <c r="E196" s="74"/>
      <c r="F196" s="71">
        <f>SUM(D$5:D196)</f>
        <v>0</v>
      </c>
      <c r="G196" s="72">
        <f t="shared" si="4"/>
        <v>0</v>
      </c>
      <c r="H196" s="72">
        <v>0</v>
      </c>
      <c r="I196" s="73"/>
      <c r="J196" s="72">
        <f t="shared" si="5"/>
        <v>0</v>
      </c>
      <c r="K196" s="93"/>
    </row>
    <row r="197" spans="1:11" s="57" customFormat="1">
      <c r="A197" s="68"/>
      <c r="B197" s="69"/>
      <c r="C197" s="391"/>
      <c r="D197" s="52"/>
      <c r="E197" s="74"/>
      <c r="F197" s="71">
        <f>SUM(D$5:D197)</f>
        <v>0</v>
      </c>
      <c r="G197" s="72">
        <f t="shared" si="4"/>
        <v>0</v>
      </c>
      <c r="H197" s="72">
        <v>0</v>
      </c>
      <c r="I197" s="73"/>
      <c r="J197" s="72">
        <f t="shared" si="5"/>
        <v>0</v>
      </c>
      <c r="K197" s="93"/>
    </row>
    <row r="198" spans="1:11" s="57" customFormat="1">
      <c r="A198" s="68"/>
      <c r="B198" s="69"/>
      <c r="C198" s="391"/>
      <c r="D198" s="52"/>
      <c r="E198" s="74"/>
      <c r="F198" s="71">
        <f>SUM(D$5:D198)</f>
        <v>0</v>
      </c>
      <c r="G198" s="72">
        <f t="shared" si="4"/>
        <v>0</v>
      </c>
      <c r="H198" s="72">
        <v>0</v>
      </c>
      <c r="I198" s="73"/>
      <c r="J198" s="72">
        <f t="shared" si="5"/>
        <v>0</v>
      </c>
      <c r="K198" s="93"/>
    </row>
    <row r="199" spans="1:11" s="57" customFormat="1">
      <c r="A199" s="68"/>
      <c r="B199" s="69"/>
      <c r="C199" s="391"/>
      <c r="D199" s="52"/>
      <c r="E199" s="74"/>
      <c r="F199" s="71">
        <f>SUM(D$5:D199)</f>
        <v>0</v>
      </c>
      <c r="G199" s="72">
        <f t="shared" si="4"/>
        <v>0</v>
      </c>
      <c r="H199" s="72">
        <v>0</v>
      </c>
      <c r="I199" s="73"/>
      <c r="J199" s="72">
        <f t="shared" si="5"/>
        <v>0</v>
      </c>
      <c r="K199" s="93"/>
    </row>
    <row r="200" spans="1:11" s="57" customFormat="1">
      <c r="A200" s="68"/>
      <c r="B200" s="69"/>
      <c r="C200" s="391"/>
      <c r="D200" s="52"/>
      <c r="E200" s="74"/>
      <c r="F200" s="71">
        <f>SUM(D$5:D200)</f>
        <v>0</v>
      </c>
      <c r="G200" s="72">
        <f t="shared" ref="G200:G263" si="6">+D200-H200</f>
        <v>0</v>
      </c>
      <c r="H200" s="72">
        <v>0</v>
      </c>
      <c r="I200" s="73"/>
      <c r="J200" s="72">
        <f t="shared" ref="J200:J263" si="7">IF(OR(G200&gt;0,I200="X",C200="Income from customers"),0,G200)</f>
        <v>0</v>
      </c>
      <c r="K200" s="93"/>
    </row>
    <row r="201" spans="1:11" s="57" customFormat="1">
      <c r="A201" s="68"/>
      <c r="B201" s="69"/>
      <c r="C201" s="391"/>
      <c r="D201" s="52"/>
      <c r="E201" s="74"/>
      <c r="F201" s="71">
        <f>SUM(D$5:D201)</f>
        <v>0</v>
      </c>
      <c r="G201" s="72">
        <f t="shared" si="6"/>
        <v>0</v>
      </c>
      <c r="H201" s="72">
        <v>0</v>
      </c>
      <c r="I201" s="73"/>
      <c r="J201" s="72">
        <f t="shared" si="7"/>
        <v>0</v>
      </c>
      <c r="K201" s="93"/>
    </row>
    <row r="202" spans="1:11" s="57" customFormat="1">
      <c r="A202" s="68"/>
      <c r="B202" s="69"/>
      <c r="C202" s="391"/>
      <c r="D202" s="52"/>
      <c r="E202" s="74"/>
      <c r="F202" s="71">
        <f>SUM(D$5:D202)</f>
        <v>0</v>
      </c>
      <c r="G202" s="72">
        <f t="shared" si="6"/>
        <v>0</v>
      </c>
      <c r="H202" s="72">
        <v>0</v>
      </c>
      <c r="I202" s="73"/>
      <c r="J202" s="72">
        <f t="shared" si="7"/>
        <v>0</v>
      </c>
      <c r="K202" s="93"/>
    </row>
    <row r="203" spans="1:11" s="57" customFormat="1">
      <c r="A203" s="68"/>
      <c r="B203" s="69"/>
      <c r="C203" s="391"/>
      <c r="D203" s="52"/>
      <c r="E203" s="74"/>
      <c r="F203" s="71">
        <f>SUM(D$5:D203)</f>
        <v>0</v>
      </c>
      <c r="G203" s="72">
        <f t="shared" si="6"/>
        <v>0</v>
      </c>
      <c r="H203" s="72">
        <v>0</v>
      </c>
      <c r="I203" s="73"/>
      <c r="J203" s="72">
        <f t="shared" si="7"/>
        <v>0</v>
      </c>
      <c r="K203" s="93"/>
    </row>
    <row r="204" spans="1:11" s="57" customFormat="1">
      <c r="A204" s="68"/>
      <c r="B204" s="69"/>
      <c r="C204" s="391"/>
      <c r="D204" s="52"/>
      <c r="E204" s="74"/>
      <c r="F204" s="71">
        <f>SUM(D$5:D204)</f>
        <v>0</v>
      </c>
      <c r="G204" s="72">
        <f t="shared" si="6"/>
        <v>0</v>
      </c>
      <c r="H204" s="72">
        <v>0</v>
      </c>
      <c r="I204" s="73"/>
      <c r="J204" s="72">
        <f t="shared" si="7"/>
        <v>0</v>
      </c>
      <c r="K204" s="93"/>
    </row>
    <row r="205" spans="1:11" s="57" customFormat="1">
      <c r="A205" s="68"/>
      <c r="B205" s="69"/>
      <c r="C205" s="391"/>
      <c r="D205" s="52"/>
      <c r="E205" s="74"/>
      <c r="F205" s="71">
        <f>SUM(D$5:D205)</f>
        <v>0</v>
      </c>
      <c r="G205" s="72">
        <f t="shared" si="6"/>
        <v>0</v>
      </c>
      <c r="H205" s="72">
        <v>0</v>
      </c>
      <c r="I205" s="73"/>
      <c r="J205" s="72">
        <f t="shared" si="7"/>
        <v>0</v>
      </c>
      <c r="K205" s="93"/>
    </row>
    <row r="206" spans="1:11" s="57" customFormat="1">
      <c r="A206" s="68"/>
      <c r="B206" s="69"/>
      <c r="C206" s="391"/>
      <c r="D206" s="52"/>
      <c r="E206" s="74"/>
      <c r="F206" s="71">
        <f>SUM(D$5:D206)</f>
        <v>0</v>
      </c>
      <c r="G206" s="72">
        <f t="shared" si="6"/>
        <v>0</v>
      </c>
      <c r="H206" s="72">
        <v>0</v>
      </c>
      <c r="I206" s="73"/>
      <c r="J206" s="72">
        <f t="shared" si="7"/>
        <v>0</v>
      </c>
      <c r="K206" s="93"/>
    </row>
    <row r="207" spans="1:11" s="57" customFormat="1">
      <c r="A207" s="68"/>
      <c r="B207" s="69"/>
      <c r="C207" s="391"/>
      <c r="D207" s="52"/>
      <c r="E207" s="74"/>
      <c r="F207" s="71">
        <f>SUM(D$5:D207)</f>
        <v>0</v>
      </c>
      <c r="G207" s="72">
        <f t="shared" si="6"/>
        <v>0</v>
      </c>
      <c r="H207" s="72">
        <v>0</v>
      </c>
      <c r="I207" s="73"/>
      <c r="J207" s="72">
        <f t="shared" si="7"/>
        <v>0</v>
      </c>
      <c r="K207" s="93"/>
    </row>
    <row r="208" spans="1:11" s="57" customFormat="1">
      <c r="A208" s="68"/>
      <c r="B208" s="69"/>
      <c r="C208" s="391"/>
      <c r="D208" s="52"/>
      <c r="E208" s="74"/>
      <c r="F208" s="71">
        <f>SUM(D$5:D208)</f>
        <v>0</v>
      </c>
      <c r="G208" s="72">
        <f t="shared" si="6"/>
        <v>0</v>
      </c>
      <c r="H208" s="72">
        <v>0</v>
      </c>
      <c r="I208" s="73"/>
      <c r="J208" s="72">
        <f t="shared" si="7"/>
        <v>0</v>
      </c>
      <c r="K208" s="93"/>
    </row>
    <row r="209" spans="1:11" s="57" customFormat="1">
      <c r="A209" s="68"/>
      <c r="B209" s="69"/>
      <c r="C209" s="391"/>
      <c r="D209" s="52"/>
      <c r="E209" s="74"/>
      <c r="F209" s="71">
        <f>SUM(D$5:D209)</f>
        <v>0</v>
      </c>
      <c r="G209" s="72">
        <f t="shared" si="6"/>
        <v>0</v>
      </c>
      <c r="H209" s="72">
        <v>0</v>
      </c>
      <c r="I209" s="73"/>
      <c r="J209" s="72">
        <f t="shared" si="7"/>
        <v>0</v>
      </c>
      <c r="K209" s="93"/>
    </row>
    <row r="210" spans="1:11" s="57" customFormat="1">
      <c r="A210" s="68"/>
      <c r="B210" s="69"/>
      <c r="C210" s="391"/>
      <c r="D210" s="52"/>
      <c r="E210" s="74"/>
      <c r="F210" s="71">
        <f>SUM(D$5:D210)</f>
        <v>0</v>
      </c>
      <c r="G210" s="72">
        <f t="shared" si="6"/>
        <v>0</v>
      </c>
      <c r="H210" s="72">
        <v>0</v>
      </c>
      <c r="I210" s="73"/>
      <c r="J210" s="72">
        <f t="shared" si="7"/>
        <v>0</v>
      </c>
      <c r="K210" s="93"/>
    </row>
    <row r="211" spans="1:11" s="57" customFormat="1">
      <c r="A211" s="68"/>
      <c r="B211" s="69"/>
      <c r="C211" s="391"/>
      <c r="D211" s="52"/>
      <c r="E211" s="74"/>
      <c r="F211" s="71">
        <f>SUM(D$5:D211)</f>
        <v>0</v>
      </c>
      <c r="G211" s="72">
        <f t="shared" si="6"/>
        <v>0</v>
      </c>
      <c r="H211" s="72">
        <v>0</v>
      </c>
      <c r="I211" s="73"/>
      <c r="J211" s="72">
        <f t="shared" si="7"/>
        <v>0</v>
      </c>
      <c r="K211" s="93"/>
    </row>
    <row r="212" spans="1:11" s="57" customFormat="1">
      <c r="A212" s="68"/>
      <c r="B212" s="69"/>
      <c r="C212" s="391"/>
      <c r="D212" s="52"/>
      <c r="E212" s="74"/>
      <c r="F212" s="71">
        <f>SUM(D$5:D212)</f>
        <v>0</v>
      </c>
      <c r="G212" s="72">
        <f t="shared" si="6"/>
        <v>0</v>
      </c>
      <c r="H212" s="72">
        <v>0</v>
      </c>
      <c r="I212" s="73"/>
      <c r="J212" s="72">
        <f t="shared" si="7"/>
        <v>0</v>
      </c>
      <c r="K212" s="93"/>
    </row>
    <row r="213" spans="1:11" s="57" customFormat="1">
      <c r="A213" s="68"/>
      <c r="B213" s="69"/>
      <c r="C213" s="391"/>
      <c r="D213" s="52"/>
      <c r="E213" s="74"/>
      <c r="F213" s="71">
        <f>SUM(D$5:D213)</f>
        <v>0</v>
      </c>
      <c r="G213" s="72">
        <f t="shared" si="6"/>
        <v>0</v>
      </c>
      <c r="H213" s="72">
        <v>0</v>
      </c>
      <c r="I213" s="73"/>
      <c r="J213" s="72">
        <f t="shared" si="7"/>
        <v>0</v>
      </c>
      <c r="K213" s="93"/>
    </row>
    <row r="214" spans="1:11" s="57" customFormat="1">
      <c r="A214" s="68"/>
      <c r="B214" s="69"/>
      <c r="C214" s="391"/>
      <c r="D214" s="52"/>
      <c r="E214" s="74"/>
      <c r="F214" s="71">
        <f>SUM(D$5:D214)</f>
        <v>0</v>
      </c>
      <c r="G214" s="72">
        <f t="shared" si="6"/>
        <v>0</v>
      </c>
      <c r="H214" s="72">
        <v>0</v>
      </c>
      <c r="I214" s="73"/>
      <c r="J214" s="72">
        <f t="shared" si="7"/>
        <v>0</v>
      </c>
      <c r="K214" s="93"/>
    </row>
    <row r="215" spans="1:11" s="57" customFormat="1">
      <c r="A215" s="68"/>
      <c r="B215" s="69"/>
      <c r="C215" s="391"/>
      <c r="D215" s="52"/>
      <c r="E215" s="74"/>
      <c r="F215" s="71">
        <f>SUM(D$5:D215)</f>
        <v>0</v>
      </c>
      <c r="G215" s="72">
        <f t="shared" si="6"/>
        <v>0</v>
      </c>
      <c r="H215" s="72">
        <v>0</v>
      </c>
      <c r="I215" s="73"/>
      <c r="J215" s="72">
        <f t="shared" si="7"/>
        <v>0</v>
      </c>
      <c r="K215" s="93"/>
    </row>
    <row r="216" spans="1:11" s="57" customFormat="1">
      <c r="A216" s="68"/>
      <c r="B216" s="69"/>
      <c r="C216" s="391"/>
      <c r="D216" s="52"/>
      <c r="E216" s="74"/>
      <c r="F216" s="71">
        <f>SUM(D$5:D216)</f>
        <v>0</v>
      </c>
      <c r="G216" s="72">
        <f t="shared" si="6"/>
        <v>0</v>
      </c>
      <c r="H216" s="72">
        <v>0</v>
      </c>
      <c r="I216" s="73"/>
      <c r="J216" s="72">
        <f t="shared" si="7"/>
        <v>0</v>
      </c>
      <c r="K216" s="93"/>
    </row>
    <row r="217" spans="1:11" s="57" customFormat="1">
      <c r="A217" s="68"/>
      <c r="B217" s="69"/>
      <c r="C217" s="391"/>
      <c r="D217" s="52"/>
      <c r="E217" s="74"/>
      <c r="F217" s="71">
        <f>SUM(D$5:D217)</f>
        <v>0</v>
      </c>
      <c r="G217" s="72">
        <f t="shared" si="6"/>
        <v>0</v>
      </c>
      <c r="H217" s="72">
        <v>0</v>
      </c>
      <c r="I217" s="73"/>
      <c r="J217" s="72">
        <f t="shared" si="7"/>
        <v>0</v>
      </c>
      <c r="K217" s="93"/>
    </row>
    <row r="218" spans="1:11" s="57" customFormat="1">
      <c r="A218" s="68"/>
      <c r="B218" s="69"/>
      <c r="C218" s="391"/>
      <c r="D218" s="52"/>
      <c r="E218" s="74"/>
      <c r="F218" s="71">
        <f>SUM(D$5:D218)</f>
        <v>0</v>
      </c>
      <c r="G218" s="72">
        <f t="shared" si="6"/>
        <v>0</v>
      </c>
      <c r="H218" s="72">
        <v>0</v>
      </c>
      <c r="I218" s="73"/>
      <c r="J218" s="72">
        <f t="shared" si="7"/>
        <v>0</v>
      </c>
      <c r="K218" s="93"/>
    </row>
    <row r="219" spans="1:11" s="57" customFormat="1">
      <c r="A219" s="68"/>
      <c r="B219" s="69"/>
      <c r="C219" s="391"/>
      <c r="D219" s="52"/>
      <c r="E219" s="74"/>
      <c r="F219" s="71">
        <f>SUM(D$5:D219)</f>
        <v>0</v>
      </c>
      <c r="G219" s="72">
        <f t="shared" si="6"/>
        <v>0</v>
      </c>
      <c r="H219" s="72">
        <v>0</v>
      </c>
      <c r="I219" s="73"/>
      <c r="J219" s="72">
        <f t="shared" si="7"/>
        <v>0</v>
      </c>
      <c r="K219" s="93"/>
    </row>
    <row r="220" spans="1:11" s="57" customFormat="1">
      <c r="A220" s="68"/>
      <c r="B220" s="69"/>
      <c r="C220" s="391"/>
      <c r="D220" s="52"/>
      <c r="E220" s="74"/>
      <c r="F220" s="71">
        <f>SUM(D$5:D220)</f>
        <v>0</v>
      </c>
      <c r="G220" s="72">
        <f t="shared" si="6"/>
        <v>0</v>
      </c>
      <c r="H220" s="72">
        <v>0</v>
      </c>
      <c r="I220" s="73"/>
      <c r="J220" s="72">
        <f t="shared" si="7"/>
        <v>0</v>
      </c>
      <c r="K220" s="93"/>
    </row>
    <row r="221" spans="1:11" s="57" customFormat="1">
      <c r="A221" s="68"/>
      <c r="B221" s="69"/>
      <c r="C221" s="391"/>
      <c r="D221" s="52"/>
      <c r="E221" s="74"/>
      <c r="F221" s="71">
        <f>SUM(D$5:D221)</f>
        <v>0</v>
      </c>
      <c r="G221" s="72">
        <f t="shared" si="6"/>
        <v>0</v>
      </c>
      <c r="H221" s="72">
        <v>0</v>
      </c>
      <c r="I221" s="73"/>
      <c r="J221" s="72">
        <f t="shared" si="7"/>
        <v>0</v>
      </c>
      <c r="K221" s="93"/>
    </row>
    <row r="222" spans="1:11" s="57" customFormat="1">
      <c r="A222" s="68"/>
      <c r="B222" s="69"/>
      <c r="C222" s="391"/>
      <c r="D222" s="52"/>
      <c r="E222" s="74"/>
      <c r="F222" s="71">
        <f>SUM(D$5:D222)</f>
        <v>0</v>
      </c>
      <c r="G222" s="72">
        <f t="shared" si="6"/>
        <v>0</v>
      </c>
      <c r="H222" s="72">
        <v>0</v>
      </c>
      <c r="I222" s="73"/>
      <c r="J222" s="72">
        <f t="shared" si="7"/>
        <v>0</v>
      </c>
      <c r="K222" s="93"/>
    </row>
    <row r="223" spans="1:11" s="57" customFormat="1">
      <c r="A223" s="68"/>
      <c r="B223" s="69"/>
      <c r="C223" s="391"/>
      <c r="D223" s="52"/>
      <c r="E223" s="74"/>
      <c r="F223" s="71">
        <f>SUM(D$5:D223)</f>
        <v>0</v>
      </c>
      <c r="G223" s="72">
        <f t="shared" si="6"/>
        <v>0</v>
      </c>
      <c r="H223" s="72">
        <v>0</v>
      </c>
      <c r="I223" s="73"/>
      <c r="J223" s="72">
        <f t="shared" si="7"/>
        <v>0</v>
      </c>
      <c r="K223" s="93"/>
    </row>
    <row r="224" spans="1:11" s="57" customFormat="1">
      <c r="A224" s="68"/>
      <c r="B224" s="69"/>
      <c r="C224" s="391"/>
      <c r="D224" s="52"/>
      <c r="E224" s="74"/>
      <c r="F224" s="71">
        <f>SUM(D$5:D224)</f>
        <v>0</v>
      </c>
      <c r="G224" s="72">
        <f t="shared" si="6"/>
        <v>0</v>
      </c>
      <c r="H224" s="72">
        <v>0</v>
      </c>
      <c r="I224" s="73"/>
      <c r="J224" s="72">
        <f t="shared" si="7"/>
        <v>0</v>
      </c>
      <c r="K224" s="93"/>
    </row>
    <row r="225" spans="1:11" s="57" customFormat="1">
      <c r="A225" s="68"/>
      <c r="B225" s="69"/>
      <c r="C225" s="391"/>
      <c r="D225" s="52"/>
      <c r="E225" s="74"/>
      <c r="F225" s="71">
        <f>SUM(D$5:D225)</f>
        <v>0</v>
      </c>
      <c r="G225" s="72">
        <f t="shared" si="6"/>
        <v>0</v>
      </c>
      <c r="H225" s="72">
        <v>0</v>
      </c>
      <c r="I225" s="73"/>
      <c r="J225" s="72">
        <f t="shared" si="7"/>
        <v>0</v>
      </c>
      <c r="K225" s="93"/>
    </row>
    <row r="226" spans="1:11" s="57" customFormat="1">
      <c r="A226" s="68"/>
      <c r="B226" s="69"/>
      <c r="C226" s="391"/>
      <c r="D226" s="52"/>
      <c r="E226" s="74"/>
      <c r="F226" s="71">
        <f>SUM(D$5:D226)</f>
        <v>0</v>
      </c>
      <c r="G226" s="72">
        <f t="shared" si="6"/>
        <v>0</v>
      </c>
      <c r="H226" s="72">
        <v>0</v>
      </c>
      <c r="I226" s="73"/>
      <c r="J226" s="72">
        <f t="shared" si="7"/>
        <v>0</v>
      </c>
      <c r="K226" s="93"/>
    </row>
    <row r="227" spans="1:11" s="57" customFormat="1">
      <c r="A227" s="68"/>
      <c r="B227" s="69"/>
      <c r="C227" s="391"/>
      <c r="D227" s="52"/>
      <c r="E227" s="74"/>
      <c r="F227" s="71">
        <f>SUM(D$5:D227)</f>
        <v>0</v>
      </c>
      <c r="G227" s="72">
        <f t="shared" si="6"/>
        <v>0</v>
      </c>
      <c r="H227" s="72">
        <v>0</v>
      </c>
      <c r="I227" s="73"/>
      <c r="J227" s="72">
        <f t="shared" si="7"/>
        <v>0</v>
      </c>
      <c r="K227" s="93"/>
    </row>
    <row r="228" spans="1:11" s="57" customFormat="1">
      <c r="A228" s="68"/>
      <c r="B228" s="69"/>
      <c r="C228" s="391"/>
      <c r="D228" s="52"/>
      <c r="E228" s="74"/>
      <c r="F228" s="71">
        <f>SUM(D$5:D228)</f>
        <v>0</v>
      </c>
      <c r="G228" s="72">
        <f t="shared" si="6"/>
        <v>0</v>
      </c>
      <c r="H228" s="72">
        <v>0</v>
      </c>
      <c r="I228" s="73"/>
      <c r="J228" s="72">
        <f t="shared" si="7"/>
        <v>0</v>
      </c>
      <c r="K228" s="93"/>
    </row>
    <row r="229" spans="1:11" s="57" customFormat="1">
      <c r="A229" s="68"/>
      <c r="B229" s="69"/>
      <c r="C229" s="391"/>
      <c r="D229" s="52"/>
      <c r="E229" s="74"/>
      <c r="F229" s="71">
        <f>SUM(D$5:D229)</f>
        <v>0</v>
      </c>
      <c r="G229" s="72">
        <f t="shared" si="6"/>
        <v>0</v>
      </c>
      <c r="H229" s="72">
        <v>0</v>
      </c>
      <c r="I229" s="73"/>
      <c r="J229" s="72">
        <f t="shared" si="7"/>
        <v>0</v>
      </c>
      <c r="K229" s="93"/>
    </row>
    <row r="230" spans="1:11" s="57" customFormat="1">
      <c r="A230" s="68"/>
      <c r="B230" s="69"/>
      <c r="C230" s="391"/>
      <c r="D230" s="52"/>
      <c r="E230" s="74"/>
      <c r="F230" s="71">
        <f>SUM(D$5:D230)</f>
        <v>0</v>
      </c>
      <c r="G230" s="72">
        <f t="shared" si="6"/>
        <v>0</v>
      </c>
      <c r="H230" s="72">
        <v>0</v>
      </c>
      <c r="I230" s="73"/>
      <c r="J230" s="72">
        <f t="shared" si="7"/>
        <v>0</v>
      </c>
      <c r="K230" s="93"/>
    </row>
    <row r="231" spans="1:11" s="57" customFormat="1">
      <c r="A231" s="68"/>
      <c r="B231" s="69"/>
      <c r="C231" s="391"/>
      <c r="D231" s="52"/>
      <c r="E231" s="74"/>
      <c r="F231" s="71">
        <f>SUM(D$5:D231)</f>
        <v>0</v>
      </c>
      <c r="G231" s="72">
        <f t="shared" si="6"/>
        <v>0</v>
      </c>
      <c r="H231" s="72">
        <v>0</v>
      </c>
      <c r="I231" s="73"/>
      <c r="J231" s="72">
        <f t="shared" si="7"/>
        <v>0</v>
      </c>
      <c r="K231" s="93"/>
    </row>
    <row r="232" spans="1:11" s="57" customFormat="1">
      <c r="A232" s="68"/>
      <c r="B232" s="69"/>
      <c r="C232" s="391"/>
      <c r="D232" s="52"/>
      <c r="E232" s="74"/>
      <c r="F232" s="71">
        <f>SUM(D$5:D232)</f>
        <v>0</v>
      </c>
      <c r="G232" s="72">
        <f t="shared" si="6"/>
        <v>0</v>
      </c>
      <c r="H232" s="72">
        <v>0</v>
      </c>
      <c r="I232" s="73"/>
      <c r="J232" s="72">
        <f t="shared" si="7"/>
        <v>0</v>
      </c>
      <c r="K232" s="93"/>
    </row>
    <row r="233" spans="1:11" s="57" customFormat="1">
      <c r="A233" s="68"/>
      <c r="B233" s="69"/>
      <c r="C233" s="391"/>
      <c r="D233" s="52"/>
      <c r="E233" s="74"/>
      <c r="F233" s="71">
        <f>SUM(D$5:D233)</f>
        <v>0</v>
      </c>
      <c r="G233" s="72">
        <f t="shared" si="6"/>
        <v>0</v>
      </c>
      <c r="H233" s="72">
        <v>0</v>
      </c>
      <c r="I233" s="73"/>
      <c r="J233" s="72">
        <f t="shared" si="7"/>
        <v>0</v>
      </c>
      <c r="K233" s="93"/>
    </row>
    <row r="234" spans="1:11" s="57" customFormat="1">
      <c r="A234" s="68"/>
      <c r="B234" s="69"/>
      <c r="C234" s="391"/>
      <c r="D234" s="52"/>
      <c r="E234" s="74"/>
      <c r="F234" s="71">
        <f>SUM(D$5:D234)</f>
        <v>0</v>
      </c>
      <c r="G234" s="72">
        <f t="shared" si="6"/>
        <v>0</v>
      </c>
      <c r="H234" s="72">
        <v>0</v>
      </c>
      <c r="I234" s="73"/>
      <c r="J234" s="72">
        <f t="shared" si="7"/>
        <v>0</v>
      </c>
      <c r="K234" s="93"/>
    </row>
    <row r="235" spans="1:11" s="57" customFormat="1">
      <c r="A235" s="68"/>
      <c r="B235" s="69"/>
      <c r="C235" s="391"/>
      <c r="D235" s="52"/>
      <c r="E235" s="74"/>
      <c r="F235" s="71">
        <f>SUM(D$5:D235)</f>
        <v>0</v>
      </c>
      <c r="G235" s="72">
        <f t="shared" si="6"/>
        <v>0</v>
      </c>
      <c r="H235" s="72">
        <v>0</v>
      </c>
      <c r="I235" s="73"/>
      <c r="J235" s="72">
        <f t="shared" si="7"/>
        <v>0</v>
      </c>
      <c r="K235" s="93"/>
    </row>
    <row r="236" spans="1:11" s="57" customFormat="1">
      <c r="A236" s="68"/>
      <c r="B236" s="69"/>
      <c r="C236" s="391"/>
      <c r="D236" s="52"/>
      <c r="E236" s="74"/>
      <c r="F236" s="71">
        <f>SUM(D$5:D236)</f>
        <v>0</v>
      </c>
      <c r="G236" s="72">
        <f t="shared" si="6"/>
        <v>0</v>
      </c>
      <c r="H236" s="72">
        <v>0</v>
      </c>
      <c r="I236" s="73"/>
      <c r="J236" s="72">
        <f t="shared" si="7"/>
        <v>0</v>
      </c>
      <c r="K236" s="93"/>
    </row>
    <row r="237" spans="1:11" s="57" customFormat="1">
      <c r="A237" s="68"/>
      <c r="B237" s="69"/>
      <c r="C237" s="391"/>
      <c r="D237" s="52"/>
      <c r="E237" s="74"/>
      <c r="F237" s="71">
        <f>SUM(D$5:D237)</f>
        <v>0</v>
      </c>
      <c r="G237" s="72">
        <f t="shared" si="6"/>
        <v>0</v>
      </c>
      <c r="H237" s="72">
        <v>0</v>
      </c>
      <c r="I237" s="73"/>
      <c r="J237" s="72">
        <f t="shared" si="7"/>
        <v>0</v>
      </c>
      <c r="K237" s="93"/>
    </row>
    <row r="238" spans="1:11" s="57" customFormat="1">
      <c r="A238" s="68"/>
      <c r="B238" s="69"/>
      <c r="C238" s="391"/>
      <c r="D238" s="52"/>
      <c r="E238" s="74"/>
      <c r="F238" s="71">
        <f>SUM(D$5:D238)</f>
        <v>0</v>
      </c>
      <c r="G238" s="72">
        <f t="shared" si="6"/>
        <v>0</v>
      </c>
      <c r="H238" s="72">
        <v>0</v>
      </c>
      <c r="I238" s="73"/>
      <c r="J238" s="72">
        <f t="shared" si="7"/>
        <v>0</v>
      </c>
      <c r="K238" s="93"/>
    </row>
    <row r="239" spans="1:11" s="57" customFormat="1">
      <c r="A239" s="68"/>
      <c r="B239" s="69"/>
      <c r="C239" s="391"/>
      <c r="D239" s="52"/>
      <c r="E239" s="74"/>
      <c r="F239" s="71">
        <f>SUM(D$5:D239)</f>
        <v>0</v>
      </c>
      <c r="G239" s="72">
        <f t="shared" si="6"/>
        <v>0</v>
      </c>
      <c r="H239" s="72">
        <v>0</v>
      </c>
      <c r="I239" s="73"/>
      <c r="J239" s="72">
        <f t="shared" si="7"/>
        <v>0</v>
      </c>
      <c r="K239" s="93"/>
    </row>
    <row r="240" spans="1:11" s="57" customFormat="1">
      <c r="A240" s="68"/>
      <c r="B240" s="69"/>
      <c r="C240" s="391"/>
      <c r="D240" s="52"/>
      <c r="E240" s="74"/>
      <c r="F240" s="71">
        <f>SUM(D$5:D240)</f>
        <v>0</v>
      </c>
      <c r="G240" s="72">
        <f t="shared" si="6"/>
        <v>0</v>
      </c>
      <c r="H240" s="72">
        <v>0</v>
      </c>
      <c r="I240" s="73"/>
      <c r="J240" s="72">
        <f t="shared" si="7"/>
        <v>0</v>
      </c>
      <c r="K240" s="93"/>
    </row>
    <row r="241" spans="1:11" s="57" customFormat="1">
      <c r="A241" s="68"/>
      <c r="B241" s="69"/>
      <c r="C241" s="391"/>
      <c r="D241" s="52"/>
      <c r="E241" s="74"/>
      <c r="F241" s="71">
        <f>SUM(D$5:D241)</f>
        <v>0</v>
      </c>
      <c r="G241" s="72">
        <f t="shared" si="6"/>
        <v>0</v>
      </c>
      <c r="H241" s="72">
        <v>0</v>
      </c>
      <c r="I241" s="73"/>
      <c r="J241" s="72">
        <f t="shared" si="7"/>
        <v>0</v>
      </c>
      <c r="K241" s="93"/>
    </row>
    <row r="242" spans="1:11" s="57" customFormat="1">
      <c r="A242" s="68"/>
      <c r="B242" s="69"/>
      <c r="C242" s="391"/>
      <c r="D242" s="52"/>
      <c r="E242" s="74"/>
      <c r="F242" s="71">
        <f>SUM(D$5:D242)</f>
        <v>0</v>
      </c>
      <c r="G242" s="72">
        <f t="shared" si="6"/>
        <v>0</v>
      </c>
      <c r="H242" s="72">
        <v>0</v>
      </c>
      <c r="I242" s="73"/>
      <c r="J242" s="72">
        <f t="shared" si="7"/>
        <v>0</v>
      </c>
      <c r="K242" s="93"/>
    </row>
    <row r="243" spans="1:11" s="57" customFormat="1">
      <c r="A243" s="68"/>
      <c r="B243" s="69"/>
      <c r="C243" s="391"/>
      <c r="D243" s="52"/>
      <c r="E243" s="74"/>
      <c r="F243" s="71">
        <f>SUM(D$5:D243)</f>
        <v>0</v>
      </c>
      <c r="G243" s="72">
        <f t="shared" si="6"/>
        <v>0</v>
      </c>
      <c r="H243" s="72">
        <v>0</v>
      </c>
      <c r="I243" s="73"/>
      <c r="J243" s="72">
        <f t="shared" si="7"/>
        <v>0</v>
      </c>
      <c r="K243" s="93"/>
    </row>
    <row r="244" spans="1:11" s="57" customFormat="1">
      <c r="A244" s="68"/>
      <c r="B244" s="69"/>
      <c r="C244" s="391"/>
      <c r="D244" s="52"/>
      <c r="E244" s="74"/>
      <c r="F244" s="71">
        <f>SUM(D$5:D244)</f>
        <v>0</v>
      </c>
      <c r="G244" s="72">
        <f t="shared" si="6"/>
        <v>0</v>
      </c>
      <c r="H244" s="72">
        <v>0</v>
      </c>
      <c r="I244" s="73"/>
      <c r="J244" s="72">
        <f t="shared" si="7"/>
        <v>0</v>
      </c>
      <c r="K244" s="93"/>
    </row>
    <row r="245" spans="1:11" s="57" customFormat="1">
      <c r="A245" s="68"/>
      <c r="B245" s="69"/>
      <c r="C245" s="391"/>
      <c r="D245" s="52"/>
      <c r="E245" s="74"/>
      <c r="F245" s="71">
        <f>SUM(D$5:D245)</f>
        <v>0</v>
      </c>
      <c r="G245" s="72">
        <f t="shared" si="6"/>
        <v>0</v>
      </c>
      <c r="H245" s="72">
        <v>0</v>
      </c>
      <c r="I245" s="73"/>
      <c r="J245" s="72">
        <f t="shared" si="7"/>
        <v>0</v>
      </c>
      <c r="K245" s="93"/>
    </row>
    <row r="246" spans="1:11" s="57" customFormat="1">
      <c r="A246" s="68"/>
      <c r="B246" s="69"/>
      <c r="C246" s="391"/>
      <c r="D246" s="52"/>
      <c r="E246" s="74"/>
      <c r="F246" s="71">
        <f>SUM(D$5:D246)</f>
        <v>0</v>
      </c>
      <c r="G246" s="72">
        <f t="shared" si="6"/>
        <v>0</v>
      </c>
      <c r="H246" s="72">
        <v>0</v>
      </c>
      <c r="I246" s="73"/>
      <c r="J246" s="72">
        <f t="shared" si="7"/>
        <v>0</v>
      </c>
      <c r="K246" s="93"/>
    </row>
    <row r="247" spans="1:11" s="57" customFormat="1">
      <c r="A247" s="68"/>
      <c r="B247" s="69"/>
      <c r="C247" s="391"/>
      <c r="D247" s="52"/>
      <c r="E247" s="74"/>
      <c r="F247" s="71">
        <f>SUM(D$5:D247)</f>
        <v>0</v>
      </c>
      <c r="G247" s="72">
        <f t="shared" si="6"/>
        <v>0</v>
      </c>
      <c r="H247" s="72">
        <v>0</v>
      </c>
      <c r="I247" s="73"/>
      <c r="J247" s="72">
        <f t="shared" si="7"/>
        <v>0</v>
      </c>
      <c r="K247" s="93"/>
    </row>
    <row r="248" spans="1:11" s="57" customFormat="1">
      <c r="A248" s="68"/>
      <c r="B248" s="69"/>
      <c r="C248" s="391"/>
      <c r="D248" s="52"/>
      <c r="E248" s="74"/>
      <c r="F248" s="71">
        <f>SUM(D$5:D248)</f>
        <v>0</v>
      </c>
      <c r="G248" s="72">
        <f t="shared" si="6"/>
        <v>0</v>
      </c>
      <c r="H248" s="72">
        <v>0</v>
      </c>
      <c r="I248" s="73"/>
      <c r="J248" s="72">
        <f t="shared" si="7"/>
        <v>0</v>
      </c>
      <c r="K248" s="93"/>
    </row>
    <row r="249" spans="1:11" s="57" customFormat="1">
      <c r="A249" s="68"/>
      <c r="B249" s="69"/>
      <c r="C249" s="391"/>
      <c r="D249" s="52"/>
      <c r="E249" s="74"/>
      <c r="F249" s="71">
        <f>SUM(D$5:D249)</f>
        <v>0</v>
      </c>
      <c r="G249" s="72">
        <f t="shared" si="6"/>
        <v>0</v>
      </c>
      <c r="H249" s="72">
        <v>0</v>
      </c>
      <c r="I249" s="73"/>
      <c r="J249" s="72">
        <f t="shared" si="7"/>
        <v>0</v>
      </c>
      <c r="K249" s="93"/>
    </row>
    <row r="250" spans="1:11" s="57" customFormat="1">
      <c r="A250" s="68"/>
      <c r="B250" s="69"/>
      <c r="C250" s="391"/>
      <c r="D250" s="52"/>
      <c r="E250" s="74"/>
      <c r="F250" s="71">
        <f>SUM(D$5:D250)</f>
        <v>0</v>
      </c>
      <c r="G250" s="72">
        <f t="shared" si="6"/>
        <v>0</v>
      </c>
      <c r="H250" s="72">
        <v>0</v>
      </c>
      <c r="I250" s="73"/>
      <c r="J250" s="72">
        <f t="shared" si="7"/>
        <v>0</v>
      </c>
      <c r="K250" s="93"/>
    </row>
    <row r="251" spans="1:11" s="57" customFormat="1">
      <c r="A251" s="68"/>
      <c r="B251" s="69"/>
      <c r="C251" s="391"/>
      <c r="D251" s="52"/>
      <c r="E251" s="74"/>
      <c r="F251" s="71">
        <f>SUM(D$5:D251)</f>
        <v>0</v>
      </c>
      <c r="G251" s="72">
        <f t="shared" si="6"/>
        <v>0</v>
      </c>
      <c r="H251" s="72">
        <v>0</v>
      </c>
      <c r="I251" s="73"/>
      <c r="J251" s="72">
        <f t="shared" si="7"/>
        <v>0</v>
      </c>
      <c r="K251" s="93"/>
    </row>
    <row r="252" spans="1:11" s="57" customFormat="1">
      <c r="A252" s="68"/>
      <c r="B252" s="69"/>
      <c r="C252" s="391"/>
      <c r="D252" s="52"/>
      <c r="E252" s="74"/>
      <c r="F252" s="71">
        <f>SUM(D$5:D252)</f>
        <v>0</v>
      </c>
      <c r="G252" s="72">
        <f t="shared" si="6"/>
        <v>0</v>
      </c>
      <c r="H252" s="72">
        <v>0</v>
      </c>
      <c r="I252" s="73"/>
      <c r="J252" s="72">
        <f t="shared" si="7"/>
        <v>0</v>
      </c>
      <c r="K252" s="93"/>
    </row>
    <row r="253" spans="1:11" s="57" customFormat="1">
      <c r="A253" s="68"/>
      <c r="B253" s="69"/>
      <c r="C253" s="391"/>
      <c r="D253" s="52"/>
      <c r="E253" s="74"/>
      <c r="F253" s="71">
        <f>SUM(D$5:D253)</f>
        <v>0</v>
      </c>
      <c r="G253" s="72">
        <f t="shared" si="6"/>
        <v>0</v>
      </c>
      <c r="H253" s="72">
        <v>0</v>
      </c>
      <c r="I253" s="73"/>
      <c r="J253" s="72">
        <f t="shared" si="7"/>
        <v>0</v>
      </c>
      <c r="K253" s="93"/>
    </row>
    <row r="254" spans="1:11" s="57" customFormat="1">
      <c r="A254" s="68"/>
      <c r="B254" s="69"/>
      <c r="C254" s="391"/>
      <c r="D254" s="52"/>
      <c r="E254" s="74"/>
      <c r="F254" s="71">
        <f>SUM(D$5:D254)</f>
        <v>0</v>
      </c>
      <c r="G254" s="72">
        <f t="shared" si="6"/>
        <v>0</v>
      </c>
      <c r="H254" s="72">
        <v>0</v>
      </c>
      <c r="I254" s="73"/>
      <c r="J254" s="72">
        <f t="shared" si="7"/>
        <v>0</v>
      </c>
      <c r="K254" s="93"/>
    </row>
    <row r="255" spans="1:11" s="57" customFormat="1">
      <c r="A255" s="68"/>
      <c r="B255" s="69"/>
      <c r="C255" s="391"/>
      <c r="D255" s="52"/>
      <c r="E255" s="74"/>
      <c r="F255" s="71">
        <f>SUM(D$5:D255)</f>
        <v>0</v>
      </c>
      <c r="G255" s="72">
        <f t="shared" si="6"/>
        <v>0</v>
      </c>
      <c r="H255" s="72">
        <v>0</v>
      </c>
      <c r="I255" s="73"/>
      <c r="J255" s="72">
        <f t="shared" si="7"/>
        <v>0</v>
      </c>
      <c r="K255" s="93"/>
    </row>
    <row r="256" spans="1:11" s="57" customFormat="1">
      <c r="A256" s="68"/>
      <c r="B256" s="69"/>
      <c r="C256" s="391"/>
      <c r="D256" s="52"/>
      <c r="E256" s="74"/>
      <c r="F256" s="71">
        <f>SUM(D$5:D256)</f>
        <v>0</v>
      </c>
      <c r="G256" s="72">
        <f t="shared" si="6"/>
        <v>0</v>
      </c>
      <c r="H256" s="72">
        <v>0</v>
      </c>
      <c r="I256" s="73"/>
      <c r="J256" s="72">
        <f t="shared" si="7"/>
        <v>0</v>
      </c>
      <c r="K256" s="93"/>
    </row>
    <row r="257" spans="1:11" s="57" customFormat="1">
      <c r="A257" s="68"/>
      <c r="B257" s="69"/>
      <c r="C257" s="391"/>
      <c r="D257" s="52"/>
      <c r="E257" s="74"/>
      <c r="F257" s="71">
        <f>SUM(D$5:D257)</f>
        <v>0</v>
      </c>
      <c r="G257" s="72">
        <f t="shared" si="6"/>
        <v>0</v>
      </c>
      <c r="H257" s="72">
        <v>0</v>
      </c>
      <c r="I257" s="73"/>
      <c r="J257" s="72">
        <f t="shared" si="7"/>
        <v>0</v>
      </c>
      <c r="K257" s="93"/>
    </row>
    <row r="258" spans="1:11" s="57" customFormat="1">
      <c r="A258" s="68"/>
      <c r="B258" s="69"/>
      <c r="C258" s="391"/>
      <c r="D258" s="52"/>
      <c r="E258" s="74"/>
      <c r="F258" s="71">
        <f>SUM(D$5:D258)</f>
        <v>0</v>
      </c>
      <c r="G258" s="72">
        <f t="shared" si="6"/>
        <v>0</v>
      </c>
      <c r="H258" s="72">
        <v>0</v>
      </c>
      <c r="I258" s="73"/>
      <c r="J258" s="72">
        <f t="shared" si="7"/>
        <v>0</v>
      </c>
      <c r="K258" s="93"/>
    </row>
    <row r="259" spans="1:11" s="57" customFormat="1">
      <c r="A259" s="68"/>
      <c r="B259" s="69"/>
      <c r="C259" s="391"/>
      <c r="D259" s="52"/>
      <c r="E259" s="74"/>
      <c r="F259" s="71">
        <f>SUM(D$5:D259)</f>
        <v>0</v>
      </c>
      <c r="G259" s="72">
        <f t="shared" si="6"/>
        <v>0</v>
      </c>
      <c r="H259" s="72">
        <v>0</v>
      </c>
      <c r="I259" s="73"/>
      <c r="J259" s="72">
        <f t="shared" si="7"/>
        <v>0</v>
      </c>
      <c r="K259" s="93"/>
    </row>
    <row r="260" spans="1:11" s="57" customFormat="1">
      <c r="A260" s="68"/>
      <c r="B260" s="69"/>
      <c r="C260" s="391"/>
      <c r="D260" s="52"/>
      <c r="E260" s="74"/>
      <c r="F260" s="71">
        <f>SUM(D$5:D260)</f>
        <v>0</v>
      </c>
      <c r="G260" s="72">
        <f t="shared" si="6"/>
        <v>0</v>
      </c>
      <c r="H260" s="72">
        <v>0</v>
      </c>
      <c r="I260" s="73"/>
      <c r="J260" s="72">
        <f t="shared" si="7"/>
        <v>0</v>
      </c>
      <c r="K260" s="93"/>
    </row>
    <row r="261" spans="1:11" s="57" customFormat="1">
      <c r="A261" s="68"/>
      <c r="B261" s="69"/>
      <c r="C261" s="391"/>
      <c r="D261" s="52"/>
      <c r="E261" s="74"/>
      <c r="F261" s="71">
        <f>SUM(D$5:D261)</f>
        <v>0</v>
      </c>
      <c r="G261" s="72">
        <f t="shared" si="6"/>
        <v>0</v>
      </c>
      <c r="H261" s="72">
        <v>0</v>
      </c>
      <c r="I261" s="73"/>
      <c r="J261" s="72">
        <f t="shared" si="7"/>
        <v>0</v>
      </c>
      <c r="K261" s="93"/>
    </row>
    <row r="262" spans="1:11" s="57" customFormat="1">
      <c r="A262" s="68"/>
      <c r="B262" s="69"/>
      <c r="C262" s="391"/>
      <c r="D262" s="52"/>
      <c r="E262" s="74"/>
      <c r="F262" s="71">
        <f>SUM(D$5:D262)</f>
        <v>0</v>
      </c>
      <c r="G262" s="72">
        <f t="shared" si="6"/>
        <v>0</v>
      </c>
      <c r="H262" s="72">
        <v>0</v>
      </c>
      <c r="I262" s="73"/>
      <c r="J262" s="72">
        <f t="shared" si="7"/>
        <v>0</v>
      </c>
      <c r="K262" s="93"/>
    </row>
    <row r="263" spans="1:11" s="57" customFormat="1">
      <c r="A263" s="68"/>
      <c r="B263" s="69"/>
      <c r="C263" s="391"/>
      <c r="D263" s="52"/>
      <c r="E263" s="74"/>
      <c r="F263" s="71">
        <f>SUM(D$5:D263)</f>
        <v>0</v>
      </c>
      <c r="G263" s="72">
        <f t="shared" si="6"/>
        <v>0</v>
      </c>
      <c r="H263" s="72">
        <v>0</v>
      </c>
      <c r="I263" s="73"/>
      <c r="J263" s="72">
        <f t="shared" si="7"/>
        <v>0</v>
      </c>
      <c r="K263" s="93"/>
    </row>
    <row r="264" spans="1:11" s="57" customFormat="1">
      <c r="A264" s="68"/>
      <c r="B264" s="69"/>
      <c r="C264" s="391"/>
      <c r="D264" s="52"/>
      <c r="E264" s="74"/>
      <c r="F264" s="71">
        <f>SUM(D$5:D264)</f>
        <v>0</v>
      </c>
      <c r="G264" s="72">
        <f t="shared" ref="G264:G327" si="8">+D264-H264</f>
        <v>0</v>
      </c>
      <c r="H264" s="72">
        <v>0</v>
      </c>
      <c r="I264" s="73"/>
      <c r="J264" s="72">
        <f t="shared" ref="J264:J327" si="9">IF(OR(G264&gt;0,I264="X",C264="Income from customers"),0,G264)</f>
        <v>0</v>
      </c>
      <c r="K264" s="93"/>
    </row>
    <row r="265" spans="1:11" s="57" customFormat="1">
      <c r="A265" s="68"/>
      <c r="B265" s="69"/>
      <c r="C265" s="391"/>
      <c r="D265" s="52"/>
      <c r="E265" s="74"/>
      <c r="F265" s="71">
        <f>SUM(D$5:D265)</f>
        <v>0</v>
      </c>
      <c r="G265" s="72">
        <f t="shared" si="8"/>
        <v>0</v>
      </c>
      <c r="H265" s="72">
        <v>0</v>
      </c>
      <c r="I265" s="73"/>
      <c r="J265" s="72">
        <f t="shared" si="9"/>
        <v>0</v>
      </c>
      <c r="K265" s="93"/>
    </row>
    <row r="266" spans="1:11" s="57" customFormat="1">
      <c r="A266" s="68"/>
      <c r="B266" s="69"/>
      <c r="C266" s="391"/>
      <c r="D266" s="52"/>
      <c r="E266" s="74"/>
      <c r="F266" s="71">
        <f>SUM(D$5:D266)</f>
        <v>0</v>
      </c>
      <c r="G266" s="72">
        <f t="shared" si="8"/>
        <v>0</v>
      </c>
      <c r="H266" s="72">
        <v>0</v>
      </c>
      <c r="I266" s="73"/>
      <c r="J266" s="72">
        <f t="shared" si="9"/>
        <v>0</v>
      </c>
      <c r="K266" s="93"/>
    </row>
    <row r="267" spans="1:11" s="57" customFormat="1">
      <c r="A267" s="68"/>
      <c r="B267" s="69"/>
      <c r="C267" s="391"/>
      <c r="D267" s="52"/>
      <c r="E267" s="74"/>
      <c r="F267" s="71">
        <f>SUM(D$5:D267)</f>
        <v>0</v>
      </c>
      <c r="G267" s="72">
        <f t="shared" si="8"/>
        <v>0</v>
      </c>
      <c r="H267" s="72">
        <v>0</v>
      </c>
      <c r="I267" s="73"/>
      <c r="J267" s="72">
        <f t="shared" si="9"/>
        <v>0</v>
      </c>
      <c r="K267" s="93"/>
    </row>
    <row r="268" spans="1:11" s="57" customFormat="1">
      <c r="A268" s="68"/>
      <c r="B268" s="69"/>
      <c r="C268" s="391"/>
      <c r="D268" s="52"/>
      <c r="E268" s="74"/>
      <c r="F268" s="71">
        <f>SUM(D$5:D268)</f>
        <v>0</v>
      </c>
      <c r="G268" s="72">
        <f t="shared" si="8"/>
        <v>0</v>
      </c>
      <c r="H268" s="72">
        <v>0</v>
      </c>
      <c r="I268" s="73"/>
      <c r="J268" s="72">
        <f t="shared" si="9"/>
        <v>0</v>
      </c>
      <c r="K268" s="93"/>
    </row>
    <row r="269" spans="1:11" s="57" customFormat="1">
      <c r="A269" s="68"/>
      <c r="B269" s="69"/>
      <c r="C269" s="391"/>
      <c r="D269" s="52"/>
      <c r="E269" s="74"/>
      <c r="F269" s="71">
        <f>SUM(D$5:D269)</f>
        <v>0</v>
      </c>
      <c r="G269" s="72">
        <f t="shared" si="8"/>
        <v>0</v>
      </c>
      <c r="H269" s="72">
        <v>0</v>
      </c>
      <c r="I269" s="73"/>
      <c r="J269" s="72">
        <f t="shared" si="9"/>
        <v>0</v>
      </c>
      <c r="K269" s="93"/>
    </row>
    <row r="270" spans="1:11" s="57" customFormat="1">
      <c r="A270" s="68"/>
      <c r="B270" s="69"/>
      <c r="C270" s="391"/>
      <c r="D270" s="52"/>
      <c r="E270" s="74"/>
      <c r="F270" s="71">
        <f>SUM(D$5:D270)</f>
        <v>0</v>
      </c>
      <c r="G270" s="72">
        <f t="shared" si="8"/>
        <v>0</v>
      </c>
      <c r="H270" s="72">
        <v>0</v>
      </c>
      <c r="I270" s="73"/>
      <c r="J270" s="72">
        <f t="shared" si="9"/>
        <v>0</v>
      </c>
      <c r="K270" s="93"/>
    </row>
    <row r="271" spans="1:11" s="57" customFormat="1">
      <c r="A271" s="68"/>
      <c r="B271" s="69"/>
      <c r="C271" s="391"/>
      <c r="D271" s="52"/>
      <c r="E271" s="74"/>
      <c r="F271" s="71">
        <f>SUM(D$5:D271)</f>
        <v>0</v>
      </c>
      <c r="G271" s="72">
        <f t="shared" si="8"/>
        <v>0</v>
      </c>
      <c r="H271" s="72">
        <v>0</v>
      </c>
      <c r="I271" s="73"/>
      <c r="J271" s="72">
        <f t="shared" si="9"/>
        <v>0</v>
      </c>
      <c r="K271" s="93"/>
    </row>
    <row r="272" spans="1:11" s="57" customFormat="1">
      <c r="A272" s="68"/>
      <c r="B272" s="69"/>
      <c r="C272" s="391"/>
      <c r="D272" s="52"/>
      <c r="E272" s="74"/>
      <c r="F272" s="71">
        <f>SUM(D$5:D272)</f>
        <v>0</v>
      </c>
      <c r="G272" s="72">
        <f t="shared" si="8"/>
        <v>0</v>
      </c>
      <c r="H272" s="72">
        <v>0</v>
      </c>
      <c r="I272" s="73"/>
      <c r="J272" s="72">
        <f t="shared" si="9"/>
        <v>0</v>
      </c>
      <c r="K272" s="93"/>
    </row>
    <row r="273" spans="1:11" s="57" customFormat="1">
      <c r="A273" s="68"/>
      <c r="B273" s="69"/>
      <c r="C273" s="391"/>
      <c r="D273" s="52"/>
      <c r="E273" s="74"/>
      <c r="F273" s="71">
        <f>SUM(D$5:D273)</f>
        <v>0</v>
      </c>
      <c r="G273" s="72">
        <f t="shared" si="8"/>
        <v>0</v>
      </c>
      <c r="H273" s="72">
        <v>0</v>
      </c>
      <c r="I273" s="73"/>
      <c r="J273" s="72">
        <f t="shared" si="9"/>
        <v>0</v>
      </c>
      <c r="K273" s="93"/>
    </row>
    <row r="274" spans="1:11" s="57" customFormat="1">
      <c r="A274" s="68"/>
      <c r="B274" s="69"/>
      <c r="C274" s="391"/>
      <c r="D274" s="52"/>
      <c r="E274" s="74"/>
      <c r="F274" s="71">
        <f>SUM(D$5:D274)</f>
        <v>0</v>
      </c>
      <c r="G274" s="72">
        <f t="shared" si="8"/>
        <v>0</v>
      </c>
      <c r="H274" s="72">
        <v>0</v>
      </c>
      <c r="I274" s="73"/>
      <c r="J274" s="72">
        <f t="shared" si="9"/>
        <v>0</v>
      </c>
      <c r="K274" s="93"/>
    </row>
    <row r="275" spans="1:11" s="57" customFormat="1">
      <c r="A275" s="68"/>
      <c r="B275" s="69"/>
      <c r="C275" s="391"/>
      <c r="D275" s="52"/>
      <c r="E275" s="74"/>
      <c r="F275" s="71">
        <f>SUM(D$5:D275)</f>
        <v>0</v>
      </c>
      <c r="G275" s="72">
        <f t="shared" si="8"/>
        <v>0</v>
      </c>
      <c r="H275" s="72">
        <v>0</v>
      </c>
      <c r="I275" s="73"/>
      <c r="J275" s="72">
        <f t="shared" si="9"/>
        <v>0</v>
      </c>
      <c r="K275" s="93"/>
    </row>
    <row r="276" spans="1:11" s="57" customFormat="1">
      <c r="A276" s="68"/>
      <c r="B276" s="69"/>
      <c r="C276" s="391"/>
      <c r="D276" s="52"/>
      <c r="E276" s="74"/>
      <c r="F276" s="71">
        <f>SUM(D$5:D276)</f>
        <v>0</v>
      </c>
      <c r="G276" s="72">
        <f t="shared" si="8"/>
        <v>0</v>
      </c>
      <c r="H276" s="72">
        <v>0</v>
      </c>
      <c r="I276" s="73"/>
      <c r="J276" s="72">
        <f t="shared" si="9"/>
        <v>0</v>
      </c>
      <c r="K276" s="93"/>
    </row>
    <row r="277" spans="1:11" s="57" customFormat="1">
      <c r="A277" s="68"/>
      <c r="B277" s="69"/>
      <c r="C277" s="391"/>
      <c r="D277" s="52"/>
      <c r="E277" s="74"/>
      <c r="F277" s="71">
        <f>SUM(D$5:D277)</f>
        <v>0</v>
      </c>
      <c r="G277" s="72">
        <f t="shared" si="8"/>
        <v>0</v>
      </c>
      <c r="H277" s="72">
        <v>0</v>
      </c>
      <c r="I277" s="73"/>
      <c r="J277" s="72">
        <f t="shared" si="9"/>
        <v>0</v>
      </c>
      <c r="K277" s="93"/>
    </row>
    <row r="278" spans="1:11" s="57" customFormat="1">
      <c r="A278" s="68"/>
      <c r="B278" s="69"/>
      <c r="C278" s="391"/>
      <c r="D278" s="52"/>
      <c r="E278" s="74"/>
      <c r="F278" s="71">
        <f>SUM(D$5:D278)</f>
        <v>0</v>
      </c>
      <c r="G278" s="72">
        <f t="shared" si="8"/>
        <v>0</v>
      </c>
      <c r="H278" s="72">
        <v>0</v>
      </c>
      <c r="I278" s="73"/>
      <c r="J278" s="72">
        <f t="shared" si="9"/>
        <v>0</v>
      </c>
      <c r="K278" s="93"/>
    </row>
    <row r="279" spans="1:11" s="57" customFormat="1">
      <c r="A279" s="68"/>
      <c r="B279" s="69"/>
      <c r="C279" s="391"/>
      <c r="D279" s="52"/>
      <c r="E279" s="74"/>
      <c r="F279" s="71">
        <f>SUM(D$5:D279)</f>
        <v>0</v>
      </c>
      <c r="G279" s="72">
        <f t="shared" si="8"/>
        <v>0</v>
      </c>
      <c r="H279" s="72">
        <v>0</v>
      </c>
      <c r="I279" s="73"/>
      <c r="J279" s="72">
        <f t="shared" si="9"/>
        <v>0</v>
      </c>
      <c r="K279" s="93"/>
    </row>
    <row r="280" spans="1:11" s="57" customFormat="1">
      <c r="A280" s="68"/>
      <c r="B280" s="69"/>
      <c r="C280" s="391"/>
      <c r="D280" s="52"/>
      <c r="E280" s="74"/>
      <c r="F280" s="71">
        <f>SUM(D$5:D280)</f>
        <v>0</v>
      </c>
      <c r="G280" s="72">
        <f t="shared" si="8"/>
        <v>0</v>
      </c>
      <c r="H280" s="72">
        <v>0</v>
      </c>
      <c r="I280" s="73"/>
      <c r="J280" s="72">
        <f t="shared" si="9"/>
        <v>0</v>
      </c>
      <c r="K280" s="93"/>
    </row>
    <row r="281" spans="1:11" s="57" customFormat="1">
      <c r="A281" s="68"/>
      <c r="B281" s="69"/>
      <c r="C281" s="391"/>
      <c r="D281" s="52"/>
      <c r="E281" s="74"/>
      <c r="F281" s="71">
        <f>SUM(D$5:D281)</f>
        <v>0</v>
      </c>
      <c r="G281" s="72">
        <f t="shared" si="8"/>
        <v>0</v>
      </c>
      <c r="H281" s="72">
        <v>0</v>
      </c>
      <c r="I281" s="73"/>
      <c r="J281" s="72">
        <f t="shared" si="9"/>
        <v>0</v>
      </c>
      <c r="K281" s="93"/>
    </row>
    <row r="282" spans="1:11" s="57" customFormat="1">
      <c r="A282" s="68"/>
      <c r="B282" s="69"/>
      <c r="C282" s="391"/>
      <c r="D282" s="52"/>
      <c r="E282" s="74"/>
      <c r="F282" s="71">
        <f>SUM(D$5:D282)</f>
        <v>0</v>
      </c>
      <c r="G282" s="72">
        <f t="shared" si="8"/>
        <v>0</v>
      </c>
      <c r="H282" s="72">
        <v>0</v>
      </c>
      <c r="I282" s="73"/>
      <c r="J282" s="72">
        <f t="shared" si="9"/>
        <v>0</v>
      </c>
      <c r="K282" s="93"/>
    </row>
    <row r="283" spans="1:11" s="57" customFormat="1">
      <c r="A283" s="68"/>
      <c r="B283" s="69"/>
      <c r="C283" s="391"/>
      <c r="D283" s="52"/>
      <c r="E283" s="74"/>
      <c r="F283" s="71">
        <f>SUM(D$5:D283)</f>
        <v>0</v>
      </c>
      <c r="G283" s="72">
        <f t="shared" si="8"/>
        <v>0</v>
      </c>
      <c r="H283" s="72">
        <v>0</v>
      </c>
      <c r="I283" s="73"/>
      <c r="J283" s="72">
        <f t="shared" si="9"/>
        <v>0</v>
      </c>
      <c r="K283" s="93"/>
    </row>
    <row r="284" spans="1:11" s="57" customFormat="1">
      <c r="A284" s="68"/>
      <c r="B284" s="69"/>
      <c r="C284" s="391"/>
      <c r="D284" s="52"/>
      <c r="E284" s="74"/>
      <c r="F284" s="71">
        <f>SUM(D$5:D284)</f>
        <v>0</v>
      </c>
      <c r="G284" s="72">
        <f t="shared" si="8"/>
        <v>0</v>
      </c>
      <c r="H284" s="72">
        <v>0</v>
      </c>
      <c r="I284" s="73"/>
      <c r="J284" s="72">
        <f t="shared" si="9"/>
        <v>0</v>
      </c>
      <c r="K284" s="93"/>
    </row>
    <row r="285" spans="1:11" s="57" customFormat="1">
      <c r="A285" s="68"/>
      <c r="B285" s="69"/>
      <c r="C285" s="391"/>
      <c r="D285" s="52"/>
      <c r="E285" s="74"/>
      <c r="F285" s="71">
        <f>SUM(D$5:D285)</f>
        <v>0</v>
      </c>
      <c r="G285" s="72">
        <f t="shared" si="8"/>
        <v>0</v>
      </c>
      <c r="H285" s="72">
        <v>0</v>
      </c>
      <c r="I285" s="73"/>
      <c r="J285" s="72">
        <f t="shared" si="9"/>
        <v>0</v>
      </c>
      <c r="K285" s="93"/>
    </row>
    <row r="286" spans="1:11" s="57" customFormat="1">
      <c r="A286" s="68"/>
      <c r="B286" s="69"/>
      <c r="C286" s="391"/>
      <c r="D286" s="52"/>
      <c r="E286" s="74"/>
      <c r="F286" s="71">
        <f>SUM(D$5:D286)</f>
        <v>0</v>
      </c>
      <c r="G286" s="72">
        <f t="shared" si="8"/>
        <v>0</v>
      </c>
      <c r="H286" s="72">
        <v>0</v>
      </c>
      <c r="I286" s="73"/>
      <c r="J286" s="72">
        <f t="shared" si="9"/>
        <v>0</v>
      </c>
      <c r="K286" s="93"/>
    </row>
    <row r="287" spans="1:11" s="57" customFormat="1">
      <c r="A287" s="68"/>
      <c r="B287" s="69"/>
      <c r="C287" s="391"/>
      <c r="D287" s="52"/>
      <c r="E287" s="74"/>
      <c r="F287" s="71">
        <f>SUM(D$5:D287)</f>
        <v>0</v>
      </c>
      <c r="G287" s="72">
        <f t="shared" si="8"/>
        <v>0</v>
      </c>
      <c r="H287" s="72">
        <v>0</v>
      </c>
      <c r="I287" s="73"/>
      <c r="J287" s="72">
        <f t="shared" si="9"/>
        <v>0</v>
      </c>
      <c r="K287" s="93"/>
    </row>
    <row r="288" spans="1:11" s="57" customFormat="1">
      <c r="A288" s="68"/>
      <c r="B288" s="69"/>
      <c r="C288" s="391"/>
      <c r="D288" s="52"/>
      <c r="E288" s="74"/>
      <c r="F288" s="71">
        <f>SUM(D$5:D288)</f>
        <v>0</v>
      </c>
      <c r="G288" s="72">
        <f t="shared" si="8"/>
        <v>0</v>
      </c>
      <c r="H288" s="72">
        <v>0</v>
      </c>
      <c r="I288" s="73"/>
      <c r="J288" s="72">
        <f t="shared" si="9"/>
        <v>0</v>
      </c>
      <c r="K288" s="93"/>
    </row>
    <row r="289" spans="1:11" s="57" customFormat="1">
      <c r="A289" s="68"/>
      <c r="B289" s="69"/>
      <c r="C289" s="391"/>
      <c r="D289" s="52"/>
      <c r="E289" s="74"/>
      <c r="F289" s="71">
        <f>SUM(D$5:D289)</f>
        <v>0</v>
      </c>
      <c r="G289" s="72">
        <f t="shared" si="8"/>
        <v>0</v>
      </c>
      <c r="H289" s="72">
        <v>0</v>
      </c>
      <c r="I289" s="73"/>
      <c r="J289" s="72">
        <f t="shared" si="9"/>
        <v>0</v>
      </c>
      <c r="K289" s="93"/>
    </row>
    <row r="290" spans="1:11" s="57" customFormat="1">
      <c r="A290" s="68"/>
      <c r="B290" s="69"/>
      <c r="C290" s="391"/>
      <c r="D290" s="52"/>
      <c r="E290" s="74"/>
      <c r="F290" s="71">
        <f>SUM(D$5:D290)</f>
        <v>0</v>
      </c>
      <c r="G290" s="72">
        <f t="shared" si="8"/>
        <v>0</v>
      </c>
      <c r="H290" s="72">
        <v>0</v>
      </c>
      <c r="I290" s="73"/>
      <c r="J290" s="72">
        <f t="shared" si="9"/>
        <v>0</v>
      </c>
      <c r="K290" s="93"/>
    </row>
    <row r="291" spans="1:11" s="57" customFormat="1">
      <c r="A291" s="68"/>
      <c r="B291" s="69"/>
      <c r="C291" s="391"/>
      <c r="D291" s="52"/>
      <c r="E291" s="74"/>
      <c r="F291" s="71">
        <f>SUM(D$5:D291)</f>
        <v>0</v>
      </c>
      <c r="G291" s="72">
        <f t="shared" si="8"/>
        <v>0</v>
      </c>
      <c r="H291" s="72">
        <v>0</v>
      </c>
      <c r="I291" s="73"/>
      <c r="J291" s="72">
        <f t="shared" si="9"/>
        <v>0</v>
      </c>
      <c r="K291" s="93"/>
    </row>
    <row r="292" spans="1:11" s="57" customFormat="1">
      <c r="A292" s="68"/>
      <c r="B292" s="69"/>
      <c r="C292" s="391"/>
      <c r="D292" s="52"/>
      <c r="E292" s="74"/>
      <c r="F292" s="71">
        <f>SUM(D$5:D292)</f>
        <v>0</v>
      </c>
      <c r="G292" s="72">
        <f t="shared" si="8"/>
        <v>0</v>
      </c>
      <c r="H292" s="72">
        <v>0</v>
      </c>
      <c r="I292" s="73"/>
      <c r="J292" s="72">
        <f t="shared" si="9"/>
        <v>0</v>
      </c>
      <c r="K292" s="93"/>
    </row>
    <row r="293" spans="1:11" s="57" customFormat="1">
      <c r="A293" s="68"/>
      <c r="B293" s="69"/>
      <c r="C293" s="391"/>
      <c r="D293" s="52"/>
      <c r="E293" s="74"/>
      <c r="F293" s="71">
        <f>SUM(D$5:D293)</f>
        <v>0</v>
      </c>
      <c r="G293" s="72">
        <f t="shared" si="8"/>
        <v>0</v>
      </c>
      <c r="H293" s="72">
        <v>0</v>
      </c>
      <c r="I293" s="73"/>
      <c r="J293" s="72">
        <f t="shared" si="9"/>
        <v>0</v>
      </c>
      <c r="K293" s="93"/>
    </row>
    <row r="294" spans="1:11" s="57" customFormat="1">
      <c r="A294" s="68"/>
      <c r="B294" s="69"/>
      <c r="C294" s="391"/>
      <c r="D294" s="52"/>
      <c r="E294" s="74"/>
      <c r="F294" s="71">
        <f>SUM(D$5:D294)</f>
        <v>0</v>
      </c>
      <c r="G294" s="72">
        <f t="shared" si="8"/>
        <v>0</v>
      </c>
      <c r="H294" s="72">
        <v>0</v>
      </c>
      <c r="I294" s="73"/>
      <c r="J294" s="72">
        <f t="shared" si="9"/>
        <v>0</v>
      </c>
      <c r="K294" s="93"/>
    </row>
    <row r="295" spans="1:11" s="57" customFormat="1">
      <c r="A295" s="68"/>
      <c r="B295" s="69"/>
      <c r="C295" s="391"/>
      <c r="D295" s="52"/>
      <c r="E295" s="74"/>
      <c r="F295" s="71">
        <f>SUM(D$5:D295)</f>
        <v>0</v>
      </c>
      <c r="G295" s="72">
        <f t="shared" si="8"/>
        <v>0</v>
      </c>
      <c r="H295" s="72">
        <v>0</v>
      </c>
      <c r="I295" s="73"/>
      <c r="J295" s="72">
        <f t="shared" si="9"/>
        <v>0</v>
      </c>
      <c r="K295" s="93"/>
    </row>
    <row r="296" spans="1:11" s="57" customFormat="1">
      <c r="A296" s="68"/>
      <c r="B296" s="69"/>
      <c r="C296" s="391"/>
      <c r="D296" s="52"/>
      <c r="E296" s="74"/>
      <c r="F296" s="71">
        <f>SUM(D$5:D296)</f>
        <v>0</v>
      </c>
      <c r="G296" s="72">
        <f t="shared" si="8"/>
        <v>0</v>
      </c>
      <c r="H296" s="72">
        <v>0</v>
      </c>
      <c r="I296" s="73"/>
      <c r="J296" s="72">
        <f t="shared" si="9"/>
        <v>0</v>
      </c>
      <c r="K296" s="93"/>
    </row>
    <row r="297" spans="1:11" s="57" customFormat="1">
      <c r="A297" s="68"/>
      <c r="B297" s="69"/>
      <c r="C297" s="391"/>
      <c r="D297" s="52"/>
      <c r="E297" s="74"/>
      <c r="F297" s="71">
        <f>SUM(D$5:D297)</f>
        <v>0</v>
      </c>
      <c r="G297" s="72">
        <f t="shared" si="8"/>
        <v>0</v>
      </c>
      <c r="H297" s="72">
        <v>0</v>
      </c>
      <c r="I297" s="73"/>
      <c r="J297" s="72">
        <f t="shared" si="9"/>
        <v>0</v>
      </c>
      <c r="K297" s="93"/>
    </row>
    <row r="298" spans="1:11" s="57" customFormat="1">
      <c r="A298" s="68"/>
      <c r="B298" s="69"/>
      <c r="C298" s="391"/>
      <c r="D298" s="52"/>
      <c r="E298" s="74"/>
      <c r="F298" s="71">
        <f>SUM(D$5:D298)</f>
        <v>0</v>
      </c>
      <c r="G298" s="72">
        <f t="shared" si="8"/>
        <v>0</v>
      </c>
      <c r="H298" s="72">
        <v>0</v>
      </c>
      <c r="I298" s="73"/>
      <c r="J298" s="72">
        <f t="shared" si="9"/>
        <v>0</v>
      </c>
      <c r="K298" s="93"/>
    </row>
    <row r="299" spans="1:11" s="57" customFormat="1">
      <c r="A299" s="68"/>
      <c r="B299" s="69"/>
      <c r="C299" s="391"/>
      <c r="D299" s="52"/>
      <c r="E299" s="74"/>
      <c r="F299" s="71">
        <f>SUM(D$5:D299)</f>
        <v>0</v>
      </c>
      <c r="G299" s="72">
        <f t="shared" si="8"/>
        <v>0</v>
      </c>
      <c r="H299" s="72">
        <v>0</v>
      </c>
      <c r="I299" s="73"/>
      <c r="J299" s="72">
        <f t="shared" si="9"/>
        <v>0</v>
      </c>
      <c r="K299" s="93"/>
    </row>
    <row r="300" spans="1:11" s="57" customFormat="1">
      <c r="A300" s="68"/>
      <c r="B300" s="69"/>
      <c r="C300" s="391"/>
      <c r="D300" s="52"/>
      <c r="E300" s="74"/>
      <c r="F300" s="71">
        <f>SUM(D$5:D300)</f>
        <v>0</v>
      </c>
      <c r="G300" s="72">
        <f t="shared" si="8"/>
        <v>0</v>
      </c>
      <c r="H300" s="72">
        <v>0</v>
      </c>
      <c r="I300" s="73"/>
      <c r="J300" s="72">
        <f t="shared" si="9"/>
        <v>0</v>
      </c>
      <c r="K300" s="93"/>
    </row>
    <row r="301" spans="1:11" s="57" customFormat="1">
      <c r="A301" s="68"/>
      <c r="B301" s="69"/>
      <c r="C301" s="391"/>
      <c r="D301" s="52"/>
      <c r="E301" s="74"/>
      <c r="F301" s="71">
        <f>SUM(D$5:D301)</f>
        <v>0</v>
      </c>
      <c r="G301" s="72">
        <f t="shared" si="8"/>
        <v>0</v>
      </c>
      <c r="H301" s="72">
        <v>0</v>
      </c>
      <c r="I301" s="73"/>
      <c r="J301" s="72">
        <f t="shared" si="9"/>
        <v>0</v>
      </c>
      <c r="K301" s="93"/>
    </row>
    <row r="302" spans="1:11" s="57" customFormat="1">
      <c r="A302" s="68"/>
      <c r="B302" s="69"/>
      <c r="C302" s="391"/>
      <c r="D302" s="52"/>
      <c r="E302" s="74"/>
      <c r="F302" s="71">
        <f>SUM(D$5:D302)</f>
        <v>0</v>
      </c>
      <c r="G302" s="72">
        <f t="shared" si="8"/>
        <v>0</v>
      </c>
      <c r="H302" s="72">
        <v>0</v>
      </c>
      <c r="I302" s="73"/>
      <c r="J302" s="72">
        <f t="shared" si="9"/>
        <v>0</v>
      </c>
      <c r="K302" s="93"/>
    </row>
    <row r="303" spans="1:11" s="57" customFormat="1">
      <c r="A303" s="68"/>
      <c r="B303" s="69"/>
      <c r="C303" s="391"/>
      <c r="D303" s="52"/>
      <c r="E303" s="74"/>
      <c r="F303" s="71">
        <f>SUM(D$5:D303)</f>
        <v>0</v>
      </c>
      <c r="G303" s="72">
        <f t="shared" si="8"/>
        <v>0</v>
      </c>
      <c r="H303" s="72">
        <v>0</v>
      </c>
      <c r="I303" s="73"/>
      <c r="J303" s="72">
        <f t="shared" si="9"/>
        <v>0</v>
      </c>
      <c r="K303" s="93"/>
    </row>
    <row r="304" spans="1:11" s="57" customFormat="1">
      <c r="A304" s="68"/>
      <c r="B304" s="69"/>
      <c r="C304" s="391"/>
      <c r="D304" s="52"/>
      <c r="E304" s="74"/>
      <c r="F304" s="71">
        <f>SUM(D$5:D304)</f>
        <v>0</v>
      </c>
      <c r="G304" s="72">
        <f t="shared" si="8"/>
        <v>0</v>
      </c>
      <c r="H304" s="72">
        <v>0</v>
      </c>
      <c r="I304" s="73"/>
      <c r="J304" s="72">
        <f t="shared" si="9"/>
        <v>0</v>
      </c>
      <c r="K304" s="93"/>
    </row>
    <row r="305" spans="1:11" s="57" customFormat="1">
      <c r="A305" s="68"/>
      <c r="B305" s="69"/>
      <c r="C305" s="391"/>
      <c r="D305" s="52"/>
      <c r="E305" s="74"/>
      <c r="F305" s="71">
        <f>SUM(D$5:D305)</f>
        <v>0</v>
      </c>
      <c r="G305" s="72">
        <f t="shared" si="8"/>
        <v>0</v>
      </c>
      <c r="H305" s="72">
        <v>0</v>
      </c>
      <c r="I305" s="73"/>
      <c r="J305" s="72">
        <f t="shared" si="9"/>
        <v>0</v>
      </c>
      <c r="K305" s="93"/>
    </row>
    <row r="306" spans="1:11" s="57" customFormat="1">
      <c r="A306" s="68"/>
      <c r="B306" s="69"/>
      <c r="C306" s="391"/>
      <c r="D306" s="52"/>
      <c r="E306" s="74"/>
      <c r="F306" s="71">
        <f>SUM(D$5:D306)</f>
        <v>0</v>
      </c>
      <c r="G306" s="72">
        <f t="shared" si="8"/>
        <v>0</v>
      </c>
      <c r="H306" s="72">
        <v>0</v>
      </c>
      <c r="I306" s="73"/>
      <c r="J306" s="72">
        <f t="shared" si="9"/>
        <v>0</v>
      </c>
      <c r="K306" s="93"/>
    </row>
    <row r="307" spans="1:11" s="57" customFormat="1">
      <c r="A307" s="68"/>
      <c r="B307" s="69"/>
      <c r="C307" s="391"/>
      <c r="D307" s="52"/>
      <c r="E307" s="74"/>
      <c r="F307" s="71">
        <f>SUM(D$5:D307)</f>
        <v>0</v>
      </c>
      <c r="G307" s="72">
        <f t="shared" si="8"/>
        <v>0</v>
      </c>
      <c r="H307" s="72">
        <v>0</v>
      </c>
      <c r="I307" s="73"/>
      <c r="J307" s="72">
        <f t="shared" si="9"/>
        <v>0</v>
      </c>
      <c r="K307" s="93"/>
    </row>
    <row r="308" spans="1:11" s="57" customFormat="1">
      <c r="A308" s="68"/>
      <c r="B308" s="69"/>
      <c r="C308" s="391"/>
      <c r="D308" s="52"/>
      <c r="E308" s="74"/>
      <c r="F308" s="71">
        <f>SUM(D$5:D308)</f>
        <v>0</v>
      </c>
      <c r="G308" s="72">
        <f t="shared" si="8"/>
        <v>0</v>
      </c>
      <c r="H308" s="72">
        <v>0</v>
      </c>
      <c r="I308" s="73"/>
      <c r="J308" s="72">
        <f t="shared" si="9"/>
        <v>0</v>
      </c>
      <c r="K308" s="93"/>
    </row>
    <row r="309" spans="1:11" s="57" customFormat="1">
      <c r="A309" s="68"/>
      <c r="B309" s="69"/>
      <c r="C309" s="391"/>
      <c r="D309" s="52"/>
      <c r="E309" s="74"/>
      <c r="F309" s="71">
        <f>SUM(D$5:D309)</f>
        <v>0</v>
      </c>
      <c r="G309" s="72">
        <f t="shared" si="8"/>
        <v>0</v>
      </c>
      <c r="H309" s="72">
        <v>0</v>
      </c>
      <c r="I309" s="73"/>
      <c r="J309" s="72">
        <f t="shared" si="9"/>
        <v>0</v>
      </c>
      <c r="K309" s="93"/>
    </row>
    <row r="310" spans="1:11" s="57" customFormat="1">
      <c r="A310" s="68"/>
      <c r="B310" s="69"/>
      <c r="C310" s="391"/>
      <c r="D310" s="52"/>
      <c r="E310" s="74"/>
      <c r="F310" s="71">
        <f>SUM(D$5:D310)</f>
        <v>0</v>
      </c>
      <c r="G310" s="72">
        <f t="shared" si="8"/>
        <v>0</v>
      </c>
      <c r="H310" s="72">
        <v>0</v>
      </c>
      <c r="I310" s="73"/>
      <c r="J310" s="72">
        <f t="shared" si="9"/>
        <v>0</v>
      </c>
      <c r="K310" s="93"/>
    </row>
    <row r="311" spans="1:11" s="57" customFormat="1">
      <c r="A311" s="68"/>
      <c r="B311" s="69"/>
      <c r="C311" s="391"/>
      <c r="D311" s="52"/>
      <c r="E311" s="74"/>
      <c r="F311" s="71">
        <f>SUM(D$5:D311)</f>
        <v>0</v>
      </c>
      <c r="G311" s="72">
        <f t="shared" si="8"/>
        <v>0</v>
      </c>
      <c r="H311" s="72">
        <v>0</v>
      </c>
      <c r="I311" s="73"/>
      <c r="J311" s="72">
        <f t="shared" si="9"/>
        <v>0</v>
      </c>
      <c r="K311" s="93"/>
    </row>
    <row r="312" spans="1:11" s="57" customFormat="1">
      <c r="A312" s="68"/>
      <c r="B312" s="69"/>
      <c r="C312" s="391"/>
      <c r="D312" s="52"/>
      <c r="E312" s="74"/>
      <c r="F312" s="71">
        <f>SUM(D$5:D312)</f>
        <v>0</v>
      </c>
      <c r="G312" s="72">
        <f t="shared" si="8"/>
        <v>0</v>
      </c>
      <c r="H312" s="72">
        <v>0</v>
      </c>
      <c r="I312" s="73"/>
      <c r="J312" s="72">
        <f t="shared" si="9"/>
        <v>0</v>
      </c>
      <c r="K312" s="93"/>
    </row>
    <row r="313" spans="1:11" s="57" customFormat="1">
      <c r="A313" s="68"/>
      <c r="B313" s="69"/>
      <c r="C313" s="391"/>
      <c r="D313" s="52"/>
      <c r="E313" s="74"/>
      <c r="F313" s="71">
        <f>SUM(D$5:D313)</f>
        <v>0</v>
      </c>
      <c r="G313" s="72">
        <f t="shared" si="8"/>
        <v>0</v>
      </c>
      <c r="H313" s="72">
        <v>0</v>
      </c>
      <c r="I313" s="73"/>
      <c r="J313" s="72">
        <f t="shared" si="9"/>
        <v>0</v>
      </c>
      <c r="K313" s="93"/>
    </row>
    <row r="314" spans="1:11" s="57" customFormat="1">
      <c r="A314" s="68"/>
      <c r="B314" s="69"/>
      <c r="C314" s="391"/>
      <c r="D314" s="52"/>
      <c r="E314" s="74"/>
      <c r="F314" s="71">
        <f>SUM(D$5:D314)</f>
        <v>0</v>
      </c>
      <c r="G314" s="72">
        <f t="shared" si="8"/>
        <v>0</v>
      </c>
      <c r="H314" s="72">
        <v>0</v>
      </c>
      <c r="I314" s="73"/>
      <c r="J314" s="72">
        <f t="shared" si="9"/>
        <v>0</v>
      </c>
      <c r="K314" s="93"/>
    </row>
    <row r="315" spans="1:11" s="57" customFormat="1">
      <c r="A315" s="68"/>
      <c r="B315" s="69"/>
      <c r="C315" s="391"/>
      <c r="D315" s="52"/>
      <c r="E315" s="74"/>
      <c r="F315" s="71">
        <f>SUM(D$5:D315)</f>
        <v>0</v>
      </c>
      <c r="G315" s="72">
        <f t="shared" si="8"/>
        <v>0</v>
      </c>
      <c r="H315" s="72">
        <v>0</v>
      </c>
      <c r="I315" s="73"/>
      <c r="J315" s="72">
        <f t="shared" si="9"/>
        <v>0</v>
      </c>
      <c r="K315" s="93"/>
    </row>
    <row r="316" spans="1:11" s="57" customFormat="1">
      <c r="A316" s="68"/>
      <c r="B316" s="69"/>
      <c r="C316" s="391"/>
      <c r="D316" s="52"/>
      <c r="E316" s="74"/>
      <c r="F316" s="71">
        <f>SUM(D$5:D316)</f>
        <v>0</v>
      </c>
      <c r="G316" s="72">
        <f t="shared" si="8"/>
        <v>0</v>
      </c>
      <c r="H316" s="72">
        <v>0</v>
      </c>
      <c r="I316" s="73"/>
      <c r="J316" s="72">
        <f t="shared" si="9"/>
        <v>0</v>
      </c>
      <c r="K316" s="93"/>
    </row>
    <row r="317" spans="1:11" s="57" customFormat="1">
      <c r="A317" s="68"/>
      <c r="B317" s="69"/>
      <c r="C317" s="391"/>
      <c r="D317" s="52"/>
      <c r="E317" s="74"/>
      <c r="F317" s="71">
        <f>SUM(D$5:D317)</f>
        <v>0</v>
      </c>
      <c r="G317" s="72">
        <f t="shared" si="8"/>
        <v>0</v>
      </c>
      <c r="H317" s="72">
        <v>0</v>
      </c>
      <c r="I317" s="73"/>
      <c r="J317" s="72">
        <f t="shared" si="9"/>
        <v>0</v>
      </c>
      <c r="K317" s="93"/>
    </row>
    <row r="318" spans="1:11" s="57" customFormat="1">
      <c r="A318" s="68"/>
      <c r="B318" s="69"/>
      <c r="C318" s="391"/>
      <c r="D318" s="52"/>
      <c r="E318" s="74"/>
      <c r="F318" s="71">
        <f>SUM(D$5:D318)</f>
        <v>0</v>
      </c>
      <c r="G318" s="72">
        <f t="shared" si="8"/>
        <v>0</v>
      </c>
      <c r="H318" s="72">
        <v>0</v>
      </c>
      <c r="I318" s="73"/>
      <c r="J318" s="72">
        <f t="shared" si="9"/>
        <v>0</v>
      </c>
      <c r="K318" s="93"/>
    </row>
    <row r="319" spans="1:11" s="57" customFormat="1">
      <c r="A319" s="68"/>
      <c r="B319" s="69"/>
      <c r="C319" s="391"/>
      <c r="D319" s="52"/>
      <c r="E319" s="74"/>
      <c r="F319" s="71">
        <f>SUM(D$5:D319)</f>
        <v>0</v>
      </c>
      <c r="G319" s="72">
        <f t="shared" si="8"/>
        <v>0</v>
      </c>
      <c r="H319" s="72">
        <v>0</v>
      </c>
      <c r="I319" s="73"/>
      <c r="J319" s="72">
        <f t="shared" si="9"/>
        <v>0</v>
      </c>
      <c r="K319" s="93"/>
    </row>
    <row r="320" spans="1:11" s="57" customFormat="1">
      <c r="A320" s="68"/>
      <c r="B320" s="69"/>
      <c r="C320" s="391"/>
      <c r="D320" s="52"/>
      <c r="E320" s="74"/>
      <c r="F320" s="71">
        <f>SUM(D$5:D320)</f>
        <v>0</v>
      </c>
      <c r="G320" s="72">
        <f t="shared" si="8"/>
        <v>0</v>
      </c>
      <c r="H320" s="72">
        <v>0</v>
      </c>
      <c r="I320" s="73"/>
      <c r="J320" s="72">
        <f t="shared" si="9"/>
        <v>0</v>
      </c>
      <c r="K320" s="93"/>
    </row>
    <row r="321" spans="1:11" s="57" customFormat="1">
      <c r="A321" s="68"/>
      <c r="B321" s="69"/>
      <c r="C321" s="391"/>
      <c r="D321" s="52"/>
      <c r="E321" s="74"/>
      <c r="F321" s="71">
        <f>SUM(D$5:D321)</f>
        <v>0</v>
      </c>
      <c r="G321" s="72">
        <f t="shared" si="8"/>
        <v>0</v>
      </c>
      <c r="H321" s="72">
        <v>0</v>
      </c>
      <c r="I321" s="73"/>
      <c r="J321" s="72">
        <f t="shared" si="9"/>
        <v>0</v>
      </c>
      <c r="K321" s="93"/>
    </row>
    <row r="322" spans="1:11" s="57" customFormat="1">
      <c r="A322" s="68"/>
      <c r="B322" s="69"/>
      <c r="C322" s="391"/>
      <c r="D322" s="52"/>
      <c r="E322" s="74"/>
      <c r="F322" s="71">
        <f>SUM(D$5:D322)</f>
        <v>0</v>
      </c>
      <c r="G322" s="72">
        <f t="shared" si="8"/>
        <v>0</v>
      </c>
      <c r="H322" s="72">
        <v>0</v>
      </c>
      <c r="I322" s="73"/>
      <c r="J322" s="72">
        <f t="shared" si="9"/>
        <v>0</v>
      </c>
      <c r="K322" s="93"/>
    </row>
    <row r="323" spans="1:11" s="57" customFormat="1">
      <c r="A323" s="68"/>
      <c r="B323" s="69"/>
      <c r="C323" s="391"/>
      <c r="D323" s="52"/>
      <c r="E323" s="74"/>
      <c r="F323" s="71">
        <f>SUM(D$5:D323)</f>
        <v>0</v>
      </c>
      <c r="G323" s="72">
        <f t="shared" si="8"/>
        <v>0</v>
      </c>
      <c r="H323" s="72">
        <v>0</v>
      </c>
      <c r="I323" s="73"/>
      <c r="J323" s="72">
        <f t="shared" si="9"/>
        <v>0</v>
      </c>
      <c r="K323" s="93"/>
    </row>
    <row r="324" spans="1:11" s="57" customFormat="1">
      <c r="A324" s="68"/>
      <c r="B324" s="69"/>
      <c r="C324" s="391"/>
      <c r="D324" s="52"/>
      <c r="E324" s="74"/>
      <c r="F324" s="71">
        <f>SUM(D$5:D324)</f>
        <v>0</v>
      </c>
      <c r="G324" s="72">
        <f t="shared" si="8"/>
        <v>0</v>
      </c>
      <c r="H324" s="72">
        <v>0</v>
      </c>
      <c r="I324" s="73"/>
      <c r="J324" s="72">
        <f t="shared" si="9"/>
        <v>0</v>
      </c>
      <c r="K324" s="93"/>
    </row>
    <row r="325" spans="1:11" s="57" customFormat="1">
      <c r="A325" s="68"/>
      <c r="B325" s="69"/>
      <c r="C325" s="391"/>
      <c r="D325" s="52"/>
      <c r="E325" s="74"/>
      <c r="F325" s="71">
        <f>SUM(D$5:D325)</f>
        <v>0</v>
      </c>
      <c r="G325" s="72">
        <f t="shared" si="8"/>
        <v>0</v>
      </c>
      <c r="H325" s="72">
        <v>0</v>
      </c>
      <c r="I325" s="73"/>
      <c r="J325" s="72">
        <f t="shared" si="9"/>
        <v>0</v>
      </c>
      <c r="K325" s="93"/>
    </row>
    <row r="326" spans="1:11" s="57" customFormat="1">
      <c r="A326" s="68"/>
      <c r="B326" s="69"/>
      <c r="C326" s="391"/>
      <c r="D326" s="52"/>
      <c r="E326" s="74"/>
      <c r="F326" s="71">
        <f>SUM(D$5:D326)</f>
        <v>0</v>
      </c>
      <c r="G326" s="72">
        <f t="shared" si="8"/>
        <v>0</v>
      </c>
      <c r="H326" s="72">
        <v>0</v>
      </c>
      <c r="I326" s="73"/>
      <c r="J326" s="72">
        <f t="shared" si="9"/>
        <v>0</v>
      </c>
      <c r="K326" s="93"/>
    </row>
    <row r="327" spans="1:11" s="57" customFormat="1">
      <c r="A327" s="68"/>
      <c r="B327" s="69"/>
      <c r="C327" s="391"/>
      <c r="D327" s="52"/>
      <c r="E327" s="74"/>
      <c r="F327" s="71">
        <f>SUM(D$5:D327)</f>
        <v>0</v>
      </c>
      <c r="G327" s="72">
        <f t="shared" si="8"/>
        <v>0</v>
      </c>
      <c r="H327" s="72">
        <v>0</v>
      </c>
      <c r="I327" s="73"/>
      <c r="J327" s="72">
        <f t="shared" si="9"/>
        <v>0</v>
      </c>
      <c r="K327" s="93"/>
    </row>
    <row r="328" spans="1:11" s="57" customFormat="1">
      <c r="A328" s="68"/>
      <c r="B328" s="69"/>
      <c r="C328" s="391"/>
      <c r="D328" s="52"/>
      <c r="E328" s="74"/>
      <c r="F328" s="71">
        <f>SUM(D$5:D328)</f>
        <v>0</v>
      </c>
      <c r="G328" s="72">
        <f t="shared" ref="G328:G391" si="10">+D328-H328</f>
        <v>0</v>
      </c>
      <c r="H328" s="72">
        <v>0</v>
      </c>
      <c r="I328" s="73"/>
      <c r="J328" s="72">
        <f t="shared" ref="J328:J391" si="11">IF(OR(G328&gt;0,I328="X",C328="Income from customers"),0,G328)</f>
        <v>0</v>
      </c>
      <c r="K328" s="93"/>
    </row>
    <row r="329" spans="1:11" s="57" customFormat="1">
      <c r="A329" s="68"/>
      <c r="B329" s="69"/>
      <c r="C329" s="391"/>
      <c r="D329" s="52"/>
      <c r="E329" s="74"/>
      <c r="F329" s="71">
        <f>SUM(D$5:D329)</f>
        <v>0</v>
      </c>
      <c r="G329" s="72">
        <f t="shared" si="10"/>
        <v>0</v>
      </c>
      <c r="H329" s="72">
        <v>0</v>
      </c>
      <c r="I329" s="73"/>
      <c r="J329" s="72">
        <f t="shared" si="11"/>
        <v>0</v>
      </c>
      <c r="K329" s="93"/>
    </row>
    <row r="330" spans="1:11" s="57" customFormat="1">
      <c r="A330" s="68"/>
      <c r="B330" s="69"/>
      <c r="C330" s="391"/>
      <c r="D330" s="52"/>
      <c r="E330" s="74"/>
      <c r="F330" s="71">
        <f>SUM(D$5:D330)</f>
        <v>0</v>
      </c>
      <c r="G330" s="72">
        <f t="shared" si="10"/>
        <v>0</v>
      </c>
      <c r="H330" s="72">
        <v>0</v>
      </c>
      <c r="I330" s="73"/>
      <c r="J330" s="72">
        <f t="shared" si="11"/>
        <v>0</v>
      </c>
      <c r="K330" s="93"/>
    </row>
    <row r="331" spans="1:11" s="57" customFormat="1">
      <c r="A331" s="68"/>
      <c r="B331" s="69"/>
      <c r="C331" s="391"/>
      <c r="D331" s="52"/>
      <c r="E331" s="74"/>
      <c r="F331" s="71">
        <f>SUM(D$5:D331)</f>
        <v>0</v>
      </c>
      <c r="G331" s="72">
        <f t="shared" si="10"/>
        <v>0</v>
      </c>
      <c r="H331" s="72">
        <v>0</v>
      </c>
      <c r="I331" s="73"/>
      <c r="J331" s="72">
        <f t="shared" si="11"/>
        <v>0</v>
      </c>
      <c r="K331" s="93"/>
    </row>
    <row r="332" spans="1:11" s="57" customFormat="1">
      <c r="A332" s="68"/>
      <c r="B332" s="69"/>
      <c r="C332" s="391"/>
      <c r="D332" s="52"/>
      <c r="E332" s="74"/>
      <c r="F332" s="71">
        <f>SUM(D$5:D332)</f>
        <v>0</v>
      </c>
      <c r="G332" s="72">
        <f t="shared" si="10"/>
        <v>0</v>
      </c>
      <c r="H332" s="72">
        <v>0</v>
      </c>
      <c r="I332" s="73"/>
      <c r="J332" s="72">
        <f t="shared" si="11"/>
        <v>0</v>
      </c>
      <c r="K332" s="93"/>
    </row>
    <row r="333" spans="1:11" s="57" customFormat="1">
      <c r="A333" s="68"/>
      <c r="B333" s="69"/>
      <c r="C333" s="391"/>
      <c r="D333" s="52"/>
      <c r="E333" s="74"/>
      <c r="F333" s="71">
        <f>SUM(D$5:D333)</f>
        <v>0</v>
      </c>
      <c r="G333" s="72">
        <f t="shared" si="10"/>
        <v>0</v>
      </c>
      <c r="H333" s="72">
        <v>0</v>
      </c>
      <c r="I333" s="73"/>
      <c r="J333" s="72">
        <f t="shared" si="11"/>
        <v>0</v>
      </c>
      <c r="K333" s="93"/>
    </row>
    <row r="334" spans="1:11" s="57" customFormat="1">
      <c r="A334" s="68"/>
      <c r="B334" s="69"/>
      <c r="C334" s="391"/>
      <c r="D334" s="52"/>
      <c r="E334" s="74"/>
      <c r="F334" s="71">
        <f>SUM(D$5:D334)</f>
        <v>0</v>
      </c>
      <c r="G334" s="72">
        <f t="shared" si="10"/>
        <v>0</v>
      </c>
      <c r="H334" s="72">
        <v>0</v>
      </c>
      <c r="I334" s="73"/>
      <c r="J334" s="72">
        <f t="shared" si="11"/>
        <v>0</v>
      </c>
      <c r="K334" s="93"/>
    </row>
    <row r="335" spans="1:11" s="57" customFormat="1">
      <c r="A335" s="68"/>
      <c r="B335" s="69"/>
      <c r="C335" s="391"/>
      <c r="D335" s="52"/>
      <c r="E335" s="74"/>
      <c r="F335" s="71">
        <f>SUM(D$5:D335)</f>
        <v>0</v>
      </c>
      <c r="G335" s="72">
        <f t="shared" si="10"/>
        <v>0</v>
      </c>
      <c r="H335" s="72">
        <v>0</v>
      </c>
      <c r="I335" s="73"/>
      <c r="J335" s="72">
        <f t="shared" si="11"/>
        <v>0</v>
      </c>
      <c r="K335" s="93"/>
    </row>
    <row r="336" spans="1:11" s="57" customFormat="1">
      <c r="A336" s="68"/>
      <c r="B336" s="69"/>
      <c r="C336" s="391"/>
      <c r="D336" s="52"/>
      <c r="E336" s="74"/>
      <c r="F336" s="71">
        <f>SUM(D$5:D336)</f>
        <v>0</v>
      </c>
      <c r="G336" s="72">
        <f t="shared" si="10"/>
        <v>0</v>
      </c>
      <c r="H336" s="72">
        <v>0</v>
      </c>
      <c r="I336" s="73"/>
      <c r="J336" s="72">
        <f t="shared" si="11"/>
        <v>0</v>
      </c>
      <c r="K336" s="93"/>
    </row>
    <row r="337" spans="1:11" s="57" customFormat="1">
      <c r="A337" s="68"/>
      <c r="B337" s="69"/>
      <c r="C337" s="391"/>
      <c r="D337" s="52"/>
      <c r="E337" s="74"/>
      <c r="F337" s="71">
        <f>SUM(D$5:D337)</f>
        <v>0</v>
      </c>
      <c r="G337" s="72">
        <f t="shared" si="10"/>
        <v>0</v>
      </c>
      <c r="H337" s="72">
        <v>0</v>
      </c>
      <c r="I337" s="73"/>
      <c r="J337" s="72">
        <f t="shared" si="11"/>
        <v>0</v>
      </c>
      <c r="K337" s="93"/>
    </row>
    <row r="338" spans="1:11" s="57" customFormat="1">
      <c r="A338" s="68"/>
      <c r="B338" s="69"/>
      <c r="C338" s="391"/>
      <c r="D338" s="52"/>
      <c r="E338" s="74"/>
      <c r="F338" s="71">
        <f>SUM(D$5:D338)</f>
        <v>0</v>
      </c>
      <c r="G338" s="72">
        <f t="shared" si="10"/>
        <v>0</v>
      </c>
      <c r="H338" s="72">
        <v>0</v>
      </c>
      <c r="I338" s="73"/>
      <c r="J338" s="72">
        <f t="shared" si="11"/>
        <v>0</v>
      </c>
      <c r="K338" s="93"/>
    </row>
    <row r="339" spans="1:11" s="57" customFormat="1">
      <c r="A339" s="68"/>
      <c r="B339" s="69"/>
      <c r="C339" s="391"/>
      <c r="D339" s="52"/>
      <c r="E339" s="74"/>
      <c r="F339" s="71">
        <f>SUM(D$5:D339)</f>
        <v>0</v>
      </c>
      <c r="G339" s="72">
        <f t="shared" si="10"/>
        <v>0</v>
      </c>
      <c r="H339" s="72">
        <v>0</v>
      </c>
      <c r="I339" s="73"/>
      <c r="J339" s="72">
        <f t="shared" si="11"/>
        <v>0</v>
      </c>
      <c r="K339" s="93"/>
    </row>
    <row r="340" spans="1:11" s="57" customFormat="1">
      <c r="A340" s="68"/>
      <c r="B340" s="69"/>
      <c r="C340" s="391"/>
      <c r="D340" s="52"/>
      <c r="E340" s="74"/>
      <c r="F340" s="71">
        <f>SUM(D$5:D340)</f>
        <v>0</v>
      </c>
      <c r="G340" s="72">
        <f t="shared" si="10"/>
        <v>0</v>
      </c>
      <c r="H340" s="72">
        <v>0</v>
      </c>
      <c r="I340" s="73"/>
      <c r="J340" s="72">
        <f t="shared" si="11"/>
        <v>0</v>
      </c>
      <c r="K340" s="93"/>
    </row>
    <row r="341" spans="1:11" s="57" customFormat="1">
      <c r="A341" s="68"/>
      <c r="B341" s="69"/>
      <c r="C341" s="391"/>
      <c r="D341" s="52"/>
      <c r="E341" s="74"/>
      <c r="F341" s="71">
        <f>SUM(D$5:D341)</f>
        <v>0</v>
      </c>
      <c r="G341" s="72">
        <f t="shared" si="10"/>
        <v>0</v>
      </c>
      <c r="H341" s="72">
        <v>0</v>
      </c>
      <c r="I341" s="73"/>
      <c r="J341" s="72">
        <f t="shared" si="11"/>
        <v>0</v>
      </c>
      <c r="K341" s="93"/>
    </row>
    <row r="342" spans="1:11" s="57" customFormat="1">
      <c r="A342" s="68"/>
      <c r="B342" s="69"/>
      <c r="C342" s="391"/>
      <c r="D342" s="52"/>
      <c r="E342" s="74"/>
      <c r="F342" s="71">
        <f>SUM(D$5:D342)</f>
        <v>0</v>
      </c>
      <c r="G342" s="72">
        <f t="shared" si="10"/>
        <v>0</v>
      </c>
      <c r="H342" s="72">
        <v>0</v>
      </c>
      <c r="I342" s="73"/>
      <c r="J342" s="72">
        <f t="shared" si="11"/>
        <v>0</v>
      </c>
      <c r="K342" s="93"/>
    </row>
    <row r="343" spans="1:11" s="57" customFormat="1">
      <c r="A343" s="68"/>
      <c r="B343" s="69"/>
      <c r="C343" s="391"/>
      <c r="D343" s="52"/>
      <c r="E343" s="74"/>
      <c r="F343" s="71">
        <f>SUM(D$5:D343)</f>
        <v>0</v>
      </c>
      <c r="G343" s="72">
        <f t="shared" si="10"/>
        <v>0</v>
      </c>
      <c r="H343" s="72">
        <v>0</v>
      </c>
      <c r="I343" s="73"/>
      <c r="J343" s="72">
        <f t="shared" si="11"/>
        <v>0</v>
      </c>
      <c r="K343" s="93"/>
    </row>
    <row r="344" spans="1:11" s="57" customFormat="1">
      <c r="A344" s="68"/>
      <c r="B344" s="69"/>
      <c r="C344" s="391"/>
      <c r="D344" s="52"/>
      <c r="E344" s="74"/>
      <c r="F344" s="71">
        <f>SUM(D$5:D344)</f>
        <v>0</v>
      </c>
      <c r="G344" s="72">
        <f t="shared" si="10"/>
        <v>0</v>
      </c>
      <c r="H344" s="72">
        <v>0</v>
      </c>
      <c r="I344" s="73"/>
      <c r="J344" s="72">
        <f t="shared" si="11"/>
        <v>0</v>
      </c>
      <c r="K344" s="93"/>
    </row>
    <row r="345" spans="1:11" s="57" customFormat="1">
      <c r="A345" s="68"/>
      <c r="B345" s="69"/>
      <c r="C345" s="391"/>
      <c r="D345" s="52"/>
      <c r="E345" s="74"/>
      <c r="F345" s="71">
        <f>SUM(D$5:D345)</f>
        <v>0</v>
      </c>
      <c r="G345" s="72">
        <f t="shared" si="10"/>
        <v>0</v>
      </c>
      <c r="H345" s="72">
        <v>0</v>
      </c>
      <c r="I345" s="73"/>
      <c r="J345" s="72">
        <f t="shared" si="11"/>
        <v>0</v>
      </c>
      <c r="K345" s="93"/>
    </row>
    <row r="346" spans="1:11" s="57" customFormat="1">
      <c r="A346" s="68"/>
      <c r="B346" s="69"/>
      <c r="C346" s="391"/>
      <c r="D346" s="52"/>
      <c r="E346" s="74"/>
      <c r="F346" s="71">
        <f>SUM(D$5:D346)</f>
        <v>0</v>
      </c>
      <c r="G346" s="72">
        <f t="shared" si="10"/>
        <v>0</v>
      </c>
      <c r="H346" s="72">
        <v>0</v>
      </c>
      <c r="I346" s="73"/>
      <c r="J346" s="72">
        <f t="shared" si="11"/>
        <v>0</v>
      </c>
      <c r="K346" s="93"/>
    </row>
    <row r="347" spans="1:11" s="57" customFormat="1">
      <c r="A347" s="68"/>
      <c r="B347" s="69"/>
      <c r="C347" s="391"/>
      <c r="D347" s="52"/>
      <c r="E347" s="74"/>
      <c r="F347" s="71">
        <f>SUM(D$5:D347)</f>
        <v>0</v>
      </c>
      <c r="G347" s="72">
        <f t="shared" si="10"/>
        <v>0</v>
      </c>
      <c r="H347" s="72">
        <v>0</v>
      </c>
      <c r="I347" s="73"/>
      <c r="J347" s="72">
        <f t="shared" si="11"/>
        <v>0</v>
      </c>
      <c r="K347" s="93"/>
    </row>
    <row r="348" spans="1:11" s="57" customFormat="1">
      <c r="A348" s="68"/>
      <c r="B348" s="69"/>
      <c r="C348" s="391"/>
      <c r="D348" s="52"/>
      <c r="E348" s="74"/>
      <c r="F348" s="71">
        <f>SUM(D$5:D348)</f>
        <v>0</v>
      </c>
      <c r="G348" s="72">
        <f t="shared" si="10"/>
        <v>0</v>
      </c>
      <c r="H348" s="72">
        <v>0</v>
      </c>
      <c r="I348" s="73"/>
      <c r="J348" s="72">
        <f t="shared" si="11"/>
        <v>0</v>
      </c>
      <c r="K348" s="93"/>
    </row>
    <row r="349" spans="1:11" s="57" customFormat="1">
      <c r="A349" s="68"/>
      <c r="B349" s="69"/>
      <c r="C349" s="391"/>
      <c r="D349" s="52"/>
      <c r="E349" s="74"/>
      <c r="F349" s="71">
        <f>SUM(D$5:D349)</f>
        <v>0</v>
      </c>
      <c r="G349" s="72">
        <f t="shared" si="10"/>
        <v>0</v>
      </c>
      <c r="H349" s="72">
        <v>0</v>
      </c>
      <c r="I349" s="73"/>
      <c r="J349" s="72">
        <f t="shared" si="11"/>
        <v>0</v>
      </c>
      <c r="K349" s="93"/>
    </row>
    <row r="350" spans="1:11" s="57" customFormat="1">
      <c r="A350" s="68"/>
      <c r="B350" s="69"/>
      <c r="C350" s="391"/>
      <c r="D350" s="52"/>
      <c r="E350" s="74"/>
      <c r="F350" s="71">
        <f>SUM(D$5:D350)</f>
        <v>0</v>
      </c>
      <c r="G350" s="72">
        <f t="shared" si="10"/>
        <v>0</v>
      </c>
      <c r="H350" s="72">
        <v>0</v>
      </c>
      <c r="I350" s="73"/>
      <c r="J350" s="72">
        <f t="shared" si="11"/>
        <v>0</v>
      </c>
      <c r="K350" s="93"/>
    </row>
    <row r="351" spans="1:11" s="57" customFormat="1">
      <c r="A351" s="68"/>
      <c r="B351" s="69"/>
      <c r="C351" s="391"/>
      <c r="D351" s="52"/>
      <c r="E351" s="74"/>
      <c r="F351" s="71">
        <f>SUM(D$5:D351)</f>
        <v>0</v>
      </c>
      <c r="G351" s="72">
        <f t="shared" si="10"/>
        <v>0</v>
      </c>
      <c r="H351" s="72">
        <v>0</v>
      </c>
      <c r="I351" s="73"/>
      <c r="J351" s="72">
        <f t="shared" si="11"/>
        <v>0</v>
      </c>
      <c r="K351" s="93"/>
    </row>
    <row r="352" spans="1:11" s="57" customFormat="1">
      <c r="A352" s="68"/>
      <c r="B352" s="69"/>
      <c r="C352" s="391"/>
      <c r="D352" s="52"/>
      <c r="E352" s="74"/>
      <c r="F352" s="71">
        <f>SUM(D$5:D352)</f>
        <v>0</v>
      </c>
      <c r="G352" s="72">
        <f t="shared" si="10"/>
        <v>0</v>
      </c>
      <c r="H352" s="72">
        <v>0</v>
      </c>
      <c r="I352" s="73"/>
      <c r="J352" s="72">
        <f t="shared" si="11"/>
        <v>0</v>
      </c>
      <c r="K352" s="93"/>
    </row>
    <row r="353" spans="1:11" s="57" customFormat="1">
      <c r="A353" s="68"/>
      <c r="B353" s="69"/>
      <c r="C353" s="391"/>
      <c r="D353" s="52"/>
      <c r="E353" s="74"/>
      <c r="F353" s="71">
        <f>SUM(D$5:D353)</f>
        <v>0</v>
      </c>
      <c r="G353" s="72">
        <f t="shared" si="10"/>
        <v>0</v>
      </c>
      <c r="H353" s="72">
        <v>0</v>
      </c>
      <c r="I353" s="73"/>
      <c r="J353" s="72">
        <f t="shared" si="11"/>
        <v>0</v>
      </c>
      <c r="K353" s="93"/>
    </row>
    <row r="354" spans="1:11" s="57" customFormat="1">
      <c r="A354" s="68"/>
      <c r="B354" s="69"/>
      <c r="C354" s="391"/>
      <c r="D354" s="52"/>
      <c r="E354" s="74"/>
      <c r="F354" s="71">
        <f>SUM(D$5:D354)</f>
        <v>0</v>
      </c>
      <c r="G354" s="72">
        <f t="shared" si="10"/>
        <v>0</v>
      </c>
      <c r="H354" s="72">
        <v>0</v>
      </c>
      <c r="I354" s="73"/>
      <c r="J354" s="72">
        <f t="shared" si="11"/>
        <v>0</v>
      </c>
      <c r="K354" s="93"/>
    </row>
    <row r="355" spans="1:11" s="57" customFormat="1">
      <c r="A355" s="68"/>
      <c r="B355" s="69"/>
      <c r="C355" s="391"/>
      <c r="D355" s="52"/>
      <c r="E355" s="74"/>
      <c r="F355" s="71">
        <f>SUM(D$5:D355)</f>
        <v>0</v>
      </c>
      <c r="G355" s="72">
        <f t="shared" si="10"/>
        <v>0</v>
      </c>
      <c r="H355" s="72">
        <v>0</v>
      </c>
      <c r="I355" s="73"/>
      <c r="J355" s="72">
        <f t="shared" si="11"/>
        <v>0</v>
      </c>
      <c r="K355" s="93"/>
    </row>
    <row r="356" spans="1:11" s="57" customFormat="1">
      <c r="A356" s="68"/>
      <c r="B356" s="69"/>
      <c r="C356" s="391"/>
      <c r="D356" s="52"/>
      <c r="E356" s="74"/>
      <c r="F356" s="71">
        <f>SUM(D$5:D356)</f>
        <v>0</v>
      </c>
      <c r="G356" s="72">
        <f t="shared" si="10"/>
        <v>0</v>
      </c>
      <c r="H356" s="72">
        <v>0</v>
      </c>
      <c r="I356" s="73"/>
      <c r="J356" s="72">
        <f t="shared" si="11"/>
        <v>0</v>
      </c>
      <c r="K356" s="93"/>
    </row>
    <row r="357" spans="1:11" s="57" customFormat="1">
      <c r="A357" s="68"/>
      <c r="B357" s="69"/>
      <c r="C357" s="391"/>
      <c r="D357" s="52"/>
      <c r="E357" s="74"/>
      <c r="F357" s="71">
        <f>SUM(D$5:D357)</f>
        <v>0</v>
      </c>
      <c r="G357" s="72">
        <f t="shared" si="10"/>
        <v>0</v>
      </c>
      <c r="H357" s="72">
        <v>0</v>
      </c>
      <c r="I357" s="73"/>
      <c r="J357" s="72">
        <f t="shared" si="11"/>
        <v>0</v>
      </c>
      <c r="K357" s="93"/>
    </row>
    <row r="358" spans="1:11" s="57" customFormat="1">
      <c r="A358" s="68"/>
      <c r="B358" s="69"/>
      <c r="C358" s="391"/>
      <c r="D358" s="52"/>
      <c r="E358" s="74"/>
      <c r="F358" s="71">
        <f>SUM(D$5:D358)</f>
        <v>0</v>
      </c>
      <c r="G358" s="72">
        <f t="shared" si="10"/>
        <v>0</v>
      </c>
      <c r="H358" s="72">
        <v>0</v>
      </c>
      <c r="I358" s="73"/>
      <c r="J358" s="72">
        <f t="shared" si="11"/>
        <v>0</v>
      </c>
      <c r="K358" s="93"/>
    </row>
    <row r="359" spans="1:11" s="57" customFormat="1">
      <c r="A359" s="68"/>
      <c r="B359" s="69"/>
      <c r="C359" s="391"/>
      <c r="D359" s="52"/>
      <c r="E359" s="74"/>
      <c r="F359" s="71">
        <f>SUM(D$5:D359)</f>
        <v>0</v>
      </c>
      <c r="G359" s="72">
        <f t="shared" si="10"/>
        <v>0</v>
      </c>
      <c r="H359" s="72">
        <v>0</v>
      </c>
      <c r="I359" s="73"/>
      <c r="J359" s="72">
        <f t="shared" si="11"/>
        <v>0</v>
      </c>
      <c r="K359" s="93"/>
    </row>
    <row r="360" spans="1:11" s="57" customFormat="1">
      <c r="A360" s="68"/>
      <c r="B360" s="69"/>
      <c r="C360" s="391"/>
      <c r="D360" s="52"/>
      <c r="E360" s="74"/>
      <c r="F360" s="71">
        <f>SUM(D$5:D360)</f>
        <v>0</v>
      </c>
      <c r="G360" s="72">
        <f t="shared" si="10"/>
        <v>0</v>
      </c>
      <c r="H360" s="72">
        <v>0</v>
      </c>
      <c r="I360" s="73"/>
      <c r="J360" s="72">
        <f t="shared" si="11"/>
        <v>0</v>
      </c>
      <c r="K360" s="93"/>
    </row>
    <row r="361" spans="1:11" s="57" customFormat="1">
      <c r="A361" s="68"/>
      <c r="B361" s="69"/>
      <c r="C361" s="391"/>
      <c r="D361" s="52"/>
      <c r="E361" s="74"/>
      <c r="F361" s="71">
        <f>SUM(D$5:D361)</f>
        <v>0</v>
      </c>
      <c r="G361" s="72">
        <f t="shared" si="10"/>
        <v>0</v>
      </c>
      <c r="H361" s="72">
        <v>0</v>
      </c>
      <c r="I361" s="73"/>
      <c r="J361" s="72">
        <f t="shared" si="11"/>
        <v>0</v>
      </c>
      <c r="K361" s="93"/>
    </row>
    <row r="362" spans="1:11" s="57" customFormat="1">
      <c r="A362" s="68"/>
      <c r="B362" s="69"/>
      <c r="C362" s="391"/>
      <c r="D362" s="52"/>
      <c r="E362" s="74"/>
      <c r="F362" s="71">
        <f>SUM(D$5:D362)</f>
        <v>0</v>
      </c>
      <c r="G362" s="72">
        <f t="shared" si="10"/>
        <v>0</v>
      </c>
      <c r="H362" s="72">
        <v>0</v>
      </c>
      <c r="I362" s="73"/>
      <c r="J362" s="72">
        <f t="shared" si="11"/>
        <v>0</v>
      </c>
      <c r="K362" s="93"/>
    </row>
    <row r="363" spans="1:11" s="57" customFormat="1">
      <c r="A363" s="68"/>
      <c r="B363" s="69"/>
      <c r="C363" s="391"/>
      <c r="D363" s="52"/>
      <c r="E363" s="74"/>
      <c r="F363" s="71">
        <f>SUM(D$5:D363)</f>
        <v>0</v>
      </c>
      <c r="G363" s="72">
        <f t="shared" si="10"/>
        <v>0</v>
      </c>
      <c r="H363" s="72">
        <v>0</v>
      </c>
      <c r="I363" s="73"/>
      <c r="J363" s="72">
        <f t="shared" si="11"/>
        <v>0</v>
      </c>
      <c r="K363" s="93"/>
    </row>
    <row r="364" spans="1:11" s="57" customFormat="1">
      <c r="A364" s="68"/>
      <c r="B364" s="69"/>
      <c r="C364" s="391"/>
      <c r="D364" s="52"/>
      <c r="E364" s="74"/>
      <c r="F364" s="71">
        <f>SUM(D$5:D364)</f>
        <v>0</v>
      </c>
      <c r="G364" s="72">
        <f t="shared" si="10"/>
        <v>0</v>
      </c>
      <c r="H364" s="72">
        <v>0</v>
      </c>
      <c r="I364" s="73"/>
      <c r="J364" s="72">
        <f t="shared" si="11"/>
        <v>0</v>
      </c>
      <c r="K364" s="93"/>
    </row>
    <row r="365" spans="1:11" s="57" customFormat="1">
      <c r="A365" s="68"/>
      <c r="B365" s="69"/>
      <c r="C365" s="391"/>
      <c r="D365" s="52"/>
      <c r="E365" s="74"/>
      <c r="F365" s="71">
        <f>SUM(D$5:D365)</f>
        <v>0</v>
      </c>
      <c r="G365" s="72">
        <f t="shared" si="10"/>
        <v>0</v>
      </c>
      <c r="H365" s="72">
        <v>0</v>
      </c>
      <c r="I365" s="73"/>
      <c r="J365" s="72">
        <f t="shared" si="11"/>
        <v>0</v>
      </c>
      <c r="K365" s="93"/>
    </row>
    <row r="366" spans="1:11" s="57" customFormat="1">
      <c r="A366" s="68"/>
      <c r="B366" s="69"/>
      <c r="C366" s="391"/>
      <c r="D366" s="52"/>
      <c r="E366" s="74"/>
      <c r="F366" s="71">
        <f>SUM(D$5:D366)</f>
        <v>0</v>
      </c>
      <c r="G366" s="72">
        <f t="shared" si="10"/>
        <v>0</v>
      </c>
      <c r="H366" s="72">
        <v>0</v>
      </c>
      <c r="I366" s="73"/>
      <c r="J366" s="72">
        <f t="shared" si="11"/>
        <v>0</v>
      </c>
      <c r="K366" s="93"/>
    </row>
    <row r="367" spans="1:11" s="57" customFormat="1">
      <c r="A367" s="68"/>
      <c r="B367" s="69"/>
      <c r="C367" s="391"/>
      <c r="D367" s="52"/>
      <c r="E367" s="74"/>
      <c r="F367" s="71">
        <f>SUM(D$5:D367)</f>
        <v>0</v>
      </c>
      <c r="G367" s="72">
        <f t="shared" si="10"/>
        <v>0</v>
      </c>
      <c r="H367" s="72">
        <v>0</v>
      </c>
      <c r="I367" s="73"/>
      <c r="J367" s="72">
        <f t="shared" si="11"/>
        <v>0</v>
      </c>
      <c r="K367" s="93"/>
    </row>
    <row r="368" spans="1:11" s="57" customFormat="1">
      <c r="A368" s="68"/>
      <c r="B368" s="69"/>
      <c r="C368" s="391"/>
      <c r="D368" s="52"/>
      <c r="E368" s="74"/>
      <c r="F368" s="71">
        <f>SUM(D$5:D368)</f>
        <v>0</v>
      </c>
      <c r="G368" s="72">
        <f t="shared" si="10"/>
        <v>0</v>
      </c>
      <c r="H368" s="72">
        <v>0</v>
      </c>
      <c r="I368" s="73"/>
      <c r="J368" s="72">
        <f t="shared" si="11"/>
        <v>0</v>
      </c>
      <c r="K368" s="93"/>
    </row>
    <row r="369" spans="1:11" s="57" customFormat="1">
      <c r="A369" s="68"/>
      <c r="B369" s="69"/>
      <c r="C369" s="391"/>
      <c r="D369" s="52"/>
      <c r="E369" s="74"/>
      <c r="F369" s="71">
        <f>SUM(D$5:D369)</f>
        <v>0</v>
      </c>
      <c r="G369" s="72">
        <f t="shared" si="10"/>
        <v>0</v>
      </c>
      <c r="H369" s="72">
        <v>0</v>
      </c>
      <c r="I369" s="73"/>
      <c r="J369" s="72">
        <f t="shared" si="11"/>
        <v>0</v>
      </c>
      <c r="K369" s="93"/>
    </row>
    <row r="370" spans="1:11" s="57" customFormat="1">
      <c r="A370" s="68"/>
      <c r="B370" s="69"/>
      <c r="C370" s="391"/>
      <c r="D370" s="52"/>
      <c r="E370" s="74"/>
      <c r="F370" s="71">
        <f>SUM(D$5:D370)</f>
        <v>0</v>
      </c>
      <c r="G370" s="72">
        <f t="shared" si="10"/>
        <v>0</v>
      </c>
      <c r="H370" s="72">
        <v>0</v>
      </c>
      <c r="I370" s="73"/>
      <c r="J370" s="72">
        <f t="shared" si="11"/>
        <v>0</v>
      </c>
      <c r="K370" s="93"/>
    </row>
    <row r="371" spans="1:11" s="57" customFormat="1">
      <c r="A371" s="68"/>
      <c r="B371" s="69"/>
      <c r="C371" s="391"/>
      <c r="D371" s="52"/>
      <c r="E371" s="74"/>
      <c r="F371" s="71">
        <f>SUM(D$5:D371)</f>
        <v>0</v>
      </c>
      <c r="G371" s="72">
        <f t="shared" si="10"/>
        <v>0</v>
      </c>
      <c r="H371" s="72">
        <v>0</v>
      </c>
      <c r="I371" s="73"/>
      <c r="J371" s="72">
        <f t="shared" si="11"/>
        <v>0</v>
      </c>
      <c r="K371" s="93"/>
    </row>
    <row r="372" spans="1:11" s="57" customFormat="1">
      <c r="A372" s="68"/>
      <c r="B372" s="69"/>
      <c r="C372" s="391"/>
      <c r="D372" s="52"/>
      <c r="E372" s="74"/>
      <c r="F372" s="71">
        <f>SUM(D$5:D372)</f>
        <v>0</v>
      </c>
      <c r="G372" s="72">
        <f t="shared" si="10"/>
        <v>0</v>
      </c>
      <c r="H372" s="72">
        <v>0</v>
      </c>
      <c r="I372" s="73"/>
      <c r="J372" s="72">
        <f t="shared" si="11"/>
        <v>0</v>
      </c>
      <c r="K372" s="93"/>
    </row>
    <row r="373" spans="1:11" s="57" customFormat="1">
      <c r="A373" s="68"/>
      <c r="B373" s="69"/>
      <c r="C373" s="391"/>
      <c r="D373" s="52"/>
      <c r="E373" s="74"/>
      <c r="F373" s="71">
        <f>SUM(D$5:D373)</f>
        <v>0</v>
      </c>
      <c r="G373" s="72">
        <f t="shared" si="10"/>
        <v>0</v>
      </c>
      <c r="H373" s="72">
        <v>0</v>
      </c>
      <c r="I373" s="73"/>
      <c r="J373" s="72">
        <f t="shared" si="11"/>
        <v>0</v>
      </c>
      <c r="K373" s="93"/>
    </row>
    <row r="374" spans="1:11" s="57" customFormat="1">
      <c r="A374" s="68"/>
      <c r="B374" s="69"/>
      <c r="C374" s="391"/>
      <c r="D374" s="52"/>
      <c r="E374" s="74"/>
      <c r="F374" s="71">
        <f>SUM(D$5:D374)</f>
        <v>0</v>
      </c>
      <c r="G374" s="72">
        <f t="shared" si="10"/>
        <v>0</v>
      </c>
      <c r="H374" s="72">
        <v>0</v>
      </c>
      <c r="I374" s="73"/>
      <c r="J374" s="72">
        <f t="shared" si="11"/>
        <v>0</v>
      </c>
      <c r="K374" s="93"/>
    </row>
    <row r="375" spans="1:11" s="57" customFormat="1">
      <c r="A375" s="68"/>
      <c r="B375" s="69"/>
      <c r="C375" s="391"/>
      <c r="D375" s="52"/>
      <c r="E375" s="74"/>
      <c r="F375" s="71">
        <f>SUM(D$5:D375)</f>
        <v>0</v>
      </c>
      <c r="G375" s="72">
        <f t="shared" si="10"/>
        <v>0</v>
      </c>
      <c r="H375" s="72">
        <v>0</v>
      </c>
      <c r="I375" s="73"/>
      <c r="J375" s="72">
        <f t="shared" si="11"/>
        <v>0</v>
      </c>
      <c r="K375" s="93"/>
    </row>
    <row r="376" spans="1:11" s="57" customFormat="1">
      <c r="A376" s="68"/>
      <c r="B376" s="69"/>
      <c r="C376" s="391"/>
      <c r="D376" s="52"/>
      <c r="E376" s="74"/>
      <c r="F376" s="71">
        <f>SUM(D$5:D376)</f>
        <v>0</v>
      </c>
      <c r="G376" s="72">
        <f t="shared" si="10"/>
        <v>0</v>
      </c>
      <c r="H376" s="72">
        <v>0</v>
      </c>
      <c r="I376" s="73"/>
      <c r="J376" s="72">
        <f t="shared" si="11"/>
        <v>0</v>
      </c>
      <c r="K376" s="93"/>
    </row>
    <row r="377" spans="1:11" s="57" customFormat="1">
      <c r="A377" s="68"/>
      <c r="B377" s="69"/>
      <c r="C377" s="391"/>
      <c r="D377" s="52"/>
      <c r="E377" s="74"/>
      <c r="F377" s="71">
        <f>SUM(D$5:D377)</f>
        <v>0</v>
      </c>
      <c r="G377" s="72">
        <f t="shared" si="10"/>
        <v>0</v>
      </c>
      <c r="H377" s="72">
        <v>0</v>
      </c>
      <c r="I377" s="73"/>
      <c r="J377" s="72">
        <f t="shared" si="11"/>
        <v>0</v>
      </c>
      <c r="K377" s="93"/>
    </row>
    <row r="378" spans="1:11" s="57" customFormat="1">
      <c r="A378" s="68"/>
      <c r="B378" s="69"/>
      <c r="C378" s="391"/>
      <c r="D378" s="52"/>
      <c r="E378" s="74"/>
      <c r="F378" s="71">
        <f>SUM(D$5:D378)</f>
        <v>0</v>
      </c>
      <c r="G378" s="72">
        <f t="shared" si="10"/>
        <v>0</v>
      </c>
      <c r="H378" s="72">
        <v>0</v>
      </c>
      <c r="I378" s="73"/>
      <c r="J378" s="72">
        <f t="shared" si="11"/>
        <v>0</v>
      </c>
      <c r="K378" s="93"/>
    </row>
    <row r="379" spans="1:11" s="57" customFormat="1">
      <c r="A379" s="68"/>
      <c r="B379" s="69"/>
      <c r="C379" s="391"/>
      <c r="D379" s="52"/>
      <c r="E379" s="74"/>
      <c r="F379" s="71">
        <f>SUM(D$5:D379)</f>
        <v>0</v>
      </c>
      <c r="G379" s="72">
        <f t="shared" si="10"/>
        <v>0</v>
      </c>
      <c r="H379" s="72">
        <v>0</v>
      </c>
      <c r="I379" s="73"/>
      <c r="J379" s="72">
        <f t="shared" si="11"/>
        <v>0</v>
      </c>
      <c r="K379" s="93"/>
    </row>
    <row r="380" spans="1:11" s="57" customFormat="1">
      <c r="A380" s="68"/>
      <c r="B380" s="69"/>
      <c r="C380" s="391"/>
      <c r="D380" s="52"/>
      <c r="E380" s="74"/>
      <c r="F380" s="71">
        <f>SUM(D$5:D380)</f>
        <v>0</v>
      </c>
      <c r="G380" s="72">
        <f t="shared" si="10"/>
        <v>0</v>
      </c>
      <c r="H380" s="72">
        <v>0</v>
      </c>
      <c r="I380" s="73"/>
      <c r="J380" s="72">
        <f t="shared" si="11"/>
        <v>0</v>
      </c>
      <c r="K380" s="93"/>
    </row>
    <row r="381" spans="1:11" s="57" customFormat="1">
      <c r="A381" s="68"/>
      <c r="B381" s="69"/>
      <c r="C381" s="391"/>
      <c r="D381" s="52"/>
      <c r="E381" s="74"/>
      <c r="F381" s="71">
        <f>SUM(D$5:D381)</f>
        <v>0</v>
      </c>
      <c r="G381" s="72">
        <f t="shared" si="10"/>
        <v>0</v>
      </c>
      <c r="H381" s="72">
        <v>0</v>
      </c>
      <c r="I381" s="73"/>
      <c r="J381" s="72">
        <f t="shared" si="11"/>
        <v>0</v>
      </c>
      <c r="K381" s="93"/>
    </row>
    <row r="382" spans="1:11" s="57" customFormat="1">
      <c r="A382" s="68"/>
      <c r="B382" s="69"/>
      <c r="C382" s="391"/>
      <c r="D382" s="52"/>
      <c r="E382" s="74"/>
      <c r="F382" s="71">
        <f>SUM(D$5:D382)</f>
        <v>0</v>
      </c>
      <c r="G382" s="72">
        <f t="shared" si="10"/>
        <v>0</v>
      </c>
      <c r="H382" s="72">
        <v>0</v>
      </c>
      <c r="I382" s="73"/>
      <c r="J382" s="72">
        <f t="shared" si="11"/>
        <v>0</v>
      </c>
      <c r="K382" s="93"/>
    </row>
    <row r="383" spans="1:11" s="57" customFormat="1">
      <c r="A383" s="68"/>
      <c r="B383" s="69"/>
      <c r="C383" s="391"/>
      <c r="D383" s="52"/>
      <c r="E383" s="74"/>
      <c r="F383" s="71">
        <f>SUM(D$5:D383)</f>
        <v>0</v>
      </c>
      <c r="G383" s="72">
        <f t="shared" si="10"/>
        <v>0</v>
      </c>
      <c r="H383" s="72">
        <v>0</v>
      </c>
      <c r="I383" s="73"/>
      <c r="J383" s="72">
        <f t="shared" si="11"/>
        <v>0</v>
      </c>
      <c r="K383" s="93"/>
    </row>
    <row r="384" spans="1:11" s="57" customFormat="1">
      <c r="A384" s="68"/>
      <c r="B384" s="69"/>
      <c r="C384" s="391"/>
      <c r="D384" s="52"/>
      <c r="E384" s="74"/>
      <c r="F384" s="71">
        <f>SUM(D$5:D384)</f>
        <v>0</v>
      </c>
      <c r="G384" s="72">
        <f t="shared" si="10"/>
        <v>0</v>
      </c>
      <c r="H384" s="72">
        <v>0</v>
      </c>
      <c r="I384" s="73"/>
      <c r="J384" s="72">
        <f t="shared" si="11"/>
        <v>0</v>
      </c>
      <c r="K384" s="93"/>
    </row>
    <row r="385" spans="1:11" s="57" customFormat="1">
      <c r="A385" s="68"/>
      <c r="B385" s="69"/>
      <c r="C385" s="391"/>
      <c r="D385" s="52"/>
      <c r="E385" s="74"/>
      <c r="F385" s="71">
        <f>SUM(D$5:D385)</f>
        <v>0</v>
      </c>
      <c r="G385" s="72">
        <f t="shared" si="10"/>
        <v>0</v>
      </c>
      <c r="H385" s="72">
        <v>0</v>
      </c>
      <c r="I385" s="73"/>
      <c r="J385" s="72">
        <f t="shared" si="11"/>
        <v>0</v>
      </c>
      <c r="K385" s="93"/>
    </row>
    <row r="386" spans="1:11" s="57" customFormat="1">
      <c r="A386" s="68"/>
      <c r="B386" s="69"/>
      <c r="C386" s="391"/>
      <c r="D386" s="52"/>
      <c r="E386" s="74"/>
      <c r="F386" s="71">
        <f>SUM(D$5:D386)</f>
        <v>0</v>
      </c>
      <c r="G386" s="72">
        <f t="shared" si="10"/>
        <v>0</v>
      </c>
      <c r="H386" s="72">
        <v>0</v>
      </c>
      <c r="I386" s="73"/>
      <c r="J386" s="72">
        <f t="shared" si="11"/>
        <v>0</v>
      </c>
      <c r="K386" s="93"/>
    </row>
    <row r="387" spans="1:11" s="57" customFormat="1">
      <c r="A387" s="68"/>
      <c r="B387" s="69"/>
      <c r="C387" s="391"/>
      <c r="D387" s="52"/>
      <c r="E387" s="74"/>
      <c r="F387" s="71">
        <f>SUM(D$5:D387)</f>
        <v>0</v>
      </c>
      <c r="G387" s="72">
        <f t="shared" si="10"/>
        <v>0</v>
      </c>
      <c r="H387" s="72">
        <v>0</v>
      </c>
      <c r="I387" s="73"/>
      <c r="J387" s="72">
        <f t="shared" si="11"/>
        <v>0</v>
      </c>
      <c r="K387" s="93"/>
    </row>
    <row r="388" spans="1:11" s="57" customFormat="1">
      <c r="A388" s="68"/>
      <c r="B388" s="69"/>
      <c r="C388" s="391"/>
      <c r="D388" s="52"/>
      <c r="E388" s="74"/>
      <c r="F388" s="71">
        <f>SUM(D$5:D388)</f>
        <v>0</v>
      </c>
      <c r="G388" s="72">
        <f t="shared" si="10"/>
        <v>0</v>
      </c>
      <c r="H388" s="72">
        <v>0</v>
      </c>
      <c r="I388" s="73"/>
      <c r="J388" s="72">
        <f t="shared" si="11"/>
        <v>0</v>
      </c>
      <c r="K388" s="93"/>
    </row>
    <row r="389" spans="1:11" s="57" customFormat="1">
      <c r="A389" s="68"/>
      <c r="B389" s="69"/>
      <c r="C389" s="391"/>
      <c r="D389" s="52"/>
      <c r="E389" s="74"/>
      <c r="F389" s="71">
        <f>SUM(D$5:D389)</f>
        <v>0</v>
      </c>
      <c r="G389" s="72">
        <f t="shared" si="10"/>
        <v>0</v>
      </c>
      <c r="H389" s="72">
        <v>0</v>
      </c>
      <c r="I389" s="73"/>
      <c r="J389" s="72">
        <f t="shared" si="11"/>
        <v>0</v>
      </c>
      <c r="K389" s="93"/>
    </row>
    <row r="390" spans="1:11" s="57" customFormat="1">
      <c r="A390" s="68"/>
      <c r="B390" s="69"/>
      <c r="C390" s="391"/>
      <c r="D390" s="52"/>
      <c r="E390" s="74"/>
      <c r="F390" s="71">
        <f>SUM(D$5:D390)</f>
        <v>0</v>
      </c>
      <c r="G390" s="72">
        <f t="shared" si="10"/>
        <v>0</v>
      </c>
      <c r="H390" s="72">
        <v>0</v>
      </c>
      <c r="I390" s="73"/>
      <c r="J390" s="72">
        <f t="shared" si="11"/>
        <v>0</v>
      </c>
      <c r="K390" s="93"/>
    </row>
    <row r="391" spans="1:11" s="57" customFormat="1">
      <c r="A391" s="68"/>
      <c r="B391" s="69"/>
      <c r="C391" s="391"/>
      <c r="D391" s="52"/>
      <c r="E391" s="74"/>
      <c r="F391" s="71">
        <f>SUM(D$5:D391)</f>
        <v>0</v>
      </c>
      <c r="G391" s="72">
        <f t="shared" si="10"/>
        <v>0</v>
      </c>
      <c r="H391" s="72">
        <v>0</v>
      </c>
      <c r="I391" s="73"/>
      <c r="J391" s="72">
        <f t="shared" si="11"/>
        <v>0</v>
      </c>
      <c r="K391" s="93"/>
    </row>
    <row r="392" spans="1:11" s="57" customFormat="1">
      <c r="A392" s="68"/>
      <c r="B392" s="69"/>
      <c r="C392" s="391"/>
      <c r="D392" s="52"/>
      <c r="E392" s="74"/>
      <c r="F392" s="71">
        <f>SUM(D$5:D392)</f>
        <v>0</v>
      </c>
      <c r="G392" s="72">
        <f t="shared" ref="G392:G455" si="12">+D392-H392</f>
        <v>0</v>
      </c>
      <c r="H392" s="72">
        <v>0</v>
      </c>
      <c r="I392" s="73"/>
      <c r="J392" s="72">
        <f t="shared" ref="J392:J455" si="13">IF(OR(G392&gt;0,I392="X",C392="Income from customers"),0,G392)</f>
        <v>0</v>
      </c>
      <c r="K392" s="93"/>
    </row>
    <row r="393" spans="1:11" s="57" customFormat="1">
      <c r="A393" s="68"/>
      <c r="B393" s="69"/>
      <c r="C393" s="391"/>
      <c r="D393" s="52"/>
      <c r="E393" s="74"/>
      <c r="F393" s="71">
        <f>SUM(D$5:D393)</f>
        <v>0</v>
      </c>
      <c r="G393" s="72">
        <f t="shared" si="12"/>
        <v>0</v>
      </c>
      <c r="H393" s="72">
        <v>0</v>
      </c>
      <c r="I393" s="73"/>
      <c r="J393" s="72">
        <f t="shared" si="13"/>
        <v>0</v>
      </c>
      <c r="K393" s="93"/>
    </row>
    <row r="394" spans="1:11" s="57" customFormat="1">
      <c r="A394" s="68"/>
      <c r="B394" s="69"/>
      <c r="C394" s="391"/>
      <c r="D394" s="52"/>
      <c r="E394" s="74"/>
      <c r="F394" s="71">
        <f>SUM(D$5:D394)</f>
        <v>0</v>
      </c>
      <c r="G394" s="72">
        <f t="shared" si="12"/>
        <v>0</v>
      </c>
      <c r="H394" s="72">
        <v>0</v>
      </c>
      <c r="I394" s="73"/>
      <c r="J394" s="72">
        <f t="shared" si="13"/>
        <v>0</v>
      </c>
      <c r="K394" s="93"/>
    </row>
    <row r="395" spans="1:11" s="57" customFormat="1">
      <c r="A395" s="68"/>
      <c r="B395" s="69"/>
      <c r="C395" s="391"/>
      <c r="D395" s="52"/>
      <c r="E395" s="74"/>
      <c r="F395" s="71">
        <f>SUM(D$5:D395)</f>
        <v>0</v>
      </c>
      <c r="G395" s="72">
        <f t="shared" si="12"/>
        <v>0</v>
      </c>
      <c r="H395" s="72">
        <v>0</v>
      </c>
      <c r="I395" s="73"/>
      <c r="J395" s="72">
        <f t="shared" si="13"/>
        <v>0</v>
      </c>
      <c r="K395" s="93"/>
    </row>
    <row r="396" spans="1:11" s="57" customFormat="1">
      <c r="A396" s="68"/>
      <c r="B396" s="69"/>
      <c r="C396" s="391"/>
      <c r="D396" s="52"/>
      <c r="E396" s="74"/>
      <c r="F396" s="71">
        <f>SUM(D$5:D396)</f>
        <v>0</v>
      </c>
      <c r="G396" s="72">
        <f t="shared" si="12"/>
        <v>0</v>
      </c>
      <c r="H396" s="72">
        <v>0</v>
      </c>
      <c r="I396" s="73"/>
      <c r="J396" s="72">
        <f t="shared" si="13"/>
        <v>0</v>
      </c>
      <c r="K396" s="93"/>
    </row>
    <row r="397" spans="1:11" s="57" customFormat="1">
      <c r="A397" s="68"/>
      <c r="B397" s="69"/>
      <c r="C397" s="391"/>
      <c r="D397" s="52"/>
      <c r="E397" s="74"/>
      <c r="F397" s="71">
        <f>SUM(D$5:D397)</f>
        <v>0</v>
      </c>
      <c r="G397" s="72">
        <f t="shared" si="12"/>
        <v>0</v>
      </c>
      <c r="H397" s="72">
        <v>0</v>
      </c>
      <c r="I397" s="73"/>
      <c r="J397" s="72">
        <f t="shared" si="13"/>
        <v>0</v>
      </c>
      <c r="K397" s="93"/>
    </row>
    <row r="398" spans="1:11" s="57" customFormat="1">
      <c r="A398" s="68"/>
      <c r="B398" s="69"/>
      <c r="C398" s="391"/>
      <c r="D398" s="52"/>
      <c r="E398" s="74"/>
      <c r="F398" s="71">
        <f>SUM(D$5:D398)</f>
        <v>0</v>
      </c>
      <c r="G398" s="72">
        <f t="shared" si="12"/>
        <v>0</v>
      </c>
      <c r="H398" s="72">
        <v>0</v>
      </c>
      <c r="I398" s="73"/>
      <c r="J398" s="72">
        <f t="shared" si="13"/>
        <v>0</v>
      </c>
      <c r="K398" s="93"/>
    </row>
    <row r="399" spans="1:11" s="57" customFormat="1">
      <c r="A399" s="68"/>
      <c r="B399" s="69"/>
      <c r="C399" s="391"/>
      <c r="D399" s="52"/>
      <c r="E399" s="74"/>
      <c r="F399" s="71">
        <f>SUM(D$5:D399)</f>
        <v>0</v>
      </c>
      <c r="G399" s="72">
        <f t="shared" si="12"/>
        <v>0</v>
      </c>
      <c r="H399" s="72">
        <v>0</v>
      </c>
      <c r="I399" s="73"/>
      <c r="J399" s="72">
        <f t="shared" si="13"/>
        <v>0</v>
      </c>
      <c r="K399" s="93"/>
    </row>
    <row r="400" spans="1:11" s="57" customFormat="1">
      <c r="A400" s="68"/>
      <c r="B400" s="69"/>
      <c r="C400" s="391"/>
      <c r="D400" s="52"/>
      <c r="E400" s="74"/>
      <c r="F400" s="71">
        <f>SUM(D$5:D400)</f>
        <v>0</v>
      </c>
      <c r="G400" s="72">
        <f t="shared" si="12"/>
        <v>0</v>
      </c>
      <c r="H400" s="72">
        <v>0</v>
      </c>
      <c r="I400" s="73"/>
      <c r="J400" s="72">
        <f t="shared" si="13"/>
        <v>0</v>
      </c>
      <c r="K400" s="93"/>
    </row>
    <row r="401" spans="1:11" s="57" customFormat="1">
      <c r="A401" s="68"/>
      <c r="B401" s="69"/>
      <c r="C401" s="391"/>
      <c r="D401" s="52"/>
      <c r="E401" s="74"/>
      <c r="F401" s="71">
        <f>SUM(D$5:D401)</f>
        <v>0</v>
      </c>
      <c r="G401" s="72">
        <f t="shared" si="12"/>
        <v>0</v>
      </c>
      <c r="H401" s="72">
        <v>0</v>
      </c>
      <c r="I401" s="73"/>
      <c r="J401" s="72">
        <f t="shared" si="13"/>
        <v>0</v>
      </c>
      <c r="K401" s="93"/>
    </row>
    <row r="402" spans="1:11" s="57" customFormat="1">
      <c r="A402" s="68"/>
      <c r="B402" s="69"/>
      <c r="C402" s="391"/>
      <c r="D402" s="52"/>
      <c r="E402" s="74"/>
      <c r="F402" s="71">
        <f>SUM(D$5:D402)</f>
        <v>0</v>
      </c>
      <c r="G402" s="72">
        <f t="shared" si="12"/>
        <v>0</v>
      </c>
      <c r="H402" s="72">
        <v>0</v>
      </c>
      <c r="I402" s="73"/>
      <c r="J402" s="72">
        <f t="shared" si="13"/>
        <v>0</v>
      </c>
      <c r="K402" s="93"/>
    </row>
    <row r="403" spans="1:11" s="57" customFormat="1">
      <c r="A403" s="68"/>
      <c r="B403" s="69"/>
      <c r="C403" s="391"/>
      <c r="D403" s="52"/>
      <c r="E403" s="74"/>
      <c r="F403" s="71">
        <f>SUM(D$5:D403)</f>
        <v>0</v>
      </c>
      <c r="G403" s="72">
        <f t="shared" si="12"/>
        <v>0</v>
      </c>
      <c r="H403" s="72">
        <v>0</v>
      </c>
      <c r="I403" s="73"/>
      <c r="J403" s="72">
        <f t="shared" si="13"/>
        <v>0</v>
      </c>
      <c r="K403" s="93"/>
    </row>
    <row r="404" spans="1:11" s="57" customFormat="1">
      <c r="A404" s="68"/>
      <c r="B404" s="69"/>
      <c r="C404" s="391"/>
      <c r="D404" s="52"/>
      <c r="E404" s="74"/>
      <c r="F404" s="71">
        <f>SUM(D$5:D404)</f>
        <v>0</v>
      </c>
      <c r="G404" s="72">
        <f t="shared" si="12"/>
        <v>0</v>
      </c>
      <c r="H404" s="72">
        <v>0</v>
      </c>
      <c r="I404" s="73"/>
      <c r="J404" s="72">
        <f t="shared" si="13"/>
        <v>0</v>
      </c>
      <c r="K404" s="93"/>
    </row>
    <row r="405" spans="1:11" s="57" customFormat="1">
      <c r="A405" s="68"/>
      <c r="B405" s="69"/>
      <c r="C405" s="391"/>
      <c r="D405" s="52"/>
      <c r="E405" s="74"/>
      <c r="F405" s="71">
        <f>SUM(D$5:D405)</f>
        <v>0</v>
      </c>
      <c r="G405" s="72">
        <f t="shared" si="12"/>
        <v>0</v>
      </c>
      <c r="H405" s="72">
        <v>0</v>
      </c>
      <c r="I405" s="73"/>
      <c r="J405" s="72">
        <f t="shared" si="13"/>
        <v>0</v>
      </c>
      <c r="K405" s="93"/>
    </row>
    <row r="406" spans="1:11" s="57" customFormat="1">
      <c r="A406" s="68"/>
      <c r="B406" s="69"/>
      <c r="C406" s="391"/>
      <c r="D406" s="52"/>
      <c r="E406" s="74"/>
      <c r="F406" s="71">
        <f>SUM(D$5:D406)</f>
        <v>0</v>
      </c>
      <c r="G406" s="72">
        <f t="shared" si="12"/>
        <v>0</v>
      </c>
      <c r="H406" s="72">
        <v>0</v>
      </c>
      <c r="I406" s="73"/>
      <c r="J406" s="72">
        <f t="shared" si="13"/>
        <v>0</v>
      </c>
      <c r="K406" s="93"/>
    </row>
    <row r="407" spans="1:11" s="57" customFormat="1">
      <c r="A407" s="68"/>
      <c r="B407" s="69"/>
      <c r="C407" s="391"/>
      <c r="D407" s="52"/>
      <c r="E407" s="74"/>
      <c r="F407" s="71">
        <f>SUM(D$5:D407)</f>
        <v>0</v>
      </c>
      <c r="G407" s="72">
        <f t="shared" si="12"/>
        <v>0</v>
      </c>
      <c r="H407" s="72">
        <v>0</v>
      </c>
      <c r="I407" s="73"/>
      <c r="J407" s="72">
        <f t="shared" si="13"/>
        <v>0</v>
      </c>
      <c r="K407" s="93"/>
    </row>
    <row r="408" spans="1:11" s="57" customFormat="1">
      <c r="A408" s="68"/>
      <c r="B408" s="69"/>
      <c r="C408" s="391"/>
      <c r="D408" s="52"/>
      <c r="E408" s="74"/>
      <c r="F408" s="71">
        <f>SUM(D$5:D408)</f>
        <v>0</v>
      </c>
      <c r="G408" s="72">
        <f t="shared" si="12"/>
        <v>0</v>
      </c>
      <c r="H408" s="72">
        <v>0</v>
      </c>
      <c r="I408" s="73"/>
      <c r="J408" s="72">
        <f t="shared" si="13"/>
        <v>0</v>
      </c>
      <c r="K408" s="93"/>
    </row>
    <row r="409" spans="1:11" s="57" customFormat="1">
      <c r="A409" s="68"/>
      <c r="B409" s="69"/>
      <c r="C409" s="391"/>
      <c r="D409" s="52"/>
      <c r="E409" s="74"/>
      <c r="F409" s="71">
        <f>SUM(D$5:D409)</f>
        <v>0</v>
      </c>
      <c r="G409" s="72">
        <f t="shared" si="12"/>
        <v>0</v>
      </c>
      <c r="H409" s="72">
        <v>0</v>
      </c>
      <c r="I409" s="73"/>
      <c r="J409" s="72">
        <f t="shared" si="13"/>
        <v>0</v>
      </c>
      <c r="K409" s="93"/>
    </row>
    <row r="410" spans="1:11" s="57" customFormat="1">
      <c r="A410" s="68"/>
      <c r="B410" s="69"/>
      <c r="C410" s="391"/>
      <c r="D410" s="52"/>
      <c r="E410" s="74"/>
      <c r="F410" s="71">
        <f>SUM(D$5:D410)</f>
        <v>0</v>
      </c>
      <c r="G410" s="72">
        <f t="shared" si="12"/>
        <v>0</v>
      </c>
      <c r="H410" s="72">
        <v>0</v>
      </c>
      <c r="I410" s="73"/>
      <c r="J410" s="72">
        <f t="shared" si="13"/>
        <v>0</v>
      </c>
      <c r="K410" s="93"/>
    </row>
    <row r="411" spans="1:11" s="57" customFormat="1">
      <c r="A411" s="68"/>
      <c r="B411" s="69"/>
      <c r="C411" s="391"/>
      <c r="D411" s="52"/>
      <c r="E411" s="74"/>
      <c r="F411" s="71">
        <f>SUM(D$5:D411)</f>
        <v>0</v>
      </c>
      <c r="G411" s="72">
        <f t="shared" si="12"/>
        <v>0</v>
      </c>
      <c r="H411" s="72">
        <v>0</v>
      </c>
      <c r="I411" s="73"/>
      <c r="J411" s="72">
        <f t="shared" si="13"/>
        <v>0</v>
      </c>
      <c r="K411" s="93"/>
    </row>
    <row r="412" spans="1:11" s="57" customFormat="1">
      <c r="A412" s="68"/>
      <c r="B412" s="69"/>
      <c r="C412" s="391"/>
      <c r="D412" s="52"/>
      <c r="E412" s="74"/>
      <c r="F412" s="71">
        <f>SUM(D$5:D412)</f>
        <v>0</v>
      </c>
      <c r="G412" s="72">
        <f t="shared" si="12"/>
        <v>0</v>
      </c>
      <c r="H412" s="72">
        <v>0</v>
      </c>
      <c r="I412" s="73"/>
      <c r="J412" s="72">
        <f t="shared" si="13"/>
        <v>0</v>
      </c>
      <c r="K412" s="93"/>
    </row>
    <row r="413" spans="1:11" s="57" customFormat="1">
      <c r="A413" s="68"/>
      <c r="B413" s="69"/>
      <c r="C413" s="391"/>
      <c r="D413" s="52"/>
      <c r="E413" s="74"/>
      <c r="F413" s="71">
        <f>SUM(D$5:D413)</f>
        <v>0</v>
      </c>
      <c r="G413" s="72">
        <f t="shared" si="12"/>
        <v>0</v>
      </c>
      <c r="H413" s="72">
        <v>0</v>
      </c>
      <c r="I413" s="73"/>
      <c r="J413" s="72">
        <f t="shared" si="13"/>
        <v>0</v>
      </c>
      <c r="K413" s="93"/>
    </row>
    <row r="414" spans="1:11" s="57" customFormat="1">
      <c r="A414" s="68"/>
      <c r="B414" s="69"/>
      <c r="C414" s="391"/>
      <c r="D414" s="52"/>
      <c r="E414" s="74"/>
      <c r="F414" s="71">
        <f>SUM(D$5:D414)</f>
        <v>0</v>
      </c>
      <c r="G414" s="72">
        <f t="shared" si="12"/>
        <v>0</v>
      </c>
      <c r="H414" s="72">
        <v>0</v>
      </c>
      <c r="I414" s="73"/>
      <c r="J414" s="72">
        <f t="shared" si="13"/>
        <v>0</v>
      </c>
      <c r="K414" s="93"/>
    </row>
    <row r="415" spans="1:11" s="57" customFormat="1">
      <c r="A415" s="68"/>
      <c r="B415" s="69"/>
      <c r="C415" s="391"/>
      <c r="D415" s="52"/>
      <c r="E415" s="74"/>
      <c r="F415" s="71">
        <f>SUM(D$5:D415)</f>
        <v>0</v>
      </c>
      <c r="G415" s="72">
        <f t="shared" si="12"/>
        <v>0</v>
      </c>
      <c r="H415" s="72">
        <v>0</v>
      </c>
      <c r="I415" s="73"/>
      <c r="J415" s="72">
        <f t="shared" si="13"/>
        <v>0</v>
      </c>
      <c r="K415" s="93"/>
    </row>
    <row r="416" spans="1:11" s="57" customFormat="1">
      <c r="A416" s="68"/>
      <c r="B416" s="69"/>
      <c r="C416" s="391"/>
      <c r="D416" s="52"/>
      <c r="E416" s="74"/>
      <c r="F416" s="71">
        <f>SUM(D$5:D416)</f>
        <v>0</v>
      </c>
      <c r="G416" s="72">
        <f t="shared" si="12"/>
        <v>0</v>
      </c>
      <c r="H416" s="72">
        <v>0</v>
      </c>
      <c r="I416" s="73"/>
      <c r="J416" s="72">
        <f t="shared" si="13"/>
        <v>0</v>
      </c>
      <c r="K416" s="93"/>
    </row>
    <row r="417" spans="1:11" s="57" customFormat="1">
      <c r="A417" s="68"/>
      <c r="B417" s="69"/>
      <c r="C417" s="391"/>
      <c r="D417" s="52"/>
      <c r="E417" s="74"/>
      <c r="F417" s="71">
        <f>SUM(D$5:D417)</f>
        <v>0</v>
      </c>
      <c r="G417" s="72">
        <f t="shared" si="12"/>
        <v>0</v>
      </c>
      <c r="H417" s="72">
        <v>0</v>
      </c>
      <c r="I417" s="73"/>
      <c r="J417" s="72">
        <f t="shared" si="13"/>
        <v>0</v>
      </c>
      <c r="K417" s="93"/>
    </row>
    <row r="418" spans="1:11" s="57" customFormat="1">
      <c r="A418" s="68"/>
      <c r="B418" s="69"/>
      <c r="C418" s="391"/>
      <c r="D418" s="52"/>
      <c r="E418" s="74"/>
      <c r="F418" s="71">
        <f>SUM(D$5:D418)</f>
        <v>0</v>
      </c>
      <c r="G418" s="72">
        <f t="shared" si="12"/>
        <v>0</v>
      </c>
      <c r="H418" s="72">
        <v>0</v>
      </c>
      <c r="I418" s="73"/>
      <c r="J418" s="72">
        <f t="shared" si="13"/>
        <v>0</v>
      </c>
      <c r="K418" s="93"/>
    </row>
    <row r="419" spans="1:11" s="57" customFormat="1">
      <c r="A419" s="68"/>
      <c r="B419" s="69"/>
      <c r="C419" s="391"/>
      <c r="D419" s="52"/>
      <c r="E419" s="74"/>
      <c r="F419" s="71">
        <f>SUM(D$5:D419)</f>
        <v>0</v>
      </c>
      <c r="G419" s="72">
        <f t="shared" si="12"/>
        <v>0</v>
      </c>
      <c r="H419" s="72">
        <v>0</v>
      </c>
      <c r="I419" s="73"/>
      <c r="J419" s="72">
        <f t="shared" si="13"/>
        <v>0</v>
      </c>
      <c r="K419" s="93"/>
    </row>
    <row r="420" spans="1:11" s="57" customFormat="1">
      <c r="A420" s="68"/>
      <c r="B420" s="69"/>
      <c r="C420" s="391"/>
      <c r="D420" s="52"/>
      <c r="E420" s="74"/>
      <c r="F420" s="71">
        <f>SUM(D$5:D420)</f>
        <v>0</v>
      </c>
      <c r="G420" s="72">
        <f t="shared" si="12"/>
        <v>0</v>
      </c>
      <c r="H420" s="72">
        <v>0</v>
      </c>
      <c r="I420" s="73"/>
      <c r="J420" s="72">
        <f t="shared" si="13"/>
        <v>0</v>
      </c>
      <c r="K420" s="93"/>
    </row>
    <row r="421" spans="1:11" s="57" customFormat="1">
      <c r="A421" s="68"/>
      <c r="B421" s="69"/>
      <c r="C421" s="391"/>
      <c r="D421" s="52"/>
      <c r="E421" s="74"/>
      <c r="F421" s="71">
        <f>SUM(D$5:D421)</f>
        <v>0</v>
      </c>
      <c r="G421" s="72">
        <f t="shared" si="12"/>
        <v>0</v>
      </c>
      <c r="H421" s="72">
        <v>0</v>
      </c>
      <c r="I421" s="73"/>
      <c r="J421" s="72">
        <f t="shared" si="13"/>
        <v>0</v>
      </c>
      <c r="K421" s="93"/>
    </row>
    <row r="422" spans="1:11" s="57" customFormat="1">
      <c r="A422" s="68"/>
      <c r="B422" s="69"/>
      <c r="C422" s="391"/>
      <c r="D422" s="52"/>
      <c r="E422" s="74"/>
      <c r="F422" s="71">
        <f>SUM(D$5:D422)</f>
        <v>0</v>
      </c>
      <c r="G422" s="72">
        <f t="shared" si="12"/>
        <v>0</v>
      </c>
      <c r="H422" s="72">
        <v>0</v>
      </c>
      <c r="I422" s="73"/>
      <c r="J422" s="72">
        <f t="shared" si="13"/>
        <v>0</v>
      </c>
      <c r="K422" s="93"/>
    </row>
    <row r="423" spans="1:11" s="57" customFormat="1">
      <c r="A423" s="68"/>
      <c r="B423" s="69"/>
      <c r="C423" s="391"/>
      <c r="D423" s="52"/>
      <c r="E423" s="74"/>
      <c r="F423" s="71">
        <f>SUM(D$5:D423)</f>
        <v>0</v>
      </c>
      <c r="G423" s="72">
        <f t="shared" si="12"/>
        <v>0</v>
      </c>
      <c r="H423" s="72">
        <v>0</v>
      </c>
      <c r="I423" s="73"/>
      <c r="J423" s="72">
        <f t="shared" si="13"/>
        <v>0</v>
      </c>
      <c r="K423" s="93"/>
    </row>
    <row r="424" spans="1:11" s="57" customFormat="1">
      <c r="A424" s="68"/>
      <c r="B424" s="69"/>
      <c r="C424" s="391"/>
      <c r="D424" s="52"/>
      <c r="E424" s="74"/>
      <c r="F424" s="71">
        <f>SUM(D$5:D424)</f>
        <v>0</v>
      </c>
      <c r="G424" s="72">
        <f t="shared" si="12"/>
        <v>0</v>
      </c>
      <c r="H424" s="72">
        <v>0</v>
      </c>
      <c r="I424" s="73"/>
      <c r="J424" s="72">
        <f t="shared" si="13"/>
        <v>0</v>
      </c>
      <c r="K424" s="93"/>
    </row>
    <row r="425" spans="1:11" s="57" customFormat="1">
      <c r="A425" s="68"/>
      <c r="B425" s="69"/>
      <c r="C425" s="391"/>
      <c r="D425" s="52"/>
      <c r="E425" s="74"/>
      <c r="F425" s="71">
        <f>SUM(D$5:D425)</f>
        <v>0</v>
      </c>
      <c r="G425" s="72">
        <f t="shared" si="12"/>
        <v>0</v>
      </c>
      <c r="H425" s="72">
        <v>0</v>
      </c>
      <c r="I425" s="73"/>
      <c r="J425" s="72">
        <f t="shared" si="13"/>
        <v>0</v>
      </c>
      <c r="K425" s="93"/>
    </row>
    <row r="426" spans="1:11" s="57" customFormat="1">
      <c r="A426" s="68"/>
      <c r="B426" s="69"/>
      <c r="C426" s="391"/>
      <c r="D426" s="52"/>
      <c r="E426" s="74"/>
      <c r="F426" s="71">
        <f>SUM(D$5:D426)</f>
        <v>0</v>
      </c>
      <c r="G426" s="72">
        <f t="shared" si="12"/>
        <v>0</v>
      </c>
      <c r="H426" s="72">
        <v>0</v>
      </c>
      <c r="I426" s="73"/>
      <c r="J426" s="72">
        <f t="shared" si="13"/>
        <v>0</v>
      </c>
      <c r="K426" s="93"/>
    </row>
    <row r="427" spans="1:11" s="57" customFormat="1">
      <c r="A427" s="68"/>
      <c r="B427" s="69"/>
      <c r="C427" s="391"/>
      <c r="D427" s="52"/>
      <c r="E427" s="74"/>
      <c r="F427" s="71">
        <f>SUM(D$5:D427)</f>
        <v>0</v>
      </c>
      <c r="G427" s="72">
        <f t="shared" si="12"/>
        <v>0</v>
      </c>
      <c r="H427" s="72">
        <v>0</v>
      </c>
      <c r="I427" s="73"/>
      <c r="J427" s="72">
        <f t="shared" si="13"/>
        <v>0</v>
      </c>
      <c r="K427" s="93"/>
    </row>
    <row r="428" spans="1:11" s="57" customFormat="1">
      <c r="A428" s="68"/>
      <c r="B428" s="69"/>
      <c r="C428" s="391"/>
      <c r="D428" s="52"/>
      <c r="E428" s="74"/>
      <c r="F428" s="71">
        <f>SUM(D$5:D428)</f>
        <v>0</v>
      </c>
      <c r="G428" s="72">
        <f t="shared" si="12"/>
        <v>0</v>
      </c>
      <c r="H428" s="72">
        <v>0</v>
      </c>
      <c r="I428" s="73"/>
      <c r="J428" s="72">
        <f t="shared" si="13"/>
        <v>0</v>
      </c>
      <c r="K428" s="93"/>
    </row>
    <row r="429" spans="1:11" s="57" customFormat="1">
      <c r="A429" s="68"/>
      <c r="B429" s="69"/>
      <c r="C429" s="391"/>
      <c r="D429" s="52"/>
      <c r="E429" s="74"/>
      <c r="F429" s="71">
        <f>SUM(D$5:D429)</f>
        <v>0</v>
      </c>
      <c r="G429" s="72">
        <f t="shared" si="12"/>
        <v>0</v>
      </c>
      <c r="H429" s="72">
        <v>0</v>
      </c>
      <c r="I429" s="73"/>
      <c r="J429" s="72">
        <f t="shared" si="13"/>
        <v>0</v>
      </c>
      <c r="K429" s="93"/>
    </row>
    <row r="430" spans="1:11" s="57" customFormat="1">
      <c r="A430" s="68"/>
      <c r="B430" s="69"/>
      <c r="C430" s="391"/>
      <c r="D430" s="52"/>
      <c r="E430" s="74"/>
      <c r="F430" s="71">
        <f>SUM(D$5:D430)</f>
        <v>0</v>
      </c>
      <c r="G430" s="72">
        <f t="shared" si="12"/>
        <v>0</v>
      </c>
      <c r="H430" s="72">
        <v>0</v>
      </c>
      <c r="I430" s="73"/>
      <c r="J430" s="72">
        <f t="shared" si="13"/>
        <v>0</v>
      </c>
      <c r="K430" s="93"/>
    </row>
    <row r="431" spans="1:11" s="57" customFormat="1">
      <c r="A431" s="68"/>
      <c r="B431" s="69"/>
      <c r="C431" s="391"/>
      <c r="D431" s="52"/>
      <c r="E431" s="74"/>
      <c r="F431" s="71">
        <f>SUM(D$5:D431)</f>
        <v>0</v>
      </c>
      <c r="G431" s="72">
        <f t="shared" si="12"/>
        <v>0</v>
      </c>
      <c r="H431" s="72">
        <v>0</v>
      </c>
      <c r="I431" s="73"/>
      <c r="J431" s="72">
        <f t="shared" si="13"/>
        <v>0</v>
      </c>
      <c r="K431" s="93"/>
    </row>
    <row r="432" spans="1:11" s="57" customFormat="1">
      <c r="A432" s="68"/>
      <c r="B432" s="69"/>
      <c r="C432" s="391"/>
      <c r="D432" s="52"/>
      <c r="E432" s="74"/>
      <c r="F432" s="71">
        <f>SUM(D$5:D432)</f>
        <v>0</v>
      </c>
      <c r="G432" s="72">
        <f t="shared" si="12"/>
        <v>0</v>
      </c>
      <c r="H432" s="72">
        <v>0</v>
      </c>
      <c r="I432" s="73"/>
      <c r="J432" s="72">
        <f t="shared" si="13"/>
        <v>0</v>
      </c>
      <c r="K432" s="93"/>
    </row>
    <row r="433" spans="1:11" s="57" customFormat="1">
      <c r="A433" s="68"/>
      <c r="B433" s="69"/>
      <c r="C433" s="391"/>
      <c r="D433" s="52"/>
      <c r="E433" s="74"/>
      <c r="F433" s="71">
        <f>SUM(D$5:D433)</f>
        <v>0</v>
      </c>
      <c r="G433" s="72">
        <f t="shared" si="12"/>
        <v>0</v>
      </c>
      <c r="H433" s="72">
        <v>0</v>
      </c>
      <c r="I433" s="73"/>
      <c r="J433" s="72">
        <f t="shared" si="13"/>
        <v>0</v>
      </c>
      <c r="K433" s="93"/>
    </row>
    <row r="434" spans="1:11" s="57" customFormat="1">
      <c r="A434" s="68"/>
      <c r="B434" s="69"/>
      <c r="C434" s="391"/>
      <c r="D434" s="52"/>
      <c r="E434" s="74"/>
      <c r="F434" s="71">
        <f>SUM(D$5:D434)</f>
        <v>0</v>
      </c>
      <c r="G434" s="72">
        <f t="shared" si="12"/>
        <v>0</v>
      </c>
      <c r="H434" s="72">
        <v>0</v>
      </c>
      <c r="I434" s="73"/>
      <c r="J434" s="72">
        <f t="shared" si="13"/>
        <v>0</v>
      </c>
      <c r="K434" s="93"/>
    </row>
    <row r="435" spans="1:11" s="57" customFormat="1">
      <c r="A435" s="68"/>
      <c r="B435" s="69"/>
      <c r="C435" s="391"/>
      <c r="D435" s="52"/>
      <c r="E435" s="74"/>
      <c r="F435" s="71">
        <f>SUM(D$5:D435)</f>
        <v>0</v>
      </c>
      <c r="G435" s="72">
        <f t="shared" si="12"/>
        <v>0</v>
      </c>
      <c r="H435" s="72">
        <v>0</v>
      </c>
      <c r="I435" s="73"/>
      <c r="J435" s="72">
        <f t="shared" si="13"/>
        <v>0</v>
      </c>
      <c r="K435" s="93"/>
    </row>
    <row r="436" spans="1:11" s="57" customFormat="1">
      <c r="A436" s="68"/>
      <c r="B436" s="69"/>
      <c r="C436" s="391"/>
      <c r="D436" s="52"/>
      <c r="E436" s="74"/>
      <c r="F436" s="71">
        <f>SUM(D$5:D436)</f>
        <v>0</v>
      </c>
      <c r="G436" s="72">
        <f t="shared" si="12"/>
        <v>0</v>
      </c>
      <c r="H436" s="72">
        <v>0</v>
      </c>
      <c r="I436" s="73"/>
      <c r="J436" s="72">
        <f t="shared" si="13"/>
        <v>0</v>
      </c>
      <c r="K436" s="93"/>
    </row>
    <row r="437" spans="1:11" s="57" customFormat="1">
      <c r="A437" s="68"/>
      <c r="B437" s="69"/>
      <c r="C437" s="391"/>
      <c r="D437" s="52"/>
      <c r="E437" s="74"/>
      <c r="F437" s="71">
        <f>SUM(D$5:D437)</f>
        <v>0</v>
      </c>
      <c r="G437" s="72">
        <f t="shared" si="12"/>
        <v>0</v>
      </c>
      <c r="H437" s="72">
        <v>0</v>
      </c>
      <c r="I437" s="73"/>
      <c r="J437" s="72">
        <f t="shared" si="13"/>
        <v>0</v>
      </c>
      <c r="K437" s="93"/>
    </row>
    <row r="438" spans="1:11" s="57" customFormat="1">
      <c r="A438" s="68"/>
      <c r="B438" s="69"/>
      <c r="C438" s="391"/>
      <c r="D438" s="52"/>
      <c r="E438" s="74"/>
      <c r="F438" s="71">
        <f>SUM(D$5:D438)</f>
        <v>0</v>
      </c>
      <c r="G438" s="72">
        <f t="shared" si="12"/>
        <v>0</v>
      </c>
      <c r="H438" s="72">
        <v>0</v>
      </c>
      <c r="I438" s="73"/>
      <c r="J438" s="72">
        <f t="shared" si="13"/>
        <v>0</v>
      </c>
      <c r="K438" s="93"/>
    </row>
    <row r="439" spans="1:11" s="57" customFormat="1">
      <c r="A439" s="68"/>
      <c r="B439" s="69"/>
      <c r="C439" s="391"/>
      <c r="D439" s="52"/>
      <c r="E439" s="74"/>
      <c r="F439" s="71">
        <f>SUM(D$5:D439)</f>
        <v>0</v>
      </c>
      <c r="G439" s="72">
        <f t="shared" si="12"/>
        <v>0</v>
      </c>
      <c r="H439" s="72">
        <v>0</v>
      </c>
      <c r="I439" s="73"/>
      <c r="J439" s="72">
        <f t="shared" si="13"/>
        <v>0</v>
      </c>
      <c r="K439" s="93"/>
    </row>
    <row r="440" spans="1:11" s="57" customFormat="1">
      <c r="A440" s="68"/>
      <c r="B440" s="69"/>
      <c r="C440" s="391"/>
      <c r="D440" s="52"/>
      <c r="E440" s="74"/>
      <c r="F440" s="71">
        <f>SUM(D$5:D440)</f>
        <v>0</v>
      </c>
      <c r="G440" s="72">
        <f t="shared" si="12"/>
        <v>0</v>
      </c>
      <c r="H440" s="72">
        <v>0</v>
      </c>
      <c r="I440" s="73"/>
      <c r="J440" s="72">
        <f t="shared" si="13"/>
        <v>0</v>
      </c>
      <c r="K440" s="93"/>
    </row>
    <row r="441" spans="1:11" s="57" customFormat="1">
      <c r="A441" s="68"/>
      <c r="B441" s="69"/>
      <c r="C441" s="391"/>
      <c r="D441" s="52"/>
      <c r="E441" s="74"/>
      <c r="F441" s="71">
        <f>SUM(D$5:D441)</f>
        <v>0</v>
      </c>
      <c r="G441" s="72">
        <f t="shared" si="12"/>
        <v>0</v>
      </c>
      <c r="H441" s="72">
        <v>0</v>
      </c>
      <c r="I441" s="73"/>
      <c r="J441" s="72">
        <f t="shared" si="13"/>
        <v>0</v>
      </c>
      <c r="K441" s="93"/>
    </row>
    <row r="442" spans="1:11" s="57" customFormat="1">
      <c r="A442" s="68"/>
      <c r="B442" s="69"/>
      <c r="C442" s="391"/>
      <c r="D442" s="52"/>
      <c r="E442" s="74"/>
      <c r="F442" s="71">
        <f>SUM(D$5:D442)</f>
        <v>0</v>
      </c>
      <c r="G442" s="72">
        <f t="shared" si="12"/>
        <v>0</v>
      </c>
      <c r="H442" s="72">
        <v>0</v>
      </c>
      <c r="I442" s="73"/>
      <c r="J442" s="72">
        <f t="shared" si="13"/>
        <v>0</v>
      </c>
      <c r="K442" s="93"/>
    </row>
    <row r="443" spans="1:11" s="57" customFormat="1">
      <c r="A443" s="68"/>
      <c r="B443" s="69"/>
      <c r="C443" s="391"/>
      <c r="D443" s="52"/>
      <c r="E443" s="74"/>
      <c r="F443" s="71">
        <f>SUM(D$5:D443)</f>
        <v>0</v>
      </c>
      <c r="G443" s="72">
        <f t="shared" si="12"/>
        <v>0</v>
      </c>
      <c r="H443" s="72">
        <v>0</v>
      </c>
      <c r="I443" s="73"/>
      <c r="J443" s="72">
        <f t="shared" si="13"/>
        <v>0</v>
      </c>
      <c r="K443" s="93"/>
    </row>
    <row r="444" spans="1:11" s="57" customFormat="1">
      <c r="A444" s="68"/>
      <c r="B444" s="69"/>
      <c r="C444" s="391"/>
      <c r="D444" s="52"/>
      <c r="E444" s="74"/>
      <c r="F444" s="71">
        <f>SUM(D$5:D444)</f>
        <v>0</v>
      </c>
      <c r="G444" s="72">
        <f t="shared" si="12"/>
        <v>0</v>
      </c>
      <c r="H444" s="72">
        <v>0</v>
      </c>
      <c r="I444" s="73"/>
      <c r="J444" s="72">
        <f t="shared" si="13"/>
        <v>0</v>
      </c>
      <c r="K444" s="93"/>
    </row>
    <row r="445" spans="1:11" s="57" customFormat="1">
      <c r="A445" s="68"/>
      <c r="B445" s="69"/>
      <c r="C445" s="391"/>
      <c r="D445" s="52"/>
      <c r="E445" s="74"/>
      <c r="F445" s="71">
        <f>SUM(D$5:D445)</f>
        <v>0</v>
      </c>
      <c r="G445" s="72">
        <f t="shared" si="12"/>
        <v>0</v>
      </c>
      <c r="H445" s="72">
        <v>0</v>
      </c>
      <c r="I445" s="73"/>
      <c r="J445" s="72">
        <f t="shared" si="13"/>
        <v>0</v>
      </c>
      <c r="K445" s="93"/>
    </row>
    <row r="446" spans="1:11" s="57" customFormat="1">
      <c r="A446" s="68"/>
      <c r="B446" s="69"/>
      <c r="C446" s="391"/>
      <c r="D446" s="52"/>
      <c r="E446" s="74"/>
      <c r="F446" s="71">
        <f>SUM(D$5:D446)</f>
        <v>0</v>
      </c>
      <c r="G446" s="72">
        <f t="shared" si="12"/>
        <v>0</v>
      </c>
      <c r="H446" s="72">
        <v>0</v>
      </c>
      <c r="I446" s="73"/>
      <c r="J446" s="72">
        <f t="shared" si="13"/>
        <v>0</v>
      </c>
      <c r="K446" s="93"/>
    </row>
    <row r="447" spans="1:11" s="57" customFormat="1">
      <c r="A447" s="68"/>
      <c r="B447" s="69"/>
      <c r="C447" s="391"/>
      <c r="D447" s="52"/>
      <c r="E447" s="74"/>
      <c r="F447" s="71">
        <f>SUM(D$5:D447)</f>
        <v>0</v>
      </c>
      <c r="G447" s="72">
        <f t="shared" si="12"/>
        <v>0</v>
      </c>
      <c r="H447" s="72">
        <v>0</v>
      </c>
      <c r="I447" s="73"/>
      <c r="J447" s="72">
        <f t="shared" si="13"/>
        <v>0</v>
      </c>
      <c r="K447" s="93"/>
    </row>
    <row r="448" spans="1:11" s="57" customFormat="1">
      <c r="A448" s="68"/>
      <c r="B448" s="69"/>
      <c r="C448" s="391"/>
      <c r="D448" s="52"/>
      <c r="E448" s="74"/>
      <c r="F448" s="71">
        <f>SUM(D$5:D448)</f>
        <v>0</v>
      </c>
      <c r="G448" s="72">
        <f t="shared" si="12"/>
        <v>0</v>
      </c>
      <c r="H448" s="72">
        <v>0</v>
      </c>
      <c r="I448" s="73"/>
      <c r="J448" s="72">
        <f t="shared" si="13"/>
        <v>0</v>
      </c>
      <c r="K448" s="93"/>
    </row>
    <row r="449" spans="1:11" s="57" customFormat="1">
      <c r="A449" s="68"/>
      <c r="B449" s="69"/>
      <c r="C449" s="391"/>
      <c r="D449" s="52"/>
      <c r="E449" s="74"/>
      <c r="F449" s="71">
        <f>SUM(D$5:D449)</f>
        <v>0</v>
      </c>
      <c r="G449" s="72">
        <f t="shared" si="12"/>
        <v>0</v>
      </c>
      <c r="H449" s="72">
        <v>0</v>
      </c>
      <c r="I449" s="73"/>
      <c r="J449" s="72">
        <f t="shared" si="13"/>
        <v>0</v>
      </c>
      <c r="K449" s="93"/>
    </row>
    <row r="450" spans="1:11" s="57" customFormat="1">
      <c r="A450" s="68"/>
      <c r="B450" s="69"/>
      <c r="C450" s="391"/>
      <c r="D450" s="52"/>
      <c r="E450" s="74"/>
      <c r="F450" s="71">
        <f>SUM(D$5:D450)</f>
        <v>0</v>
      </c>
      <c r="G450" s="72">
        <f t="shared" si="12"/>
        <v>0</v>
      </c>
      <c r="H450" s="72">
        <v>0</v>
      </c>
      <c r="I450" s="73"/>
      <c r="J450" s="72">
        <f t="shared" si="13"/>
        <v>0</v>
      </c>
      <c r="K450" s="93"/>
    </row>
    <row r="451" spans="1:11" s="57" customFormat="1">
      <c r="A451" s="68"/>
      <c r="B451" s="69"/>
      <c r="C451" s="391"/>
      <c r="D451" s="52"/>
      <c r="E451" s="74"/>
      <c r="F451" s="71">
        <f>SUM(D$5:D451)</f>
        <v>0</v>
      </c>
      <c r="G451" s="72">
        <f t="shared" si="12"/>
        <v>0</v>
      </c>
      <c r="H451" s="72">
        <v>0</v>
      </c>
      <c r="I451" s="73"/>
      <c r="J451" s="72">
        <f t="shared" si="13"/>
        <v>0</v>
      </c>
      <c r="K451" s="93"/>
    </row>
    <row r="452" spans="1:11" s="57" customFormat="1">
      <c r="A452" s="68"/>
      <c r="B452" s="69"/>
      <c r="C452" s="391"/>
      <c r="D452" s="52"/>
      <c r="E452" s="74"/>
      <c r="F452" s="71">
        <f>SUM(D$5:D452)</f>
        <v>0</v>
      </c>
      <c r="G452" s="72">
        <f t="shared" si="12"/>
        <v>0</v>
      </c>
      <c r="H452" s="72">
        <v>0</v>
      </c>
      <c r="I452" s="73"/>
      <c r="J452" s="72">
        <f t="shared" si="13"/>
        <v>0</v>
      </c>
      <c r="K452" s="93"/>
    </row>
    <row r="453" spans="1:11" s="57" customFormat="1">
      <c r="A453" s="68"/>
      <c r="B453" s="69"/>
      <c r="C453" s="391"/>
      <c r="D453" s="52"/>
      <c r="E453" s="74"/>
      <c r="F453" s="71">
        <f>SUM(D$5:D453)</f>
        <v>0</v>
      </c>
      <c r="G453" s="72">
        <f t="shared" si="12"/>
        <v>0</v>
      </c>
      <c r="H453" s="72">
        <v>0</v>
      </c>
      <c r="I453" s="73"/>
      <c r="J453" s="72">
        <f t="shared" si="13"/>
        <v>0</v>
      </c>
      <c r="K453" s="93"/>
    </row>
    <row r="454" spans="1:11" s="57" customFormat="1">
      <c r="A454" s="68"/>
      <c r="B454" s="69"/>
      <c r="C454" s="391"/>
      <c r="D454" s="52"/>
      <c r="E454" s="74"/>
      <c r="F454" s="71">
        <f>SUM(D$5:D454)</f>
        <v>0</v>
      </c>
      <c r="G454" s="72">
        <f t="shared" si="12"/>
        <v>0</v>
      </c>
      <c r="H454" s="72">
        <v>0</v>
      </c>
      <c r="I454" s="73"/>
      <c r="J454" s="72">
        <f t="shared" si="13"/>
        <v>0</v>
      </c>
      <c r="K454" s="93"/>
    </row>
    <row r="455" spans="1:11" s="57" customFormat="1">
      <c r="A455" s="68"/>
      <c r="B455" s="69"/>
      <c r="C455" s="391"/>
      <c r="D455" s="52"/>
      <c r="E455" s="74"/>
      <c r="F455" s="71">
        <f>SUM(D$5:D455)</f>
        <v>0</v>
      </c>
      <c r="G455" s="72">
        <f t="shared" si="12"/>
        <v>0</v>
      </c>
      <c r="H455" s="72">
        <v>0</v>
      </c>
      <c r="I455" s="73"/>
      <c r="J455" s="72">
        <f t="shared" si="13"/>
        <v>0</v>
      </c>
      <c r="K455" s="93"/>
    </row>
    <row r="456" spans="1:11" s="57" customFormat="1">
      <c r="A456" s="68"/>
      <c r="B456" s="69"/>
      <c r="C456" s="391"/>
      <c r="D456" s="52"/>
      <c r="E456" s="74"/>
      <c r="F456" s="71">
        <f>SUM(D$5:D456)</f>
        <v>0</v>
      </c>
      <c r="G456" s="72">
        <f t="shared" ref="G456:G519" si="14">+D456-H456</f>
        <v>0</v>
      </c>
      <c r="H456" s="72">
        <v>0</v>
      </c>
      <c r="I456" s="73"/>
      <c r="J456" s="72">
        <f t="shared" ref="J456:J519" si="15">IF(OR(G456&gt;0,I456="X",C456="Income from customers"),0,G456)</f>
        <v>0</v>
      </c>
      <c r="K456" s="93"/>
    </row>
    <row r="457" spans="1:11" s="57" customFormat="1">
      <c r="A457" s="68"/>
      <c r="B457" s="69"/>
      <c r="C457" s="391"/>
      <c r="D457" s="52"/>
      <c r="E457" s="74"/>
      <c r="F457" s="71">
        <f>SUM(D$5:D457)</f>
        <v>0</v>
      </c>
      <c r="G457" s="72">
        <f t="shared" si="14"/>
        <v>0</v>
      </c>
      <c r="H457" s="72">
        <v>0</v>
      </c>
      <c r="I457" s="73"/>
      <c r="J457" s="72">
        <f t="shared" si="15"/>
        <v>0</v>
      </c>
      <c r="K457" s="93"/>
    </row>
    <row r="458" spans="1:11" s="57" customFormat="1">
      <c r="A458" s="68"/>
      <c r="B458" s="69"/>
      <c r="C458" s="391"/>
      <c r="D458" s="52"/>
      <c r="E458" s="74"/>
      <c r="F458" s="71">
        <f>SUM(D$5:D458)</f>
        <v>0</v>
      </c>
      <c r="G458" s="72">
        <f t="shared" si="14"/>
        <v>0</v>
      </c>
      <c r="H458" s="72">
        <v>0</v>
      </c>
      <c r="I458" s="73"/>
      <c r="J458" s="72">
        <f t="shared" si="15"/>
        <v>0</v>
      </c>
      <c r="K458" s="93"/>
    </row>
    <row r="459" spans="1:11" s="57" customFormat="1">
      <c r="A459" s="68"/>
      <c r="B459" s="69"/>
      <c r="C459" s="391"/>
      <c r="D459" s="52"/>
      <c r="E459" s="74"/>
      <c r="F459" s="71">
        <f>SUM(D$5:D459)</f>
        <v>0</v>
      </c>
      <c r="G459" s="72">
        <f t="shared" si="14"/>
        <v>0</v>
      </c>
      <c r="H459" s="72">
        <v>0</v>
      </c>
      <c r="I459" s="73"/>
      <c r="J459" s="72">
        <f t="shared" si="15"/>
        <v>0</v>
      </c>
      <c r="K459" s="93"/>
    </row>
    <row r="460" spans="1:11" s="57" customFormat="1">
      <c r="A460" s="68"/>
      <c r="B460" s="69"/>
      <c r="C460" s="391"/>
      <c r="D460" s="52"/>
      <c r="E460" s="74"/>
      <c r="F460" s="71">
        <f>SUM(D$5:D460)</f>
        <v>0</v>
      </c>
      <c r="G460" s="72">
        <f t="shared" si="14"/>
        <v>0</v>
      </c>
      <c r="H460" s="72">
        <v>0</v>
      </c>
      <c r="I460" s="73"/>
      <c r="J460" s="72">
        <f t="shared" si="15"/>
        <v>0</v>
      </c>
      <c r="K460" s="93"/>
    </row>
    <row r="461" spans="1:11" s="57" customFormat="1">
      <c r="A461" s="68"/>
      <c r="B461" s="69"/>
      <c r="C461" s="391"/>
      <c r="D461" s="52"/>
      <c r="E461" s="74"/>
      <c r="F461" s="71">
        <f>SUM(D$5:D461)</f>
        <v>0</v>
      </c>
      <c r="G461" s="72">
        <f t="shared" si="14"/>
        <v>0</v>
      </c>
      <c r="H461" s="72">
        <v>0</v>
      </c>
      <c r="I461" s="73"/>
      <c r="J461" s="72">
        <f t="shared" si="15"/>
        <v>0</v>
      </c>
      <c r="K461" s="93"/>
    </row>
    <row r="462" spans="1:11" s="57" customFormat="1">
      <c r="A462" s="68"/>
      <c r="B462" s="69"/>
      <c r="C462" s="391"/>
      <c r="D462" s="52"/>
      <c r="E462" s="74"/>
      <c r="F462" s="71">
        <f>SUM(D$5:D462)</f>
        <v>0</v>
      </c>
      <c r="G462" s="72">
        <f t="shared" si="14"/>
        <v>0</v>
      </c>
      <c r="H462" s="72">
        <v>0</v>
      </c>
      <c r="I462" s="73"/>
      <c r="J462" s="72">
        <f t="shared" si="15"/>
        <v>0</v>
      </c>
      <c r="K462" s="93"/>
    </row>
    <row r="463" spans="1:11" s="57" customFormat="1">
      <c r="A463" s="68"/>
      <c r="B463" s="69"/>
      <c r="C463" s="391"/>
      <c r="D463" s="52"/>
      <c r="E463" s="74"/>
      <c r="F463" s="71">
        <f>SUM(D$5:D463)</f>
        <v>0</v>
      </c>
      <c r="G463" s="72">
        <f t="shared" si="14"/>
        <v>0</v>
      </c>
      <c r="H463" s="72">
        <v>0</v>
      </c>
      <c r="I463" s="73"/>
      <c r="J463" s="72">
        <f t="shared" si="15"/>
        <v>0</v>
      </c>
      <c r="K463" s="93"/>
    </row>
    <row r="464" spans="1:11" s="57" customFormat="1">
      <c r="A464" s="68"/>
      <c r="B464" s="69"/>
      <c r="C464" s="391"/>
      <c r="D464" s="52"/>
      <c r="E464" s="74"/>
      <c r="F464" s="71">
        <f>SUM(D$5:D464)</f>
        <v>0</v>
      </c>
      <c r="G464" s="72">
        <f t="shared" si="14"/>
        <v>0</v>
      </c>
      <c r="H464" s="72">
        <v>0</v>
      </c>
      <c r="I464" s="73"/>
      <c r="J464" s="72">
        <f t="shared" si="15"/>
        <v>0</v>
      </c>
      <c r="K464" s="93"/>
    </row>
    <row r="465" spans="1:11" s="57" customFormat="1">
      <c r="A465" s="68"/>
      <c r="B465" s="69"/>
      <c r="C465" s="391"/>
      <c r="D465" s="52"/>
      <c r="E465" s="74"/>
      <c r="F465" s="71">
        <f>SUM(D$5:D465)</f>
        <v>0</v>
      </c>
      <c r="G465" s="72">
        <f t="shared" si="14"/>
        <v>0</v>
      </c>
      <c r="H465" s="72">
        <v>0</v>
      </c>
      <c r="I465" s="73"/>
      <c r="J465" s="72">
        <f t="shared" si="15"/>
        <v>0</v>
      </c>
      <c r="K465" s="93"/>
    </row>
    <row r="466" spans="1:11" s="57" customFormat="1">
      <c r="A466" s="68"/>
      <c r="B466" s="69"/>
      <c r="C466" s="391"/>
      <c r="D466" s="52"/>
      <c r="E466" s="74"/>
      <c r="F466" s="71">
        <f>SUM(D$5:D466)</f>
        <v>0</v>
      </c>
      <c r="G466" s="72">
        <f t="shared" si="14"/>
        <v>0</v>
      </c>
      <c r="H466" s="72">
        <v>0</v>
      </c>
      <c r="I466" s="73"/>
      <c r="J466" s="72">
        <f t="shared" si="15"/>
        <v>0</v>
      </c>
      <c r="K466" s="93"/>
    </row>
    <row r="467" spans="1:11" s="57" customFormat="1">
      <c r="A467" s="68"/>
      <c r="B467" s="69"/>
      <c r="C467" s="391"/>
      <c r="D467" s="52"/>
      <c r="E467" s="74"/>
      <c r="F467" s="71">
        <f>SUM(D$5:D467)</f>
        <v>0</v>
      </c>
      <c r="G467" s="72">
        <f t="shared" si="14"/>
        <v>0</v>
      </c>
      <c r="H467" s="72">
        <v>0</v>
      </c>
      <c r="I467" s="73"/>
      <c r="J467" s="72">
        <f t="shared" si="15"/>
        <v>0</v>
      </c>
      <c r="K467" s="93"/>
    </row>
    <row r="468" spans="1:11" s="57" customFormat="1">
      <c r="A468" s="68"/>
      <c r="B468" s="69"/>
      <c r="C468" s="391"/>
      <c r="D468" s="52"/>
      <c r="E468" s="74"/>
      <c r="F468" s="71">
        <f>SUM(D$5:D468)</f>
        <v>0</v>
      </c>
      <c r="G468" s="72">
        <f t="shared" si="14"/>
        <v>0</v>
      </c>
      <c r="H468" s="72">
        <v>0</v>
      </c>
      <c r="I468" s="73"/>
      <c r="J468" s="72">
        <f t="shared" si="15"/>
        <v>0</v>
      </c>
      <c r="K468" s="93"/>
    </row>
    <row r="469" spans="1:11" s="57" customFormat="1">
      <c r="A469" s="68"/>
      <c r="B469" s="69"/>
      <c r="C469" s="391"/>
      <c r="D469" s="52"/>
      <c r="E469" s="74"/>
      <c r="F469" s="71">
        <f>SUM(D$5:D469)</f>
        <v>0</v>
      </c>
      <c r="G469" s="72">
        <f t="shared" si="14"/>
        <v>0</v>
      </c>
      <c r="H469" s="72">
        <v>0</v>
      </c>
      <c r="I469" s="73"/>
      <c r="J469" s="72">
        <f t="shared" si="15"/>
        <v>0</v>
      </c>
      <c r="K469" s="93"/>
    </row>
    <row r="470" spans="1:11" s="57" customFormat="1">
      <c r="A470" s="68"/>
      <c r="B470" s="69"/>
      <c r="C470" s="391"/>
      <c r="D470" s="52"/>
      <c r="E470" s="74"/>
      <c r="F470" s="71">
        <f>SUM(D$5:D470)</f>
        <v>0</v>
      </c>
      <c r="G470" s="72">
        <f t="shared" si="14"/>
        <v>0</v>
      </c>
      <c r="H470" s="72">
        <v>0</v>
      </c>
      <c r="I470" s="73"/>
      <c r="J470" s="72">
        <f t="shared" si="15"/>
        <v>0</v>
      </c>
      <c r="K470" s="93"/>
    </row>
    <row r="471" spans="1:11" s="57" customFormat="1">
      <c r="A471" s="68"/>
      <c r="B471" s="69"/>
      <c r="C471" s="391"/>
      <c r="D471" s="52"/>
      <c r="E471" s="74"/>
      <c r="F471" s="71">
        <f>SUM(D$5:D471)</f>
        <v>0</v>
      </c>
      <c r="G471" s="72">
        <f t="shared" si="14"/>
        <v>0</v>
      </c>
      <c r="H471" s="72">
        <v>0</v>
      </c>
      <c r="I471" s="73"/>
      <c r="J471" s="72">
        <f t="shared" si="15"/>
        <v>0</v>
      </c>
      <c r="K471" s="93"/>
    </row>
    <row r="472" spans="1:11" s="57" customFormat="1">
      <c r="A472" s="68"/>
      <c r="B472" s="69"/>
      <c r="C472" s="391"/>
      <c r="D472" s="52"/>
      <c r="E472" s="74"/>
      <c r="F472" s="71">
        <f>SUM(D$5:D472)</f>
        <v>0</v>
      </c>
      <c r="G472" s="72">
        <f t="shared" si="14"/>
        <v>0</v>
      </c>
      <c r="H472" s="72">
        <v>0</v>
      </c>
      <c r="I472" s="73"/>
      <c r="J472" s="72">
        <f t="shared" si="15"/>
        <v>0</v>
      </c>
      <c r="K472" s="93"/>
    </row>
    <row r="473" spans="1:11" s="57" customFormat="1">
      <c r="A473" s="68"/>
      <c r="B473" s="69"/>
      <c r="C473" s="391"/>
      <c r="D473" s="52"/>
      <c r="E473" s="74"/>
      <c r="F473" s="71">
        <f>SUM(D$5:D473)</f>
        <v>0</v>
      </c>
      <c r="G473" s="72">
        <f t="shared" si="14"/>
        <v>0</v>
      </c>
      <c r="H473" s="72">
        <v>0</v>
      </c>
      <c r="I473" s="73"/>
      <c r="J473" s="72">
        <f t="shared" si="15"/>
        <v>0</v>
      </c>
      <c r="K473" s="93"/>
    </row>
    <row r="474" spans="1:11" s="57" customFormat="1">
      <c r="A474" s="68"/>
      <c r="B474" s="69"/>
      <c r="C474" s="391"/>
      <c r="D474" s="52"/>
      <c r="E474" s="74"/>
      <c r="F474" s="71">
        <f>SUM(D$5:D474)</f>
        <v>0</v>
      </c>
      <c r="G474" s="72">
        <f t="shared" si="14"/>
        <v>0</v>
      </c>
      <c r="H474" s="72">
        <v>0</v>
      </c>
      <c r="I474" s="73"/>
      <c r="J474" s="72">
        <f t="shared" si="15"/>
        <v>0</v>
      </c>
      <c r="K474" s="93"/>
    </row>
    <row r="475" spans="1:11" s="57" customFormat="1">
      <c r="A475" s="68"/>
      <c r="B475" s="69"/>
      <c r="C475" s="391"/>
      <c r="D475" s="52"/>
      <c r="E475" s="74"/>
      <c r="F475" s="71">
        <f>SUM(D$5:D475)</f>
        <v>0</v>
      </c>
      <c r="G475" s="72">
        <f t="shared" si="14"/>
        <v>0</v>
      </c>
      <c r="H475" s="72">
        <v>0</v>
      </c>
      <c r="I475" s="73"/>
      <c r="J475" s="72">
        <f t="shared" si="15"/>
        <v>0</v>
      </c>
      <c r="K475" s="93"/>
    </row>
    <row r="476" spans="1:11" s="57" customFormat="1">
      <c r="A476" s="68"/>
      <c r="B476" s="69"/>
      <c r="C476" s="391"/>
      <c r="D476" s="52"/>
      <c r="E476" s="74"/>
      <c r="F476" s="71">
        <f>SUM(D$5:D476)</f>
        <v>0</v>
      </c>
      <c r="G476" s="72">
        <f t="shared" si="14"/>
        <v>0</v>
      </c>
      <c r="H476" s="72">
        <v>0</v>
      </c>
      <c r="I476" s="73"/>
      <c r="J476" s="72">
        <f t="shared" si="15"/>
        <v>0</v>
      </c>
      <c r="K476" s="93"/>
    </row>
    <row r="477" spans="1:11" s="57" customFormat="1">
      <c r="A477" s="68"/>
      <c r="B477" s="69"/>
      <c r="C477" s="391"/>
      <c r="D477" s="52"/>
      <c r="E477" s="74"/>
      <c r="F477" s="71">
        <f>SUM(D$5:D477)</f>
        <v>0</v>
      </c>
      <c r="G477" s="72">
        <f t="shared" si="14"/>
        <v>0</v>
      </c>
      <c r="H477" s="72">
        <v>0</v>
      </c>
      <c r="I477" s="73"/>
      <c r="J477" s="72">
        <f t="shared" si="15"/>
        <v>0</v>
      </c>
      <c r="K477" s="93"/>
    </row>
    <row r="478" spans="1:11" s="57" customFormat="1">
      <c r="A478" s="68"/>
      <c r="B478" s="69"/>
      <c r="C478" s="391"/>
      <c r="D478" s="52"/>
      <c r="E478" s="74"/>
      <c r="F478" s="71">
        <f>SUM(D$5:D478)</f>
        <v>0</v>
      </c>
      <c r="G478" s="72">
        <f t="shared" si="14"/>
        <v>0</v>
      </c>
      <c r="H478" s="72">
        <v>0</v>
      </c>
      <c r="I478" s="73"/>
      <c r="J478" s="72">
        <f t="shared" si="15"/>
        <v>0</v>
      </c>
      <c r="K478" s="93"/>
    </row>
    <row r="479" spans="1:11" s="57" customFormat="1">
      <c r="A479" s="68"/>
      <c r="B479" s="69"/>
      <c r="C479" s="391"/>
      <c r="D479" s="52"/>
      <c r="E479" s="74"/>
      <c r="F479" s="71">
        <f>SUM(D$5:D479)</f>
        <v>0</v>
      </c>
      <c r="G479" s="72">
        <f t="shared" si="14"/>
        <v>0</v>
      </c>
      <c r="H479" s="72">
        <v>0</v>
      </c>
      <c r="I479" s="73"/>
      <c r="J479" s="72">
        <f t="shared" si="15"/>
        <v>0</v>
      </c>
      <c r="K479" s="93"/>
    </row>
    <row r="480" spans="1:11" s="57" customFormat="1">
      <c r="A480" s="68"/>
      <c r="B480" s="69"/>
      <c r="C480" s="391"/>
      <c r="D480" s="52"/>
      <c r="E480" s="74"/>
      <c r="F480" s="71">
        <f>SUM(D$5:D480)</f>
        <v>0</v>
      </c>
      <c r="G480" s="72">
        <f t="shared" si="14"/>
        <v>0</v>
      </c>
      <c r="H480" s="72">
        <v>0</v>
      </c>
      <c r="I480" s="73"/>
      <c r="J480" s="72">
        <f t="shared" si="15"/>
        <v>0</v>
      </c>
      <c r="K480" s="93"/>
    </row>
    <row r="481" spans="1:11" s="57" customFormat="1">
      <c r="A481" s="68"/>
      <c r="B481" s="69"/>
      <c r="C481" s="391"/>
      <c r="D481" s="52"/>
      <c r="E481" s="74"/>
      <c r="F481" s="71">
        <f>SUM(D$5:D481)</f>
        <v>0</v>
      </c>
      <c r="G481" s="72">
        <f t="shared" si="14"/>
        <v>0</v>
      </c>
      <c r="H481" s="72">
        <v>0</v>
      </c>
      <c r="I481" s="73"/>
      <c r="J481" s="72">
        <f t="shared" si="15"/>
        <v>0</v>
      </c>
      <c r="K481" s="93"/>
    </row>
    <row r="482" spans="1:11" s="57" customFormat="1">
      <c r="A482" s="68"/>
      <c r="B482" s="69"/>
      <c r="C482" s="391"/>
      <c r="D482" s="52"/>
      <c r="E482" s="74"/>
      <c r="F482" s="71">
        <f>SUM(D$5:D482)</f>
        <v>0</v>
      </c>
      <c r="G482" s="72">
        <f t="shared" si="14"/>
        <v>0</v>
      </c>
      <c r="H482" s="72">
        <v>0</v>
      </c>
      <c r="I482" s="73"/>
      <c r="J482" s="72">
        <f t="shared" si="15"/>
        <v>0</v>
      </c>
      <c r="K482" s="93"/>
    </row>
    <row r="483" spans="1:11" s="57" customFormat="1">
      <c r="A483" s="68"/>
      <c r="B483" s="69"/>
      <c r="C483" s="391"/>
      <c r="D483" s="52"/>
      <c r="E483" s="74"/>
      <c r="F483" s="71">
        <f>SUM(D$5:D483)</f>
        <v>0</v>
      </c>
      <c r="G483" s="72">
        <f t="shared" si="14"/>
        <v>0</v>
      </c>
      <c r="H483" s="72">
        <v>0</v>
      </c>
      <c r="I483" s="73"/>
      <c r="J483" s="72">
        <f t="shared" si="15"/>
        <v>0</v>
      </c>
      <c r="K483" s="93"/>
    </row>
    <row r="484" spans="1:11" s="57" customFormat="1">
      <c r="A484" s="68"/>
      <c r="B484" s="69"/>
      <c r="C484" s="391"/>
      <c r="D484" s="52"/>
      <c r="E484" s="74"/>
      <c r="F484" s="71">
        <f>SUM(D$5:D484)</f>
        <v>0</v>
      </c>
      <c r="G484" s="72">
        <f t="shared" si="14"/>
        <v>0</v>
      </c>
      <c r="H484" s="72">
        <v>0</v>
      </c>
      <c r="I484" s="73"/>
      <c r="J484" s="72">
        <f t="shared" si="15"/>
        <v>0</v>
      </c>
      <c r="K484" s="93"/>
    </row>
    <row r="485" spans="1:11" s="57" customFormat="1">
      <c r="A485" s="68"/>
      <c r="B485" s="69"/>
      <c r="C485" s="391"/>
      <c r="D485" s="52"/>
      <c r="E485" s="74"/>
      <c r="F485" s="71">
        <f>SUM(D$5:D485)</f>
        <v>0</v>
      </c>
      <c r="G485" s="72">
        <f t="shared" si="14"/>
        <v>0</v>
      </c>
      <c r="H485" s="72">
        <v>0</v>
      </c>
      <c r="I485" s="73"/>
      <c r="J485" s="72">
        <f t="shared" si="15"/>
        <v>0</v>
      </c>
      <c r="K485" s="93"/>
    </row>
    <row r="486" spans="1:11" s="57" customFormat="1">
      <c r="A486" s="68"/>
      <c r="B486" s="69"/>
      <c r="C486" s="391"/>
      <c r="D486" s="52"/>
      <c r="E486" s="74"/>
      <c r="F486" s="71">
        <f>SUM(D$5:D486)</f>
        <v>0</v>
      </c>
      <c r="G486" s="72">
        <f t="shared" si="14"/>
        <v>0</v>
      </c>
      <c r="H486" s="72">
        <v>0</v>
      </c>
      <c r="I486" s="73"/>
      <c r="J486" s="72">
        <f t="shared" si="15"/>
        <v>0</v>
      </c>
      <c r="K486" s="93"/>
    </row>
    <row r="487" spans="1:11" s="57" customFormat="1">
      <c r="A487" s="68"/>
      <c r="B487" s="69"/>
      <c r="C487" s="391"/>
      <c r="D487" s="52"/>
      <c r="E487" s="74"/>
      <c r="F487" s="71">
        <f>SUM(D$5:D487)</f>
        <v>0</v>
      </c>
      <c r="G487" s="72">
        <f t="shared" si="14"/>
        <v>0</v>
      </c>
      <c r="H487" s="72">
        <v>0</v>
      </c>
      <c r="I487" s="73"/>
      <c r="J487" s="72">
        <f t="shared" si="15"/>
        <v>0</v>
      </c>
      <c r="K487" s="93"/>
    </row>
    <row r="488" spans="1:11" s="57" customFormat="1">
      <c r="A488" s="68"/>
      <c r="B488" s="69"/>
      <c r="C488" s="391"/>
      <c r="D488" s="52"/>
      <c r="E488" s="74"/>
      <c r="F488" s="71">
        <f>SUM(D$5:D488)</f>
        <v>0</v>
      </c>
      <c r="G488" s="72">
        <f t="shared" si="14"/>
        <v>0</v>
      </c>
      <c r="H488" s="72">
        <v>0</v>
      </c>
      <c r="I488" s="73"/>
      <c r="J488" s="72">
        <f t="shared" si="15"/>
        <v>0</v>
      </c>
      <c r="K488" s="93"/>
    </row>
    <row r="489" spans="1:11" s="57" customFormat="1">
      <c r="A489" s="68"/>
      <c r="B489" s="69"/>
      <c r="C489" s="391"/>
      <c r="D489" s="52"/>
      <c r="E489" s="74"/>
      <c r="F489" s="71">
        <f>SUM(D$5:D489)</f>
        <v>0</v>
      </c>
      <c r="G489" s="72">
        <f t="shared" si="14"/>
        <v>0</v>
      </c>
      <c r="H489" s="72">
        <v>0</v>
      </c>
      <c r="I489" s="73"/>
      <c r="J489" s="72">
        <f t="shared" si="15"/>
        <v>0</v>
      </c>
      <c r="K489" s="93"/>
    </row>
    <row r="490" spans="1:11" s="57" customFormat="1">
      <c r="A490" s="68"/>
      <c r="B490" s="69"/>
      <c r="C490" s="391"/>
      <c r="D490" s="52"/>
      <c r="E490" s="74"/>
      <c r="F490" s="71">
        <f>SUM(D$5:D490)</f>
        <v>0</v>
      </c>
      <c r="G490" s="72">
        <f t="shared" si="14"/>
        <v>0</v>
      </c>
      <c r="H490" s="72">
        <v>0</v>
      </c>
      <c r="I490" s="73"/>
      <c r="J490" s="72">
        <f t="shared" si="15"/>
        <v>0</v>
      </c>
      <c r="K490" s="93"/>
    </row>
    <row r="491" spans="1:11" s="57" customFormat="1">
      <c r="A491" s="68"/>
      <c r="B491" s="69"/>
      <c r="C491" s="391"/>
      <c r="D491" s="52"/>
      <c r="E491" s="74"/>
      <c r="F491" s="71">
        <f>SUM(D$5:D491)</f>
        <v>0</v>
      </c>
      <c r="G491" s="72">
        <f t="shared" si="14"/>
        <v>0</v>
      </c>
      <c r="H491" s="72">
        <v>0</v>
      </c>
      <c r="I491" s="73"/>
      <c r="J491" s="72">
        <f t="shared" si="15"/>
        <v>0</v>
      </c>
      <c r="K491" s="93"/>
    </row>
    <row r="492" spans="1:11" s="57" customFormat="1">
      <c r="A492" s="68"/>
      <c r="B492" s="69"/>
      <c r="C492" s="391"/>
      <c r="D492" s="52"/>
      <c r="E492" s="74"/>
      <c r="F492" s="71">
        <f>SUM(D$5:D492)</f>
        <v>0</v>
      </c>
      <c r="G492" s="72">
        <f t="shared" si="14"/>
        <v>0</v>
      </c>
      <c r="H492" s="72">
        <v>0</v>
      </c>
      <c r="I492" s="73"/>
      <c r="J492" s="72">
        <f t="shared" si="15"/>
        <v>0</v>
      </c>
      <c r="K492" s="93"/>
    </row>
    <row r="493" spans="1:11" s="57" customFormat="1">
      <c r="A493" s="68"/>
      <c r="B493" s="69"/>
      <c r="C493" s="391"/>
      <c r="D493" s="52"/>
      <c r="E493" s="74"/>
      <c r="F493" s="71">
        <f>SUM(D$5:D493)</f>
        <v>0</v>
      </c>
      <c r="G493" s="72">
        <f t="shared" si="14"/>
        <v>0</v>
      </c>
      <c r="H493" s="72">
        <v>0</v>
      </c>
      <c r="I493" s="73"/>
      <c r="J493" s="72">
        <f t="shared" si="15"/>
        <v>0</v>
      </c>
      <c r="K493" s="93"/>
    </row>
    <row r="494" spans="1:11" s="57" customFormat="1">
      <c r="A494" s="68"/>
      <c r="B494" s="69"/>
      <c r="C494" s="391"/>
      <c r="D494" s="52"/>
      <c r="E494" s="74"/>
      <c r="F494" s="71">
        <f>SUM(D$5:D494)</f>
        <v>0</v>
      </c>
      <c r="G494" s="72">
        <f t="shared" si="14"/>
        <v>0</v>
      </c>
      <c r="H494" s="72">
        <v>0</v>
      </c>
      <c r="I494" s="73"/>
      <c r="J494" s="72">
        <f t="shared" si="15"/>
        <v>0</v>
      </c>
      <c r="K494" s="93"/>
    </row>
    <row r="495" spans="1:11" s="57" customFormat="1">
      <c r="A495" s="68"/>
      <c r="B495" s="69"/>
      <c r="C495" s="391"/>
      <c r="D495" s="52"/>
      <c r="E495" s="74"/>
      <c r="F495" s="71">
        <f>SUM(D$5:D495)</f>
        <v>0</v>
      </c>
      <c r="G495" s="72">
        <f t="shared" si="14"/>
        <v>0</v>
      </c>
      <c r="H495" s="72">
        <v>0</v>
      </c>
      <c r="I495" s="73"/>
      <c r="J495" s="72">
        <f t="shared" si="15"/>
        <v>0</v>
      </c>
      <c r="K495" s="93"/>
    </row>
    <row r="496" spans="1:11" s="57" customFormat="1">
      <c r="A496" s="68"/>
      <c r="B496" s="69"/>
      <c r="C496" s="391"/>
      <c r="D496" s="52"/>
      <c r="E496" s="74"/>
      <c r="F496" s="71">
        <f>SUM(D$5:D496)</f>
        <v>0</v>
      </c>
      <c r="G496" s="72">
        <f t="shared" si="14"/>
        <v>0</v>
      </c>
      <c r="H496" s="72">
        <v>0</v>
      </c>
      <c r="I496" s="73"/>
      <c r="J496" s="72">
        <f t="shared" si="15"/>
        <v>0</v>
      </c>
      <c r="K496" s="93"/>
    </row>
    <row r="497" spans="1:11" s="57" customFormat="1">
      <c r="A497" s="68"/>
      <c r="B497" s="69"/>
      <c r="C497" s="391"/>
      <c r="D497" s="52"/>
      <c r="E497" s="74"/>
      <c r="F497" s="71">
        <f>SUM(D$5:D497)</f>
        <v>0</v>
      </c>
      <c r="G497" s="72">
        <f t="shared" si="14"/>
        <v>0</v>
      </c>
      <c r="H497" s="72">
        <v>0</v>
      </c>
      <c r="I497" s="73"/>
      <c r="J497" s="72">
        <f t="shared" si="15"/>
        <v>0</v>
      </c>
      <c r="K497" s="93"/>
    </row>
    <row r="498" spans="1:11" s="57" customFormat="1">
      <c r="A498" s="68"/>
      <c r="B498" s="69"/>
      <c r="C498" s="391"/>
      <c r="D498" s="52"/>
      <c r="E498" s="74"/>
      <c r="F498" s="71">
        <f>SUM(D$5:D498)</f>
        <v>0</v>
      </c>
      <c r="G498" s="72">
        <f t="shared" si="14"/>
        <v>0</v>
      </c>
      <c r="H498" s="72">
        <v>0</v>
      </c>
      <c r="I498" s="73"/>
      <c r="J498" s="72">
        <f t="shared" si="15"/>
        <v>0</v>
      </c>
      <c r="K498" s="93"/>
    </row>
    <row r="499" spans="1:11" s="57" customFormat="1">
      <c r="A499" s="68"/>
      <c r="B499" s="69"/>
      <c r="C499" s="391"/>
      <c r="D499" s="52"/>
      <c r="E499" s="74"/>
      <c r="F499" s="71">
        <f>SUM(D$5:D499)</f>
        <v>0</v>
      </c>
      <c r="G499" s="72">
        <f t="shared" si="14"/>
        <v>0</v>
      </c>
      <c r="H499" s="72">
        <v>0</v>
      </c>
      <c r="I499" s="73"/>
      <c r="J499" s="72">
        <f t="shared" si="15"/>
        <v>0</v>
      </c>
      <c r="K499" s="93"/>
    </row>
    <row r="500" spans="1:11" s="57" customFormat="1">
      <c r="A500" s="68"/>
      <c r="B500" s="69"/>
      <c r="C500" s="391"/>
      <c r="D500" s="52"/>
      <c r="E500" s="74"/>
      <c r="F500" s="71">
        <f>SUM(D$5:D500)</f>
        <v>0</v>
      </c>
      <c r="G500" s="72">
        <f t="shared" si="14"/>
        <v>0</v>
      </c>
      <c r="H500" s="72">
        <v>0</v>
      </c>
      <c r="I500" s="73"/>
      <c r="J500" s="72">
        <f t="shared" si="15"/>
        <v>0</v>
      </c>
      <c r="K500" s="93"/>
    </row>
    <row r="501" spans="1:11" s="57" customFormat="1">
      <c r="A501" s="68"/>
      <c r="B501" s="69"/>
      <c r="C501" s="391"/>
      <c r="D501" s="52"/>
      <c r="E501" s="74"/>
      <c r="F501" s="71">
        <f>SUM(D$5:D501)</f>
        <v>0</v>
      </c>
      <c r="G501" s="72">
        <f t="shared" si="14"/>
        <v>0</v>
      </c>
      <c r="H501" s="72">
        <v>0</v>
      </c>
      <c r="I501" s="73"/>
      <c r="J501" s="72">
        <f t="shared" si="15"/>
        <v>0</v>
      </c>
      <c r="K501" s="93"/>
    </row>
    <row r="502" spans="1:11" s="57" customFormat="1">
      <c r="A502" s="68"/>
      <c r="B502" s="69"/>
      <c r="C502" s="391"/>
      <c r="D502" s="52"/>
      <c r="E502" s="74"/>
      <c r="F502" s="71">
        <f>SUM(D$5:D502)</f>
        <v>0</v>
      </c>
      <c r="G502" s="72">
        <f t="shared" si="14"/>
        <v>0</v>
      </c>
      <c r="H502" s="72">
        <v>0</v>
      </c>
      <c r="I502" s="73"/>
      <c r="J502" s="72">
        <f t="shared" si="15"/>
        <v>0</v>
      </c>
      <c r="K502" s="93"/>
    </row>
    <row r="503" spans="1:11" s="57" customFormat="1">
      <c r="A503" s="68"/>
      <c r="B503" s="69"/>
      <c r="C503" s="391"/>
      <c r="D503" s="52"/>
      <c r="E503" s="74"/>
      <c r="F503" s="71">
        <f>SUM(D$5:D503)</f>
        <v>0</v>
      </c>
      <c r="G503" s="72">
        <f t="shared" si="14"/>
        <v>0</v>
      </c>
      <c r="H503" s="72">
        <v>0</v>
      </c>
      <c r="I503" s="73"/>
      <c r="J503" s="72">
        <f t="shared" si="15"/>
        <v>0</v>
      </c>
      <c r="K503" s="93"/>
    </row>
    <row r="504" spans="1:11" s="57" customFormat="1">
      <c r="A504" s="68"/>
      <c r="B504" s="69"/>
      <c r="C504" s="391"/>
      <c r="D504" s="52"/>
      <c r="E504" s="74"/>
      <c r="F504" s="71">
        <f>SUM(D$5:D504)</f>
        <v>0</v>
      </c>
      <c r="G504" s="72">
        <f t="shared" si="14"/>
        <v>0</v>
      </c>
      <c r="H504" s="72">
        <v>0</v>
      </c>
      <c r="I504" s="73"/>
      <c r="J504" s="72">
        <f t="shared" si="15"/>
        <v>0</v>
      </c>
      <c r="K504" s="93"/>
    </row>
    <row r="505" spans="1:11" s="57" customFormat="1">
      <c r="A505" s="68"/>
      <c r="B505" s="69"/>
      <c r="C505" s="391"/>
      <c r="D505" s="52"/>
      <c r="E505" s="74"/>
      <c r="F505" s="71">
        <f>SUM(D$5:D505)</f>
        <v>0</v>
      </c>
      <c r="G505" s="72">
        <f t="shared" si="14"/>
        <v>0</v>
      </c>
      <c r="H505" s="72">
        <v>0</v>
      </c>
      <c r="I505" s="73"/>
      <c r="J505" s="72">
        <f t="shared" si="15"/>
        <v>0</v>
      </c>
      <c r="K505" s="93"/>
    </row>
    <row r="506" spans="1:11" s="57" customFormat="1">
      <c r="A506" s="68"/>
      <c r="B506" s="69"/>
      <c r="C506" s="391"/>
      <c r="D506" s="52"/>
      <c r="E506" s="74"/>
      <c r="F506" s="71">
        <f>SUM(D$5:D506)</f>
        <v>0</v>
      </c>
      <c r="G506" s="72">
        <f t="shared" si="14"/>
        <v>0</v>
      </c>
      <c r="H506" s="72">
        <v>0</v>
      </c>
      <c r="I506" s="73"/>
      <c r="J506" s="72">
        <f t="shared" si="15"/>
        <v>0</v>
      </c>
      <c r="K506" s="93"/>
    </row>
    <row r="507" spans="1:11" s="57" customFormat="1">
      <c r="A507" s="68"/>
      <c r="B507" s="69"/>
      <c r="C507" s="391"/>
      <c r="D507" s="52"/>
      <c r="E507" s="74"/>
      <c r="F507" s="71">
        <f>SUM(D$5:D507)</f>
        <v>0</v>
      </c>
      <c r="G507" s="72">
        <f t="shared" si="14"/>
        <v>0</v>
      </c>
      <c r="H507" s="72">
        <v>0</v>
      </c>
      <c r="I507" s="73"/>
      <c r="J507" s="72">
        <f t="shared" si="15"/>
        <v>0</v>
      </c>
      <c r="K507" s="93"/>
    </row>
    <row r="508" spans="1:11" s="57" customFormat="1">
      <c r="A508" s="68"/>
      <c r="B508" s="69"/>
      <c r="C508" s="391"/>
      <c r="D508" s="52"/>
      <c r="E508" s="74"/>
      <c r="F508" s="71">
        <f>SUM(D$5:D508)</f>
        <v>0</v>
      </c>
      <c r="G508" s="72">
        <f t="shared" si="14"/>
        <v>0</v>
      </c>
      <c r="H508" s="72">
        <v>0</v>
      </c>
      <c r="I508" s="73"/>
      <c r="J508" s="72">
        <f t="shared" si="15"/>
        <v>0</v>
      </c>
      <c r="K508" s="93"/>
    </row>
    <row r="509" spans="1:11" s="57" customFormat="1">
      <c r="A509" s="68"/>
      <c r="B509" s="69"/>
      <c r="C509" s="391"/>
      <c r="D509" s="52"/>
      <c r="E509" s="74"/>
      <c r="F509" s="71">
        <f>SUM(D$5:D509)</f>
        <v>0</v>
      </c>
      <c r="G509" s="72">
        <f t="shared" si="14"/>
        <v>0</v>
      </c>
      <c r="H509" s="72">
        <v>0</v>
      </c>
      <c r="I509" s="73"/>
      <c r="J509" s="72">
        <f t="shared" si="15"/>
        <v>0</v>
      </c>
      <c r="K509" s="93"/>
    </row>
    <row r="510" spans="1:11" s="57" customFormat="1">
      <c r="A510" s="68"/>
      <c r="B510" s="69"/>
      <c r="C510" s="391"/>
      <c r="D510" s="52"/>
      <c r="E510" s="74"/>
      <c r="F510" s="71">
        <f>SUM(D$5:D510)</f>
        <v>0</v>
      </c>
      <c r="G510" s="72">
        <f t="shared" si="14"/>
        <v>0</v>
      </c>
      <c r="H510" s="72">
        <v>0</v>
      </c>
      <c r="I510" s="73"/>
      <c r="J510" s="72">
        <f t="shared" si="15"/>
        <v>0</v>
      </c>
      <c r="K510" s="93"/>
    </row>
    <row r="511" spans="1:11" s="57" customFormat="1">
      <c r="A511" s="68"/>
      <c r="B511" s="69"/>
      <c r="C511" s="391"/>
      <c r="D511" s="52"/>
      <c r="E511" s="74"/>
      <c r="F511" s="71">
        <f>SUM(D$5:D511)</f>
        <v>0</v>
      </c>
      <c r="G511" s="72">
        <f t="shared" si="14"/>
        <v>0</v>
      </c>
      <c r="H511" s="72">
        <v>0</v>
      </c>
      <c r="I511" s="73"/>
      <c r="J511" s="72">
        <f t="shared" si="15"/>
        <v>0</v>
      </c>
      <c r="K511" s="93"/>
    </row>
    <row r="512" spans="1:11" s="57" customFormat="1">
      <c r="A512" s="68"/>
      <c r="B512" s="69"/>
      <c r="C512" s="391"/>
      <c r="D512" s="52"/>
      <c r="E512" s="74"/>
      <c r="F512" s="71">
        <f>SUM(D$5:D512)</f>
        <v>0</v>
      </c>
      <c r="G512" s="72">
        <f t="shared" si="14"/>
        <v>0</v>
      </c>
      <c r="H512" s="72">
        <v>0</v>
      </c>
      <c r="I512" s="73"/>
      <c r="J512" s="72">
        <f t="shared" si="15"/>
        <v>0</v>
      </c>
      <c r="K512" s="93"/>
    </row>
    <row r="513" spans="1:11" s="57" customFormat="1">
      <c r="A513" s="68"/>
      <c r="B513" s="69"/>
      <c r="C513" s="391"/>
      <c r="D513" s="52"/>
      <c r="E513" s="74"/>
      <c r="F513" s="71">
        <f>SUM(D$5:D513)</f>
        <v>0</v>
      </c>
      <c r="G513" s="72">
        <f t="shared" si="14"/>
        <v>0</v>
      </c>
      <c r="H513" s="72">
        <v>0</v>
      </c>
      <c r="I513" s="73"/>
      <c r="J513" s="72">
        <f t="shared" si="15"/>
        <v>0</v>
      </c>
      <c r="K513" s="93"/>
    </row>
    <row r="514" spans="1:11" s="57" customFormat="1">
      <c r="A514" s="68"/>
      <c r="B514" s="69"/>
      <c r="C514" s="391"/>
      <c r="D514" s="52"/>
      <c r="E514" s="74"/>
      <c r="F514" s="71">
        <f>SUM(D$5:D514)</f>
        <v>0</v>
      </c>
      <c r="G514" s="72">
        <f t="shared" si="14"/>
        <v>0</v>
      </c>
      <c r="H514" s="72">
        <v>0</v>
      </c>
      <c r="I514" s="73"/>
      <c r="J514" s="72">
        <f t="shared" si="15"/>
        <v>0</v>
      </c>
      <c r="K514" s="93"/>
    </row>
    <row r="515" spans="1:11" s="57" customFormat="1">
      <c r="A515" s="68"/>
      <c r="B515" s="69"/>
      <c r="C515" s="391"/>
      <c r="D515" s="52"/>
      <c r="E515" s="74"/>
      <c r="F515" s="71">
        <f>SUM(D$5:D515)</f>
        <v>0</v>
      </c>
      <c r="G515" s="72">
        <f t="shared" si="14"/>
        <v>0</v>
      </c>
      <c r="H515" s="72">
        <v>0</v>
      </c>
      <c r="I515" s="73"/>
      <c r="J515" s="72">
        <f t="shared" si="15"/>
        <v>0</v>
      </c>
      <c r="K515" s="93"/>
    </row>
    <row r="516" spans="1:11" s="57" customFormat="1">
      <c r="A516" s="68"/>
      <c r="B516" s="69"/>
      <c r="C516" s="391"/>
      <c r="D516" s="52"/>
      <c r="E516" s="74"/>
      <c r="F516" s="71">
        <f>SUM(D$5:D516)</f>
        <v>0</v>
      </c>
      <c r="G516" s="72">
        <f t="shared" si="14"/>
        <v>0</v>
      </c>
      <c r="H516" s="72">
        <v>0</v>
      </c>
      <c r="I516" s="73"/>
      <c r="J516" s="72">
        <f t="shared" si="15"/>
        <v>0</v>
      </c>
      <c r="K516" s="93"/>
    </row>
    <row r="517" spans="1:11" s="57" customFormat="1">
      <c r="A517" s="68"/>
      <c r="B517" s="69"/>
      <c r="C517" s="391"/>
      <c r="D517" s="52"/>
      <c r="E517" s="74"/>
      <c r="F517" s="71">
        <f>SUM(D$5:D517)</f>
        <v>0</v>
      </c>
      <c r="G517" s="72">
        <f t="shared" si="14"/>
        <v>0</v>
      </c>
      <c r="H517" s="72">
        <v>0</v>
      </c>
      <c r="I517" s="73"/>
      <c r="J517" s="72">
        <f t="shared" si="15"/>
        <v>0</v>
      </c>
      <c r="K517" s="93"/>
    </row>
    <row r="518" spans="1:11" s="57" customFormat="1">
      <c r="A518" s="68"/>
      <c r="B518" s="69"/>
      <c r="C518" s="391"/>
      <c r="D518" s="52"/>
      <c r="E518" s="74"/>
      <c r="F518" s="71">
        <f>SUM(D$5:D518)</f>
        <v>0</v>
      </c>
      <c r="G518" s="72">
        <f t="shared" si="14"/>
        <v>0</v>
      </c>
      <c r="H518" s="72">
        <v>0</v>
      </c>
      <c r="I518" s="73"/>
      <c r="J518" s="72">
        <f t="shared" si="15"/>
        <v>0</v>
      </c>
      <c r="K518" s="93"/>
    </row>
    <row r="519" spans="1:11" s="57" customFormat="1">
      <c r="A519" s="68"/>
      <c r="B519" s="69"/>
      <c r="C519" s="391"/>
      <c r="D519" s="52"/>
      <c r="E519" s="74"/>
      <c r="F519" s="71">
        <f>SUM(D$5:D519)</f>
        <v>0</v>
      </c>
      <c r="G519" s="72">
        <f t="shared" si="14"/>
        <v>0</v>
      </c>
      <c r="H519" s="72">
        <v>0</v>
      </c>
      <c r="I519" s="73"/>
      <c r="J519" s="72">
        <f t="shared" si="15"/>
        <v>0</v>
      </c>
      <c r="K519" s="93"/>
    </row>
    <row r="520" spans="1:11" s="57" customFormat="1">
      <c r="A520" s="68"/>
      <c r="B520" s="69"/>
      <c r="C520" s="391"/>
      <c r="D520" s="52"/>
      <c r="E520" s="74"/>
      <c r="F520" s="71">
        <f>SUM(D$5:D520)</f>
        <v>0</v>
      </c>
      <c r="G520" s="72">
        <f t="shared" ref="G520:G574" si="16">+D520-H520</f>
        <v>0</v>
      </c>
      <c r="H520" s="72">
        <v>0</v>
      </c>
      <c r="I520" s="73"/>
      <c r="J520" s="72">
        <f t="shared" ref="J520:J574" si="17">IF(OR(G520&gt;0,I520="X",C520="Income from customers"),0,G520)</f>
        <v>0</v>
      </c>
      <c r="K520" s="93"/>
    </row>
    <row r="521" spans="1:11" s="57" customFormat="1">
      <c r="A521" s="68"/>
      <c r="B521" s="69"/>
      <c r="C521" s="391"/>
      <c r="D521" s="52"/>
      <c r="E521" s="74"/>
      <c r="F521" s="71">
        <f>SUM(D$5:D521)</f>
        <v>0</v>
      </c>
      <c r="G521" s="72">
        <f t="shared" si="16"/>
        <v>0</v>
      </c>
      <c r="H521" s="72">
        <v>0</v>
      </c>
      <c r="I521" s="73"/>
      <c r="J521" s="72">
        <f t="shared" si="17"/>
        <v>0</v>
      </c>
      <c r="K521" s="93"/>
    </row>
    <row r="522" spans="1:11" s="57" customFormat="1">
      <c r="A522" s="68"/>
      <c r="B522" s="69"/>
      <c r="C522" s="391"/>
      <c r="D522" s="52"/>
      <c r="E522" s="74"/>
      <c r="F522" s="71">
        <f>SUM(D$5:D522)</f>
        <v>0</v>
      </c>
      <c r="G522" s="72">
        <f t="shared" si="16"/>
        <v>0</v>
      </c>
      <c r="H522" s="72">
        <v>0</v>
      </c>
      <c r="I522" s="73"/>
      <c r="J522" s="72">
        <f t="shared" si="17"/>
        <v>0</v>
      </c>
      <c r="K522" s="93"/>
    </row>
    <row r="523" spans="1:11" s="57" customFormat="1">
      <c r="A523" s="68"/>
      <c r="B523" s="69"/>
      <c r="C523" s="391"/>
      <c r="D523" s="52"/>
      <c r="E523" s="74"/>
      <c r="F523" s="71">
        <f>SUM(D$5:D523)</f>
        <v>0</v>
      </c>
      <c r="G523" s="72">
        <f t="shared" si="16"/>
        <v>0</v>
      </c>
      <c r="H523" s="72">
        <v>0</v>
      </c>
      <c r="I523" s="73"/>
      <c r="J523" s="72">
        <f t="shared" si="17"/>
        <v>0</v>
      </c>
      <c r="K523" s="93"/>
    </row>
    <row r="524" spans="1:11" s="57" customFormat="1">
      <c r="A524" s="68"/>
      <c r="B524" s="69"/>
      <c r="C524" s="391"/>
      <c r="D524" s="52"/>
      <c r="E524" s="74"/>
      <c r="F524" s="71">
        <f>SUM(D$5:D524)</f>
        <v>0</v>
      </c>
      <c r="G524" s="72">
        <f t="shared" si="16"/>
        <v>0</v>
      </c>
      <c r="H524" s="72">
        <v>0</v>
      </c>
      <c r="I524" s="73"/>
      <c r="J524" s="72">
        <f t="shared" si="17"/>
        <v>0</v>
      </c>
      <c r="K524" s="93"/>
    </row>
    <row r="525" spans="1:11" s="57" customFormat="1">
      <c r="A525" s="68"/>
      <c r="B525" s="69"/>
      <c r="C525" s="391"/>
      <c r="D525" s="52"/>
      <c r="E525" s="74"/>
      <c r="F525" s="71">
        <f>SUM(D$5:D525)</f>
        <v>0</v>
      </c>
      <c r="G525" s="72">
        <f t="shared" si="16"/>
        <v>0</v>
      </c>
      <c r="H525" s="72">
        <v>0</v>
      </c>
      <c r="I525" s="73"/>
      <c r="J525" s="72">
        <f t="shared" si="17"/>
        <v>0</v>
      </c>
      <c r="K525" s="93"/>
    </row>
    <row r="526" spans="1:11" s="57" customFormat="1">
      <c r="A526" s="68"/>
      <c r="B526" s="69"/>
      <c r="C526" s="391"/>
      <c r="D526" s="52"/>
      <c r="E526" s="74"/>
      <c r="F526" s="71">
        <f>SUM(D$5:D526)</f>
        <v>0</v>
      </c>
      <c r="G526" s="72">
        <f t="shared" si="16"/>
        <v>0</v>
      </c>
      <c r="H526" s="72">
        <v>0</v>
      </c>
      <c r="I526" s="73"/>
      <c r="J526" s="72">
        <f t="shared" si="17"/>
        <v>0</v>
      </c>
      <c r="K526" s="93"/>
    </row>
    <row r="527" spans="1:11" s="57" customFormat="1">
      <c r="A527" s="68"/>
      <c r="B527" s="69"/>
      <c r="C527" s="391"/>
      <c r="D527" s="52"/>
      <c r="E527" s="74"/>
      <c r="F527" s="71">
        <f>SUM(D$5:D527)</f>
        <v>0</v>
      </c>
      <c r="G527" s="72">
        <f t="shared" si="16"/>
        <v>0</v>
      </c>
      <c r="H527" s="72">
        <v>0</v>
      </c>
      <c r="I527" s="73"/>
      <c r="J527" s="72">
        <f t="shared" si="17"/>
        <v>0</v>
      </c>
      <c r="K527" s="93"/>
    </row>
    <row r="528" spans="1:11" s="57" customFormat="1">
      <c r="A528" s="68"/>
      <c r="B528" s="69"/>
      <c r="C528" s="391"/>
      <c r="D528" s="52"/>
      <c r="E528" s="74"/>
      <c r="F528" s="71">
        <f>SUM(D$5:D528)</f>
        <v>0</v>
      </c>
      <c r="G528" s="72">
        <f t="shared" si="16"/>
        <v>0</v>
      </c>
      <c r="H528" s="72">
        <v>0</v>
      </c>
      <c r="I528" s="73"/>
      <c r="J528" s="72">
        <f t="shared" si="17"/>
        <v>0</v>
      </c>
      <c r="K528" s="93"/>
    </row>
    <row r="529" spans="1:11" s="57" customFormat="1">
      <c r="A529" s="68"/>
      <c r="B529" s="69"/>
      <c r="C529" s="391"/>
      <c r="D529" s="52"/>
      <c r="E529" s="74"/>
      <c r="F529" s="71">
        <f>SUM(D$5:D529)</f>
        <v>0</v>
      </c>
      <c r="G529" s="72">
        <f t="shared" si="16"/>
        <v>0</v>
      </c>
      <c r="H529" s="72">
        <v>0</v>
      </c>
      <c r="I529" s="73"/>
      <c r="J529" s="72">
        <f t="shared" si="17"/>
        <v>0</v>
      </c>
      <c r="K529" s="93"/>
    </row>
    <row r="530" spans="1:11" s="57" customFormat="1">
      <c r="A530" s="68"/>
      <c r="B530" s="69"/>
      <c r="C530" s="391"/>
      <c r="D530" s="52"/>
      <c r="E530" s="74"/>
      <c r="F530" s="71">
        <f>SUM(D$5:D530)</f>
        <v>0</v>
      </c>
      <c r="G530" s="72">
        <f t="shared" si="16"/>
        <v>0</v>
      </c>
      <c r="H530" s="72">
        <v>0</v>
      </c>
      <c r="I530" s="73"/>
      <c r="J530" s="72">
        <f t="shared" si="17"/>
        <v>0</v>
      </c>
      <c r="K530" s="93"/>
    </row>
    <row r="531" spans="1:11" s="57" customFormat="1">
      <c r="A531" s="68"/>
      <c r="B531" s="69"/>
      <c r="C531" s="391"/>
      <c r="D531" s="52"/>
      <c r="E531" s="74"/>
      <c r="F531" s="71">
        <f>SUM(D$5:D531)</f>
        <v>0</v>
      </c>
      <c r="G531" s="72">
        <f t="shared" si="16"/>
        <v>0</v>
      </c>
      <c r="H531" s="72">
        <v>0</v>
      </c>
      <c r="I531" s="73"/>
      <c r="J531" s="72">
        <f t="shared" si="17"/>
        <v>0</v>
      </c>
      <c r="K531" s="93"/>
    </row>
    <row r="532" spans="1:11" s="57" customFormat="1">
      <c r="A532" s="68"/>
      <c r="B532" s="69"/>
      <c r="C532" s="391"/>
      <c r="D532" s="52"/>
      <c r="E532" s="74"/>
      <c r="F532" s="71">
        <f>SUM(D$5:D532)</f>
        <v>0</v>
      </c>
      <c r="G532" s="72">
        <f t="shared" si="16"/>
        <v>0</v>
      </c>
      <c r="H532" s="72">
        <v>0</v>
      </c>
      <c r="I532" s="73"/>
      <c r="J532" s="72">
        <f t="shared" si="17"/>
        <v>0</v>
      </c>
      <c r="K532" s="93"/>
    </row>
    <row r="533" spans="1:11" s="57" customFormat="1">
      <c r="A533" s="68"/>
      <c r="B533" s="69"/>
      <c r="C533" s="391"/>
      <c r="D533" s="52"/>
      <c r="E533" s="74"/>
      <c r="F533" s="71">
        <f>SUM(D$5:D533)</f>
        <v>0</v>
      </c>
      <c r="G533" s="72">
        <f t="shared" si="16"/>
        <v>0</v>
      </c>
      <c r="H533" s="72">
        <v>0</v>
      </c>
      <c r="I533" s="73"/>
      <c r="J533" s="72">
        <f t="shared" si="17"/>
        <v>0</v>
      </c>
      <c r="K533" s="93"/>
    </row>
    <row r="534" spans="1:11" s="57" customFormat="1">
      <c r="A534" s="68"/>
      <c r="B534" s="69"/>
      <c r="C534" s="391"/>
      <c r="D534" s="52"/>
      <c r="E534" s="74"/>
      <c r="F534" s="71">
        <f>SUM(D$5:D534)</f>
        <v>0</v>
      </c>
      <c r="G534" s="72">
        <f t="shared" si="16"/>
        <v>0</v>
      </c>
      <c r="H534" s="72">
        <v>0</v>
      </c>
      <c r="I534" s="73"/>
      <c r="J534" s="72">
        <f t="shared" si="17"/>
        <v>0</v>
      </c>
      <c r="K534" s="93"/>
    </row>
    <row r="535" spans="1:11" s="57" customFormat="1">
      <c r="A535" s="68"/>
      <c r="B535" s="69"/>
      <c r="C535" s="391"/>
      <c r="D535" s="52"/>
      <c r="E535" s="74"/>
      <c r="F535" s="71">
        <f>SUM(D$5:D535)</f>
        <v>0</v>
      </c>
      <c r="G535" s="72">
        <f t="shared" si="16"/>
        <v>0</v>
      </c>
      <c r="H535" s="72">
        <v>0</v>
      </c>
      <c r="I535" s="73"/>
      <c r="J535" s="72">
        <f t="shared" si="17"/>
        <v>0</v>
      </c>
      <c r="K535" s="93"/>
    </row>
    <row r="536" spans="1:11" s="57" customFormat="1">
      <c r="A536" s="68"/>
      <c r="B536" s="69"/>
      <c r="C536" s="391"/>
      <c r="D536" s="52"/>
      <c r="E536" s="74"/>
      <c r="F536" s="71">
        <f>SUM(D$5:D536)</f>
        <v>0</v>
      </c>
      <c r="G536" s="72">
        <f t="shared" si="16"/>
        <v>0</v>
      </c>
      <c r="H536" s="72">
        <v>0</v>
      </c>
      <c r="I536" s="73"/>
      <c r="J536" s="72">
        <f t="shared" si="17"/>
        <v>0</v>
      </c>
      <c r="K536" s="93"/>
    </row>
    <row r="537" spans="1:11" s="57" customFormat="1">
      <c r="A537" s="68"/>
      <c r="B537" s="69"/>
      <c r="C537" s="391"/>
      <c r="D537" s="52"/>
      <c r="E537" s="74"/>
      <c r="F537" s="71">
        <f>SUM(D$5:D537)</f>
        <v>0</v>
      </c>
      <c r="G537" s="72">
        <f t="shared" si="16"/>
        <v>0</v>
      </c>
      <c r="H537" s="72">
        <v>0</v>
      </c>
      <c r="I537" s="73"/>
      <c r="J537" s="72">
        <f t="shared" si="17"/>
        <v>0</v>
      </c>
      <c r="K537" s="93"/>
    </row>
    <row r="538" spans="1:11" s="57" customFormat="1">
      <c r="A538" s="68"/>
      <c r="B538" s="69"/>
      <c r="C538" s="391"/>
      <c r="D538" s="52"/>
      <c r="E538" s="74"/>
      <c r="F538" s="71">
        <f>SUM(D$5:D538)</f>
        <v>0</v>
      </c>
      <c r="G538" s="72">
        <f t="shared" si="16"/>
        <v>0</v>
      </c>
      <c r="H538" s="72">
        <v>0</v>
      </c>
      <c r="I538" s="73"/>
      <c r="J538" s="72">
        <f t="shared" si="17"/>
        <v>0</v>
      </c>
      <c r="K538" s="93"/>
    </row>
    <row r="539" spans="1:11" s="57" customFormat="1">
      <c r="A539" s="68"/>
      <c r="B539" s="69"/>
      <c r="C539" s="391"/>
      <c r="D539" s="52"/>
      <c r="E539" s="74"/>
      <c r="F539" s="71">
        <f>SUM(D$5:D539)</f>
        <v>0</v>
      </c>
      <c r="G539" s="72">
        <f t="shared" si="16"/>
        <v>0</v>
      </c>
      <c r="H539" s="72">
        <v>0</v>
      </c>
      <c r="I539" s="73"/>
      <c r="J539" s="72">
        <f t="shared" si="17"/>
        <v>0</v>
      </c>
      <c r="K539" s="93"/>
    </row>
    <row r="540" spans="1:11" s="57" customFormat="1">
      <c r="A540" s="68"/>
      <c r="B540" s="69"/>
      <c r="C540" s="391"/>
      <c r="D540" s="52"/>
      <c r="E540" s="74"/>
      <c r="F540" s="71">
        <f>SUM(D$5:D540)</f>
        <v>0</v>
      </c>
      <c r="G540" s="72">
        <f t="shared" si="16"/>
        <v>0</v>
      </c>
      <c r="H540" s="72">
        <v>0</v>
      </c>
      <c r="I540" s="73"/>
      <c r="J540" s="72">
        <f t="shared" si="17"/>
        <v>0</v>
      </c>
      <c r="K540" s="93"/>
    </row>
    <row r="541" spans="1:11" s="57" customFormat="1">
      <c r="A541" s="68"/>
      <c r="B541" s="69"/>
      <c r="C541" s="391"/>
      <c r="D541" s="52"/>
      <c r="E541" s="74"/>
      <c r="F541" s="71">
        <f>SUM(D$5:D541)</f>
        <v>0</v>
      </c>
      <c r="G541" s="72">
        <f t="shared" si="16"/>
        <v>0</v>
      </c>
      <c r="H541" s="72">
        <v>0</v>
      </c>
      <c r="I541" s="73"/>
      <c r="J541" s="72">
        <f t="shared" si="17"/>
        <v>0</v>
      </c>
      <c r="K541" s="93"/>
    </row>
    <row r="542" spans="1:11" s="57" customFormat="1">
      <c r="A542" s="68"/>
      <c r="B542" s="69"/>
      <c r="C542" s="391"/>
      <c r="D542" s="52"/>
      <c r="E542" s="74"/>
      <c r="F542" s="71">
        <f>SUM(D$5:D542)</f>
        <v>0</v>
      </c>
      <c r="G542" s="72">
        <f t="shared" si="16"/>
        <v>0</v>
      </c>
      <c r="H542" s="72">
        <v>0</v>
      </c>
      <c r="I542" s="73"/>
      <c r="J542" s="72">
        <f t="shared" si="17"/>
        <v>0</v>
      </c>
      <c r="K542" s="93"/>
    </row>
    <row r="543" spans="1:11" s="57" customFormat="1">
      <c r="A543" s="68"/>
      <c r="B543" s="69"/>
      <c r="C543" s="391"/>
      <c r="D543" s="52"/>
      <c r="E543" s="74"/>
      <c r="F543" s="71">
        <f>SUM(D$5:D543)</f>
        <v>0</v>
      </c>
      <c r="G543" s="72">
        <f t="shared" si="16"/>
        <v>0</v>
      </c>
      <c r="H543" s="72">
        <v>0</v>
      </c>
      <c r="I543" s="73"/>
      <c r="J543" s="72">
        <f t="shared" si="17"/>
        <v>0</v>
      </c>
      <c r="K543" s="93"/>
    </row>
    <row r="544" spans="1:11" s="57" customFormat="1">
      <c r="A544" s="68"/>
      <c r="B544" s="69"/>
      <c r="C544" s="391"/>
      <c r="D544" s="52"/>
      <c r="E544" s="74"/>
      <c r="F544" s="71">
        <f>SUM(D$5:D544)</f>
        <v>0</v>
      </c>
      <c r="G544" s="72">
        <f t="shared" si="16"/>
        <v>0</v>
      </c>
      <c r="H544" s="72">
        <v>0</v>
      </c>
      <c r="I544" s="73"/>
      <c r="J544" s="72">
        <f t="shared" si="17"/>
        <v>0</v>
      </c>
      <c r="K544" s="93"/>
    </row>
    <row r="545" spans="1:11" s="57" customFormat="1">
      <c r="A545" s="68"/>
      <c r="B545" s="69"/>
      <c r="C545" s="391"/>
      <c r="D545" s="52"/>
      <c r="E545" s="74"/>
      <c r="F545" s="71">
        <f>SUM(D$5:D545)</f>
        <v>0</v>
      </c>
      <c r="G545" s="72">
        <f t="shared" si="16"/>
        <v>0</v>
      </c>
      <c r="H545" s="72">
        <v>0</v>
      </c>
      <c r="I545" s="73"/>
      <c r="J545" s="72">
        <f t="shared" si="17"/>
        <v>0</v>
      </c>
      <c r="K545" s="93"/>
    </row>
    <row r="546" spans="1:11" s="57" customFormat="1">
      <c r="A546" s="68"/>
      <c r="B546" s="69"/>
      <c r="C546" s="391"/>
      <c r="D546" s="52"/>
      <c r="E546" s="74"/>
      <c r="F546" s="71">
        <f>SUM(D$5:D546)</f>
        <v>0</v>
      </c>
      <c r="G546" s="72">
        <f t="shared" si="16"/>
        <v>0</v>
      </c>
      <c r="H546" s="72">
        <v>0</v>
      </c>
      <c r="I546" s="73"/>
      <c r="J546" s="72">
        <f t="shared" si="17"/>
        <v>0</v>
      </c>
      <c r="K546" s="93"/>
    </row>
    <row r="547" spans="1:11" s="57" customFormat="1">
      <c r="A547" s="68"/>
      <c r="B547" s="69"/>
      <c r="C547" s="391"/>
      <c r="D547" s="52"/>
      <c r="E547" s="74"/>
      <c r="F547" s="71">
        <f>SUM(D$5:D547)</f>
        <v>0</v>
      </c>
      <c r="G547" s="72">
        <f t="shared" si="16"/>
        <v>0</v>
      </c>
      <c r="H547" s="72">
        <v>0</v>
      </c>
      <c r="I547" s="73"/>
      <c r="J547" s="72">
        <f t="shared" si="17"/>
        <v>0</v>
      </c>
      <c r="K547" s="93"/>
    </row>
    <row r="548" spans="1:11" s="57" customFormat="1">
      <c r="A548" s="68"/>
      <c r="B548" s="69"/>
      <c r="C548" s="391"/>
      <c r="D548" s="52"/>
      <c r="E548" s="74"/>
      <c r="F548" s="71">
        <f>SUM(D$5:D548)</f>
        <v>0</v>
      </c>
      <c r="G548" s="72">
        <f t="shared" si="16"/>
        <v>0</v>
      </c>
      <c r="H548" s="72">
        <v>0</v>
      </c>
      <c r="I548" s="73"/>
      <c r="J548" s="72">
        <f t="shared" si="17"/>
        <v>0</v>
      </c>
      <c r="K548" s="93"/>
    </row>
    <row r="549" spans="1:11" s="57" customFormat="1">
      <c r="A549" s="68"/>
      <c r="B549" s="69"/>
      <c r="C549" s="391"/>
      <c r="D549" s="52"/>
      <c r="E549" s="74"/>
      <c r="F549" s="71">
        <f>SUM(D$5:D549)</f>
        <v>0</v>
      </c>
      <c r="G549" s="72">
        <f t="shared" si="16"/>
        <v>0</v>
      </c>
      <c r="H549" s="72">
        <v>0</v>
      </c>
      <c r="I549" s="73"/>
      <c r="J549" s="72">
        <f t="shared" si="17"/>
        <v>0</v>
      </c>
      <c r="K549" s="93"/>
    </row>
    <row r="550" spans="1:11" s="57" customFormat="1">
      <c r="A550" s="68"/>
      <c r="B550" s="69"/>
      <c r="C550" s="391"/>
      <c r="D550" s="52"/>
      <c r="E550" s="74"/>
      <c r="F550" s="71">
        <f>SUM(D$5:D550)</f>
        <v>0</v>
      </c>
      <c r="G550" s="72">
        <f t="shared" si="16"/>
        <v>0</v>
      </c>
      <c r="H550" s="72">
        <v>0</v>
      </c>
      <c r="I550" s="73"/>
      <c r="J550" s="72">
        <f t="shared" si="17"/>
        <v>0</v>
      </c>
      <c r="K550" s="93"/>
    </row>
    <row r="551" spans="1:11" s="57" customFormat="1">
      <c r="A551" s="68"/>
      <c r="B551" s="69"/>
      <c r="C551" s="391"/>
      <c r="D551" s="52"/>
      <c r="E551" s="74"/>
      <c r="F551" s="71">
        <f>SUM(D$5:D551)</f>
        <v>0</v>
      </c>
      <c r="G551" s="72">
        <f t="shared" si="16"/>
        <v>0</v>
      </c>
      <c r="H551" s="72">
        <v>0</v>
      </c>
      <c r="I551" s="73"/>
      <c r="J551" s="72">
        <f t="shared" si="17"/>
        <v>0</v>
      </c>
      <c r="K551" s="93"/>
    </row>
    <row r="552" spans="1:11" s="57" customFormat="1">
      <c r="A552" s="68"/>
      <c r="B552" s="69"/>
      <c r="C552" s="391"/>
      <c r="D552" s="52"/>
      <c r="E552" s="74"/>
      <c r="F552" s="71">
        <f>SUM(D$5:D552)</f>
        <v>0</v>
      </c>
      <c r="G552" s="72">
        <f t="shared" si="16"/>
        <v>0</v>
      </c>
      <c r="H552" s="72">
        <v>0</v>
      </c>
      <c r="I552" s="73"/>
      <c r="J552" s="72">
        <f t="shared" si="17"/>
        <v>0</v>
      </c>
      <c r="K552" s="93"/>
    </row>
    <row r="553" spans="1:11" s="57" customFormat="1">
      <c r="A553" s="68"/>
      <c r="B553" s="69"/>
      <c r="C553" s="391"/>
      <c r="D553" s="52"/>
      <c r="E553" s="74"/>
      <c r="F553" s="71">
        <f>SUM(D$5:D553)</f>
        <v>0</v>
      </c>
      <c r="G553" s="72">
        <f t="shared" si="16"/>
        <v>0</v>
      </c>
      <c r="H553" s="72">
        <v>0</v>
      </c>
      <c r="I553" s="73"/>
      <c r="J553" s="72">
        <f t="shared" si="17"/>
        <v>0</v>
      </c>
      <c r="K553" s="93"/>
    </row>
    <row r="554" spans="1:11" s="57" customFormat="1">
      <c r="A554" s="68"/>
      <c r="B554" s="69"/>
      <c r="C554" s="391"/>
      <c r="D554" s="52"/>
      <c r="E554" s="74"/>
      <c r="F554" s="71">
        <f>SUM(D$5:D554)</f>
        <v>0</v>
      </c>
      <c r="G554" s="72">
        <f t="shared" si="16"/>
        <v>0</v>
      </c>
      <c r="H554" s="72">
        <v>0</v>
      </c>
      <c r="I554" s="73"/>
      <c r="J554" s="72">
        <f t="shared" si="17"/>
        <v>0</v>
      </c>
      <c r="K554" s="93"/>
    </row>
    <row r="555" spans="1:11" s="57" customFormat="1">
      <c r="A555" s="68"/>
      <c r="B555" s="69"/>
      <c r="C555" s="391"/>
      <c r="D555" s="52"/>
      <c r="E555" s="74"/>
      <c r="F555" s="71">
        <f>SUM(D$5:D555)</f>
        <v>0</v>
      </c>
      <c r="G555" s="72">
        <f t="shared" si="16"/>
        <v>0</v>
      </c>
      <c r="H555" s="72">
        <v>0</v>
      </c>
      <c r="I555" s="73"/>
      <c r="J555" s="72">
        <f t="shared" si="17"/>
        <v>0</v>
      </c>
      <c r="K555" s="93"/>
    </row>
    <row r="556" spans="1:11" s="57" customFormat="1">
      <c r="A556" s="68"/>
      <c r="B556" s="69"/>
      <c r="C556" s="391"/>
      <c r="D556" s="52"/>
      <c r="E556" s="74"/>
      <c r="F556" s="71">
        <f>SUM(D$5:D556)</f>
        <v>0</v>
      </c>
      <c r="G556" s="72">
        <f t="shared" si="16"/>
        <v>0</v>
      </c>
      <c r="H556" s="72">
        <v>0</v>
      </c>
      <c r="I556" s="73"/>
      <c r="J556" s="72">
        <f t="shared" si="17"/>
        <v>0</v>
      </c>
      <c r="K556" s="93"/>
    </row>
    <row r="557" spans="1:11" s="57" customFormat="1">
      <c r="A557" s="68"/>
      <c r="B557" s="69"/>
      <c r="C557" s="391"/>
      <c r="D557" s="52"/>
      <c r="E557" s="74"/>
      <c r="F557" s="71">
        <f>SUM(D$5:D557)</f>
        <v>0</v>
      </c>
      <c r="G557" s="72">
        <f t="shared" si="16"/>
        <v>0</v>
      </c>
      <c r="H557" s="72">
        <v>0</v>
      </c>
      <c r="I557" s="73"/>
      <c r="J557" s="72">
        <f t="shared" si="17"/>
        <v>0</v>
      </c>
      <c r="K557" s="93"/>
    </row>
    <row r="558" spans="1:11" s="57" customFormat="1">
      <c r="A558" s="68"/>
      <c r="B558" s="69"/>
      <c r="C558" s="391"/>
      <c r="D558" s="52"/>
      <c r="E558" s="74"/>
      <c r="F558" s="71">
        <f>SUM(D$5:D558)</f>
        <v>0</v>
      </c>
      <c r="G558" s="72">
        <f t="shared" si="16"/>
        <v>0</v>
      </c>
      <c r="H558" s="72">
        <v>0</v>
      </c>
      <c r="I558" s="73"/>
      <c r="J558" s="72">
        <f t="shared" si="17"/>
        <v>0</v>
      </c>
      <c r="K558" s="93"/>
    </row>
    <row r="559" spans="1:11" s="57" customFormat="1">
      <c r="A559" s="68"/>
      <c r="B559" s="69"/>
      <c r="C559" s="391"/>
      <c r="D559" s="52"/>
      <c r="E559" s="74"/>
      <c r="F559" s="71">
        <f>SUM(D$5:D559)</f>
        <v>0</v>
      </c>
      <c r="G559" s="72">
        <f t="shared" si="16"/>
        <v>0</v>
      </c>
      <c r="H559" s="72">
        <v>0</v>
      </c>
      <c r="I559" s="73"/>
      <c r="J559" s="72">
        <f t="shared" si="17"/>
        <v>0</v>
      </c>
      <c r="K559" s="93"/>
    </row>
    <row r="560" spans="1:11" s="57" customFormat="1">
      <c r="A560" s="68"/>
      <c r="B560" s="69"/>
      <c r="C560" s="391"/>
      <c r="D560" s="52"/>
      <c r="E560" s="74"/>
      <c r="F560" s="71">
        <f>SUM(D$5:D560)</f>
        <v>0</v>
      </c>
      <c r="G560" s="72">
        <f t="shared" si="16"/>
        <v>0</v>
      </c>
      <c r="H560" s="72">
        <v>0</v>
      </c>
      <c r="I560" s="73"/>
      <c r="J560" s="72">
        <f t="shared" si="17"/>
        <v>0</v>
      </c>
      <c r="K560" s="93"/>
    </row>
    <row r="561" spans="1:11" s="57" customFormat="1">
      <c r="A561" s="68"/>
      <c r="B561" s="69"/>
      <c r="C561" s="391"/>
      <c r="D561" s="52"/>
      <c r="E561" s="74"/>
      <c r="F561" s="71">
        <f>SUM(D$5:D561)</f>
        <v>0</v>
      </c>
      <c r="G561" s="72">
        <f t="shared" si="16"/>
        <v>0</v>
      </c>
      <c r="H561" s="72">
        <v>0</v>
      </c>
      <c r="I561" s="73"/>
      <c r="J561" s="72">
        <f t="shared" si="17"/>
        <v>0</v>
      </c>
      <c r="K561" s="93"/>
    </row>
    <row r="562" spans="1:11" s="57" customFormat="1">
      <c r="A562" s="68"/>
      <c r="B562" s="69"/>
      <c r="C562" s="391"/>
      <c r="D562" s="52"/>
      <c r="E562" s="74"/>
      <c r="F562" s="71">
        <f>SUM(D$5:D562)</f>
        <v>0</v>
      </c>
      <c r="G562" s="72">
        <f t="shared" si="16"/>
        <v>0</v>
      </c>
      <c r="H562" s="72">
        <v>0</v>
      </c>
      <c r="I562" s="73"/>
      <c r="J562" s="72">
        <f t="shared" si="17"/>
        <v>0</v>
      </c>
      <c r="K562" s="93"/>
    </row>
    <row r="563" spans="1:11" s="57" customFormat="1">
      <c r="A563" s="68"/>
      <c r="B563" s="69"/>
      <c r="C563" s="391"/>
      <c r="D563" s="52"/>
      <c r="E563" s="74"/>
      <c r="F563" s="71">
        <f>SUM(D$5:D563)</f>
        <v>0</v>
      </c>
      <c r="G563" s="72">
        <f t="shared" si="16"/>
        <v>0</v>
      </c>
      <c r="H563" s="72">
        <v>0</v>
      </c>
      <c r="I563" s="73"/>
      <c r="J563" s="72">
        <f t="shared" si="17"/>
        <v>0</v>
      </c>
      <c r="K563" s="93"/>
    </row>
    <row r="564" spans="1:11" s="57" customFormat="1">
      <c r="A564" s="68"/>
      <c r="B564" s="69"/>
      <c r="C564" s="391"/>
      <c r="D564" s="52"/>
      <c r="E564" s="74"/>
      <c r="F564" s="71">
        <f>SUM(D$5:D564)</f>
        <v>0</v>
      </c>
      <c r="G564" s="72">
        <f t="shared" si="16"/>
        <v>0</v>
      </c>
      <c r="H564" s="72">
        <v>0</v>
      </c>
      <c r="I564" s="73"/>
      <c r="J564" s="72">
        <f t="shared" si="17"/>
        <v>0</v>
      </c>
      <c r="K564" s="93"/>
    </row>
    <row r="565" spans="1:11" s="57" customFormat="1">
      <c r="A565" s="68"/>
      <c r="B565" s="69"/>
      <c r="C565" s="391"/>
      <c r="D565" s="52"/>
      <c r="E565" s="74"/>
      <c r="F565" s="71">
        <f>SUM(D$5:D565)</f>
        <v>0</v>
      </c>
      <c r="G565" s="72">
        <f t="shared" si="16"/>
        <v>0</v>
      </c>
      <c r="H565" s="72">
        <v>0</v>
      </c>
      <c r="I565" s="73"/>
      <c r="J565" s="72">
        <f t="shared" si="17"/>
        <v>0</v>
      </c>
      <c r="K565" s="93"/>
    </row>
    <row r="566" spans="1:11" s="57" customFormat="1">
      <c r="A566" s="68"/>
      <c r="B566" s="69"/>
      <c r="C566" s="391"/>
      <c r="D566" s="52"/>
      <c r="E566" s="74"/>
      <c r="F566" s="71">
        <f>SUM(D$5:D566)</f>
        <v>0</v>
      </c>
      <c r="G566" s="72">
        <f t="shared" si="16"/>
        <v>0</v>
      </c>
      <c r="H566" s="72">
        <v>0</v>
      </c>
      <c r="I566" s="73"/>
      <c r="J566" s="72">
        <f t="shared" si="17"/>
        <v>0</v>
      </c>
      <c r="K566" s="93"/>
    </row>
    <row r="567" spans="1:11" s="57" customFormat="1">
      <c r="A567" s="68"/>
      <c r="B567" s="69"/>
      <c r="C567" s="391"/>
      <c r="D567" s="52"/>
      <c r="E567" s="74"/>
      <c r="F567" s="71">
        <f>SUM(D$5:D567)</f>
        <v>0</v>
      </c>
      <c r="G567" s="72">
        <f t="shared" si="16"/>
        <v>0</v>
      </c>
      <c r="H567" s="72">
        <v>0</v>
      </c>
      <c r="I567" s="73"/>
      <c r="J567" s="72">
        <f t="shared" si="17"/>
        <v>0</v>
      </c>
      <c r="K567" s="93"/>
    </row>
    <row r="568" spans="1:11" s="57" customFormat="1">
      <c r="A568" s="68"/>
      <c r="B568" s="69"/>
      <c r="C568" s="391"/>
      <c r="D568" s="52"/>
      <c r="E568" s="74"/>
      <c r="F568" s="71">
        <f>SUM(D$5:D568)</f>
        <v>0</v>
      </c>
      <c r="G568" s="72">
        <f t="shared" si="16"/>
        <v>0</v>
      </c>
      <c r="H568" s="72">
        <v>0</v>
      </c>
      <c r="I568" s="73"/>
      <c r="J568" s="72">
        <f t="shared" si="17"/>
        <v>0</v>
      </c>
      <c r="K568" s="93"/>
    </row>
    <row r="569" spans="1:11" s="57" customFormat="1">
      <c r="A569" s="68"/>
      <c r="B569" s="69"/>
      <c r="C569" s="391"/>
      <c r="D569" s="52"/>
      <c r="E569" s="74"/>
      <c r="F569" s="71">
        <f>SUM(D$5:D569)</f>
        <v>0</v>
      </c>
      <c r="G569" s="72">
        <f t="shared" si="16"/>
        <v>0</v>
      </c>
      <c r="H569" s="72">
        <v>0</v>
      </c>
      <c r="I569" s="73"/>
      <c r="J569" s="72">
        <f t="shared" si="17"/>
        <v>0</v>
      </c>
      <c r="K569" s="93"/>
    </row>
    <row r="570" spans="1:11" s="57" customFormat="1">
      <c r="A570" s="68"/>
      <c r="B570" s="69"/>
      <c r="C570" s="391"/>
      <c r="D570" s="52"/>
      <c r="E570" s="74"/>
      <c r="F570" s="71">
        <f>SUM(D$5:D570)</f>
        <v>0</v>
      </c>
      <c r="G570" s="72">
        <f t="shared" si="16"/>
        <v>0</v>
      </c>
      <c r="H570" s="72">
        <v>0</v>
      </c>
      <c r="I570" s="73"/>
      <c r="J570" s="72">
        <f t="shared" si="17"/>
        <v>0</v>
      </c>
      <c r="K570" s="93"/>
    </row>
    <row r="571" spans="1:11" s="57" customFormat="1">
      <c r="A571" s="68"/>
      <c r="B571" s="69"/>
      <c r="C571" s="391"/>
      <c r="D571" s="52"/>
      <c r="E571" s="74"/>
      <c r="F571" s="71">
        <f>SUM(D$5:D571)</f>
        <v>0</v>
      </c>
      <c r="G571" s="72">
        <f t="shared" si="16"/>
        <v>0</v>
      </c>
      <c r="H571" s="72">
        <v>0</v>
      </c>
      <c r="I571" s="73"/>
      <c r="J571" s="72">
        <f t="shared" si="17"/>
        <v>0</v>
      </c>
      <c r="K571" s="93"/>
    </row>
    <row r="572" spans="1:11" s="57" customFormat="1">
      <c r="A572" s="68"/>
      <c r="B572" s="69"/>
      <c r="C572" s="391"/>
      <c r="D572" s="52"/>
      <c r="E572" s="74"/>
      <c r="F572" s="71">
        <f>SUM(D$5:D572)</f>
        <v>0</v>
      </c>
      <c r="G572" s="72">
        <f t="shared" si="16"/>
        <v>0</v>
      </c>
      <c r="H572" s="72">
        <v>0</v>
      </c>
      <c r="I572" s="73"/>
      <c r="J572" s="72">
        <f t="shared" si="17"/>
        <v>0</v>
      </c>
      <c r="K572" s="93"/>
    </row>
    <row r="573" spans="1:11" s="57" customFormat="1">
      <c r="A573" s="68"/>
      <c r="B573" s="69"/>
      <c r="C573" s="391"/>
      <c r="D573" s="52"/>
      <c r="E573" s="74"/>
      <c r="F573" s="71">
        <f>SUM(D$5:D573)</f>
        <v>0</v>
      </c>
      <c r="G573" s="72">
        <f t="shared" si="16"/>
        <v>0</v>
      </c>
      <c r="H573" s="72">
        <v>0</v>
      </c>
      <c r="I573" s="73"/>
      <c r="J573" s="72">
        <f t="shared" si="17"/>
        <v>0</v>
      </c>
      <c r="K573" s="93"/>
    </row>
    <row r="574" spans="1:11" s="57" customFormat="1">
      <c r="A574" s="68"/>
      <c r="B574" s="69"/>
      <c r="C574" s="391"/>
      <c r="D574" s="52"/>
      <c r="E574" s="74"/>
      <c r="F574" s="71">
        <f>SUM(D$5:D574)</f>
        <v>0</v>
      </c>
      <c r="G574" s="72">
        <f t="shared" si="16"/>
        <v>0</v>
      </c>
      <c r="H574" s="72">
        <v>0</v>
      </c>
      <c r="I574" s="73"/>
      <c r="J574" s="72">
        <f t="shared" si="17"/>
        <v>0</v>
      </c>
      <c r="K574" s="93"/>
    </row>
    <row r="575" spans="1:11" hidden="1"/>
    <row r="576" spans="1:11"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sheetData>
  <sheetProtection password="CD5B" sheet="1" objects="1" scenarios="1" sort="0" autoFilter="0"/>
  <protectedRanges>
    <protectedRange sqref="F8:F574" name="Bank2Data"/>
  </protectedRanges>
  <autoFilter ref="A7:J574">
    <sortState ref="A8:J574">
      <sortCondition ref="C7:C574"/>
    </sortState>
  </autoFilter>
  <dataValidations count="2">
    <dataValidation type="list" allowBlank="1" showInputMessage="1" showErrorMessage="1" sqref="E575:E65443 C575:C65443">
      <formula1>#REF!</formula1>
    </dataValidation>
    <dataValidation type="list" allowBlank="1" showInputMessage="1" showErrorMessage="1" sqref="C8:C574">
      <formula1>types</formula1>
    </dataValidation>
  </dataValidations>
  <pageMargins left="0.39370078740157483" right="0" top="0.39370078740157483" bottom="0.39370078740157483" header="0" footer="0"/>
  <pageSetup paperSize="9" scale="78" fitToHeight="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10"/>
  <sheetViews>
    <sheetView zoomScale="85" workbookViewId="0">
      <pane ySplit="7" topLeftCell="A8" activePane="bottomLeft" state="frozen"/>
      <selection activeCell="F7" sqref="F7:F574"/>
      <selection pane="bottomLeft" activeCell="A8" sqref="A8"/>
    </sheetView>
  </sheetViews>
  <sheetFormatPr defaultColWidth="0" defaultRowHeight="0" customHeight="1" zeroHeight="1"/>
  <cols>
    <col min="1" max="1" width="13" style="79" customWidth="1"/>
    <col min="2" max="2" width="31.5703125" style="80" customWidth="1"/>
    <col min="3" max="3" width="40.5703125" style="81" customWidth="1"/>
    <col min="4" max="4" width="19.28515625" style="82" customWidth="1"/>
    <col min="5" max="5" width="10.7109375" style="81" customWidth="1"/>
    <col min="6" max="8" width="12.140625" style="82" customWidth="1"/>
    <col min="9" max="9" width="10" style="67" customWidth="1"/>
    <col min="10" max="10" width="11.28515625" style="67" bestFit="1" customWidth="1"/>
    <col min="11" max="11" width="9.140625" style="67" customWidth="1"/>
    <col min="12" max="12" width="0" style="67" hidden="1" customWidth="1"/>
    <col min="13" max="16384" width="9.140625" style="67" hidden="1"/>
  </cols>
  <sheetData>
    <row r="1" spans="1:10" s="33" customFormat="1" ht="18">
      <c r="A1" s="27">
        <f>+Business!B3</f>
        <v>0</v>
      </c>
      <c r="B1" s="28"/>
      <c r="C1" s="29"/>
      <c r="D1" s="30" t="s">
        <v>86</v>
      </c>
      <c r="E1" s="29"/>
      <c r="F1" s="31"/>
      <c r="G1" s="31"/>
      <c r="H1" s="31"/>
      <c r="I1" s="83"/>
    </row>
    <row r="2" spans="1:10" s="33" customFormat="1" ht="15.75" thickBot="1">
      <c r="A2" s="34" t="s">
        <v>88</v>
      </c>
      <c r="B2" s="27">
        <f>+Business!B5</f>
        <v>0</v>
      </c>
      <c r="C2" s="29"/>
      <c r="D2" s="30" t="s">
        <v>89</v>
      </c>
      <c r="E2" s="29"/>
      <c r="F2" s="31"/>
      <c r="G2" s="31"/>
      <c r="H2" s="31"/>
    </row>
    <row r="3" spans="1:10" s="33" customFormat="1" ht="18.75" thickBot="1">
      <c r="A3" s="408" t="str">
        <f ca="1">RIGHT(CELL("filename",$A$1),LEN(CELL("filename",$A$1))-FIND("]",CELL("filename",$A$1),1))</f>
        <v>CIS(suppliers)</v>
      </c>
      <c r="B3" s="37"/>
      <c r="C3" s="29"/>
      <c r="D3" s="31"/>
      <c r="E3" s="29"/>
      <c r="F3" s="38"/>
      <c r="G3" s="39" t="s">
        <v>90</v>
      </c>
      <c r="H3" s="40">
        <f>SUMIF(C8:C604,"Income from Customers",H8:H604)</f>
        <v>0</v>
      </c>
      <c r="J3" s="41" t="s">
        <v>91</v>
      </c>
    </row>
    <row r="4" spans="1:10" s="33" customFormat="1" ht="15.75" thickBot="1">
      <c r="A4" s="34" t="s">
        <v>397</v>
      </c>
      <c r="C4" s="42" t="s">
        <v>409</v>
      </c>
      <c r="D4" s="43">
        <f>SUM(D5:D5)+SUM(D8:D598)</f>
        <v>0</v>
      </c>
      <c r="E4" s="44"/>
      <c r="F4" s="45"/>
      <c r="G4" s="46" t="s">
        <v>93</v>
      </c>
      <c r="H4" s="47">
        <f>SUM(H8:H604)-H3</f>
        <v>0</v>
      </c>
      <c r="J4" s="48">
        <f>SUM(J5:J604)</f>
        <v>0</v>
      </c>
    </row>
    <row r="5" spans="1:10" ht="15">
      <c r="A5" s="59">
        <f>+Business!B4</f>
        <v>0</v>
      </c>
      <c r="B5" s="60" t="s">
        <v>102</v>
      </c>
      <c r="C5" s="402" t="s">
        <v>102</v>
      </c>
      <c r="D5" s="52">
        <v>0</v>
      </c>
      <c r="E5" s="95"/>
      <c r="F5" s="96">
        <f>+D5</f>
        <v>0</v>
      </c>
      <c r="G5" s="97"/>
      <c r="J5" s="64"/>
    </row>
    <row r="6" spans="1:10" s="64" customFormat="1" ht="15">
      <c r="A6" s="59"/>
      <c r="B6" s="60"/>
      <c r="C6" s="423" t="str">
        <f ca="1">"Do not use the heading / analysis '"&amp;Types!A69&amp;"' on this page"</f>
        <v>Do not use the heading / analysis 'Transfers to or from CIS(suppliers)' on this page</v>
      </c>
      <c r="D6" s="61"/>
      <c r="E6" s="6"/>
      <c r="G6" s="62"/>
      <c r="H6" s="62"/>
    </row>
    <row r="7" spans="1:10" ht="45">
      <c r="A7" s="59" t="s">
        <v>95</v>
      </c>
      <c r="B7" s="60" t="s">
        <v>103</v>
      </c>
      <c r="C7" s="95" t="s">
        <v>96</v>
      </c>
      <c r="D7" s="62" t="s">
        <v>104</v>
      </c>
      <c r="E7" s="402" t="s">
        <v>406</v>
      </c>
      <c r="F7" s="244" t="s">
        <v>157</v>
      </c>
      <c r="G7" s="65" t="s">
        <v>97</v>
      </c>
      <c r="H7" s="65" t="s">
        <v>98</v>
      </c>
      <c r="I7" s="66" t="s">
        <v>99</v>
      </c>
      <c r="J7" s="67" t="s">
        <v>91</v>
      </c>
    </row>
    <row r="8" spans="1:10" s="57" customFormat="1" ht="15">
      <c r="A8" s="68"/>
      <c r="B8" s="69"/>
      <c r="C8" s="242"/>
      <c r="D8" s="52"/>
      <c r="E8" s="70"/>
      <c r="F8" s="71">
        <f>SUM(D$5:D8)</f>
        <v>0</v>
      </c>
      <c r="G8" s="72">
        <f t="shared" ref="G8:G71" si="0">+D8-H8</f>
        <v>0</v>
      </c>
      <c r="H8" s="72">
        <v>0</v>
      </c>
      <c r="I8" s="73"/>
      <c r="J8" s="72">
        <f t="shared" ref="J8:J71" si="1">IF(OR(G8&gt;0,I8="X",C8="Income from customers"),0,G8)</f>
        <v>0</v>
      </c>
    </row>
    <row r="9" spans="1:10" s="57" customFormat="1" ht="15">
      <c r="A9" s="68"/>
      <c r="B9" s="69"/>
      <c r="C9" s="242"/>
      <c r="D9" s="52"/>
      <c r="E9" s="70"/>
      <c r="F9" s="71">
        <f>SUM(D$5:D9)</f>
        <v>0</v>
      </c>
      <c r="G9" s="72">
        <f t="shared" si="0"/>
        <v>0</v>
      </c>
      <c r="H9" s="72">
        <v>0</v>
      </c>
      <c r="I9" s="73"/>
      <c r="J9" s="72">
        <f t="shared" si="1"/>
        <v>0</v>
      </c>
    </row>
    <row r="10" spans="1:10" s="57" customFormat="1" ht="15">
      <c r="A10" s="68"/>
      <c r="B10" s="69"/>
      <c r="C10" s="242"/>
      <c r="D10" s="52"/>
      <c r="E10" s="70"/>
      <c r="F10" s="71">
        <f>SUM(D$5:D10)</f>
        <v>0</v>
      </c>
      <c r="G10" s="72">
        <f t="shared" si="0"/>
        <v>0</v>
      </c>
      <c r="H10" s="72">
        <v>0</v>
      </c>
      <c r="I10" s="73"/>
      <c r="J10" s="72">
        <f t="shared" si="1"/>
        <v>0</v>
      </c>
    </row>
    <row r="11" spans="1:10" s="57" customFormat="1" ht="15">
      <c r="A11" s="68"/>
      <c r="B11" s="69"/>
      <c r="C11" s="242"/>
      <c r="D11" s="52"/>
      <c r="E11" s="70"/>
      <c r="F11" s="71">
        <f>SUM(D$5:D11)</f>
        <v>0</v>
      </c>
      <c r="G11" s="72">
        <f t="shared" si="0"/>
        <v>0</v>
      </c>
      <c r="H11" s="72">
        <v>0</v>
      </c>
      <c r="I11" s="73"/>
      <c r="J11" s="72">
        <f t="shared" si="1"/>
        <v>0</v>
      </c>
    </row>
    <row r="12" spans="1:10" s="57" customFormat="1" ht="15">
      <c r="A12" s="68"/>
      <c r="B12" s="69"/>
      <c r="C12" s="242"/>
      <c r="D12" s="52"/>
      <c r="E12" s="70"/>
      <c r="F12" s="71">
        <f>SUM(D$5:D12)</f>
        <v>0</v>
      </c>
      <c r="G12" s="72">
        <f t="shared" si="0"/>
        <v>0</v>
      </c>
      <c r="H12" s="72">
        <v>0</v>
      </c>
      <c r="I12" s="73"/>
      <c r="J12" s="72">
        <f t="shared" si="1"/>
        <v>0</v>
      </c>
    </row>
    <row r="13" spans="1:10" s="57" customFormat="1" ht="15">
      <c r="A13" s="68"/>
      <c r="B13" s="69"/>
      <c r="C13" s="242"/>
      <c r="D13" s="52"/>
      <c r="E13" s="70"/>
      <c r="F13" s="71">
        <f>SUM(D$5:D13)</f>
        <v>0</v>
      </c>
      <c r="G13" s="72">
        <f t="shared" si="0"/>
        <v>0</v>
      </c>
      <c r="H13" s="72">
        <v>0</v>
      </c>
      <c r="I13" s="73"/>
      <c r="J13" s="72">
        <f t="shared" si="1"/>
        <v>0</v>
      </c>
    </row>
    <row r="14" spans="1:10" s="57" customFormat="1" ht="15">
      <c r="A14" s="68"/>
      <c r="B14" s="69"/>
      <c r="C14" s="242"/>
      <c r="D14" s="52"/>
      <c r="E14" s="70"/>
      <c r="F14" s="71">
        <f>SUM(D$5:D14)</f>
        <v>0</v>
      </c>
      <c r="G14" s="72">
        <f t="shared" si="0"/>
        <v>0</v>
      </c>
      <c r="H14" s="72">
        <v>0</v>
      </c>
      <c r="I14" s="73"/>
      <c r="J14" s="72">
        <f t="shared" si="1"/>
        <v>0</v>
      </c>
    </row>
    <row r="15" spans="1:10" s="57" customFormat="1" ht="15">
      <c r="A15" s="68"/>
      <c r="B15" s="69"/>
      <c r="C15" s="242"/>
      <c r="D15" s="52"/>
      <c r="E15" s="70"/>
      <c r="F15" s="71">
        <f>SUM(D$5:D15)</f>
        <v>0</v>
      </c>
      <c r="G15" s="72">
        <f t="shared" si="0"/>
        <v>0</v>
      </c>
      <c r="H15" s="72">
        <v>0</v>
      </c>
      <c r="I15" s="73"/>
      <c r="J15" s="72">
        <f t="shared" si="1"/>
        <v>0</v>
      </c>
    </row>
    <row r="16" spans="1:10" s="57" customFormat="1" ht="15">
      <c r="A16" s="68"/>
      <c r="B16" s="69"/>
      <c r="C16" s="242"/>
      <c r="D16" s="52"/>
      <c r="E16" s="70"/>
      <c r="F16" s="71">
        <f>SUM(D$5:D16)</f>
        <v>0</v>
      </c>
      <c r="G16" s="72">
        <f t="shared" si="0"/>
        <v>0</v>
      </c>
      <c r="H16" s="72">
        <v>0</v>
      </c>
      <c r="I16" s="73"/>
      <c r="J16" s="72">
        <f t="shared" si="1"/>
        <v>0</v>
      </c>
    </row>
    <row r="17" spans="1:10" s="57" customFormat="1" ht="15">
      <c r="A17" s="68"/>
      <c r="B17" s="69"/>
      <c r="C17" s="242"/>
      <c r="D17" s="52"/>
      <c r="E17" s="70"/>
      <c r="F17" s="71">
        <f>SUM(D$5:D17)</f>
        <v>0</v>
      </c>
      <c r="G17" s="72">
        <f t="shared" si="0"/>
        <v>0</v>
      </c>
      <c r="H17" s="72">
        <v>0</v>
      </c>
      <c r="I17" s="73"/>
      <c r="J17" s="72">
        <f t="shared" si="1"/>
        <v>0</v>
      </c>
    </row>
    <row r="18" spans="1:10" s="57" customFormat="1" ht="15">
      <c r="A18" s="68"/>
      <c r="B18" s="69"/>
      <c r="C18" s="242"/>
      <c r="D18" s="52"/>
      <c r="E18" s="70"/>
      <c r="F18" s="71">
        <f>SUM(D$5:D18)</f>
        <v>0</v>
      </c>
      <c r="G18" s="72">
        <f t="shared" si="0"/>
        <v>0</v>
      </c>
      <c r="H18" s="72">
        <v>0</v>
      </c>
      <c r="I18" s="73"/>
      <c r="J18" s="72">
        <f t="shared" si="1"/>
        <v>0</v>
      </c>
    </row>
    <row r="19" spans="1:10" s="57" customFormat="1" ht="15">
      <c r="A19" s="68"/>
      <c r="B19" s="69"/>
      <c r="C19" s="242"/>
      <c r="D19" s="52"/>
      <c r="E19" s="70"/>
      <c r="F19" s="71">
        <f>SUM(D$5:D19)</f>
        <v>0</v>
      </c>
      <c r="G19" s="72">
        <f t="shared" si="0"/>
        <v>0</v>
      </c>
      <c r="H19" s="72">
        <v>0</v>
      </c>
      <c r="I19" s="73"/>
      <c r="J19" s="72">
        <f t="shared" si="1"/>
        <v>0</v>
      </c>
    </row>
    <row r="20" spans="1:10" s="57" customFormat="1" ht="15">
      <c r="A20" s="68"/>
      <c r="B20" s="69"/>
      <c r="C20" s="242"/>
      <c r="D20" s="52"/>
      <c r="E20" s="70"/>
      <c r="F20" s="71">
        <f>SUM(D$5:D20)</f>
        <v>0</v>
      </c>
      <c r="G20" s="72">
        <f t="shared" si="0"/>
        <v>0</v>
      </c>
      <c r="H20" s="72">
        <v>0</v>
      </c>
      <c r="I20" s="73"/>
      <c r="J20" s="72">
        <f t="shared" si="1"/>
        <v>0</v>
      </c>
    </row>
    <row r="21" spans="1:10" s="57" customFormat="1" ht="15">
      <c r="A21" s="68"/>
      <c r="B21" s="69"/>
      <c r="C21" s="242"/>
      <c r="D21" s="52"/>
      <c r="E21" s="70"/>
      <c r="F21" s="71">
        <f>SUM(D$5:D21)</f>
        <v>0</v>
      </c>
      <c r="G21" s="72">
        <f t="shared" si="0"/>
        <v>0</v>
      </c>
      <c r="H21" s="72">
        <v>0</v>
      </c>
      <c r="I21" s="73"/>
      <c r="J21" s="72">
        <f t="shared" si="1"/>
        <v>0</v>
      </c>
    </row>
    <row r="22" spans="1:10" s="57" customFormat="1" ht="15">
      <c r="A22" s="68"/>
      <c r="B22" s="69"/>
      <c r="C22" s="242"/>
      <c r="D22" s="52"/>
      <c r="E22" s="70"/>
      <c r="F22" s="71">
        <f>SUM(D$5:D22)</f>
        <v>0</v>
      </c>
      <c r="G22" s="72">
        <f t="shared" si="0"/>
        <v>0</v>
      </c>
      <c r="H22" s="72">
        <v>0</v>
      </c>
      <c r="I22" s="73"/>
      <c r="J22" s="72">
        <f t="shared" si="1"/>
        <v>0</v>
      </c>
    </row>
    <row r="23" spans="1:10" s="57" customFormat="1" ht="15">
      <c r="A23" s="68"/>
      <c r="B23" s="70"/>
      <c r="C23" s="242"/>
      <c r="D23" s="52"/>
      <c r="E23" s="70"/>
      <c r="F23" s="71">
        <f>SUM(D$5:D23)</f>
        <v>0</v>
      </c>
      <c r="G23" s="72">
        <f t="shared" si="0"/>
        <v>0</v>
      </c>
      <c r="H23" s="72">
        <v>0</v>
      </c>
      <c r="I23" s="73"/>
      <c r="J23" s="72">
        <f t="shared" si="1"/>
        <v>0</v>
      </c>
    </row>
    <row r="24" spans="1:10" s="57" customFormat="1" ht="15">
      <c r="A24" s="68"/>
      <c r="B24" s="69"/>
      <c r="C24" s="242"/>
      <c r="D24" s="52"/>
      <c r="E24" s="70"/>
      <c r="F24" s="71">
        <f>SUM(D$5:D24)</f>
        <v>0</v>
      </c>
      <c r="G24" s="72">
        <f t="shared" si="0"/>
        <v>0</v>
      </c>
      <c r="H24" s="72">
        <v>0</v>
      </c>
      <c r="I24" s="73"/>
      <c r="J24" s="72">
        <f t="shared" si="1"/>
        <v>0</v>
      </c>
    </row>
    <row r="25" spans="1:10" s="57" customFormat="1" ht="15">
      <c r="A25" s="68"/>
      <c r="B25" s="69"/>
      <c r="C25" s="242"/>
      <c r="D25" s="52"/>
      <c r="E25" s="70"/>
      <c r="F25" s="71">
        <f>SUM(D$5:D25)</f>
        <v>0</v>
      </c>
      <c r="G25" s="72">
        <f t="shared" si="0"/>
        <v>0</v>
      </c>
      <c r="H25" s="72">
        <v>0</v>
      </c>
      <c r="I25" s="73"/>
      <c r="J25" s="72">
        <f t="shared" si="1"/>
        <v>0</v>
      </c>
    </row>
    <row r="26" spans="1:10" s="57" customFormat="1" ht="15">
      <c r="A26" s="68"/>
      <c r="B26" s="69"/>
      <c r="C26" s="242"/>
      <c r="D26" s="52"/>
      <c r="E26" s="70"/>
      <c r="F26" s="71">
        <f>SUM(D$5:D26)</f>
        <v>0</v>
      </c>
      <c r="G26" s="72">
        <f t="shared" si="0"/>
        <v>0</v>
      </c>
      <c r="H26" s="72">
        <v>0</v>
      </c>
      <c r="I26" s="73"/>
      <c r="J26" s="72">
        <f t="shared" si="1"/>
        <v>0</v>
      </c>
    </row>
    <row r="27" spans="1:10" s="57" customFormat="1" ht="15">
      <c r="A27" s="68"/>
      <c r="B27" s="75"/>
      <c r="C27" s="242"/>
      <c r="D27" s="52"/>
      <c r="E27" s="70"/>
      <c r="F27" s="71">
        <f>SUM(D$5:D27)</f>
        <v>0</v>
      </c>
      <c r="G27" s="72">
        <f t="shared" si="0"/>
        <v>0</v>
      </c>
      <c r="H27" s="72">
        <v>0</v>
      </c>
      <c r="I27" s="73"/>
      <c r="J27" s="72">
        <f t="shared" si="1"/>
        <v>0</v>
      </c>
    </row>
    <row r="28" spans="1:10" s="57" customFormat="1" ht="15">
      <c r="A28" s="68"/>
      <c r="B28" s="69"/>
      <c r="C28" s="242"/>
      <c r="D28" s="52"/>
      <c r="E28" s="70"/>
      <c r="F28" s="71">
        <f>SUM(D$5:D28)</f>
        <v>0</v>
      </c>
      <c r="G28" s="72">
        <f t="shared" si="0"/>
        <v>0</v>
      </c>
      <c r="H28" s="72">
        <v>0</v>
      </c>
      <c r="I28" s="73"/>
      <c r="J28" s="72">
        <f t="shared" si="1"/>
        <v>0</v>
      </c>
    </row>
    <row r="29" spans="1:10" s="57" customFormat="1" ht="15">
      <c r="A29" s="68"/>
      <c r="B29" s="69"/>
      <c r="C29" s="242"/>
      <c r="D29" s="52"/>
      <c r="E29" s="70"/>
      <c r="F29" s="71">
        <f>SUM(D$5:D29)</f>
        <v>0</v>
      </c>
      <c r="G29" s="72">
        <f t="shared" si="0"/>
        <v>0</v>
      </c>
      <c r="H29" s="72">
        <v>0</v>
      </c>
      <c r="I29" s="73"/>
      <c r="J29" s="72">
        <f t="shared" si="1"/>
        <v>0</v>
      </c>
    </row>
    <row r="30" spans="1:10" s="57" customFormat="1" ht="15">
      <c r="A30" s="68"/>
      <c r="B30" s="69"/>
      <c r="C30" s="242"/>
      <c r="D30" s="52"/>
      <c r="E30" s="70"/>
      <c r="F30" s="71">
        <f>SUM(D$5:D30)</f>
        <v>0</v>
      </c>
      <c r="G30" s="72">
        <f t="shared" si="0"/>
        <v>0</v>
      </c>
      <c r="H30" s="72">
        <v>0</v>
      </c>
      <c r="I30" s="73"/>
      <c r="J30" s="72">
        <f t="shared" si="1"/>
        <v>0</v>
      </c>
    </row>
    <row r="31" spans="1:10" s="57" customFormat="1" ht="15">
      <c r="A31" s="68"/>
      <c r="B31" s="69"/>
      <c r="C31" s="242"/>
      <c r="D31" s="52"/>
      <c r="E31" s="70"/>
      <c r="F31" s="71">
        <f>SUM(D$5:D31)</f>
        <v>0</v>
      </c>
      <c r="G31" s="72">
        <f t="shared" si="0"/>
        <v>0</v>
      </c>
      <c r="H31" s="72">
        <v>0</v>
      </c>
      <c r="I31" s="73"/>
      <c r="J31" s="72">
        <f t="shared" si="1"/>
        <v>0</v>
      </c>
    </row>
    <row r="32" spans="1:10" s="57" customFormat="1" ht="15">
      <c r="A32" s="68"/>
      <c r="B32" s="69"/>
      <c r="C32" s="242"/>
      <c r="D32" s="52"/>
      <c r="E32" s="70"/>
      <c r="F32" s="71">
        <f>SUM(D$5:D32)</f>
        <v>0</v>
      </c>
      <c r="G32" s="72">
        <f t="shared" si="0"/>
        <v>0</v>
      </c>
      <c r="H32" s="72">
        <v>0</v>
      </c>
      <c r="I32" s="73"/>
      <c r="J32" s="72">
        <f t="shared" si="1"/>
        <v>0</v>
      </c>
    </row>
    <row r="33" spans="1:10" s="57" customFormat="1" ht="15">
      <c r="A33" s="68"/>
      <c r="B33" s="69"/>
      <c r="C33" s="242"/>
      <c r="D33" s="52"/>
      <c r="E33" s="70"/>
      <c r="F33" s="71">
        <f>SUM(D$5:D33)</f>
        <v>0</v>
      </c>
      <c r="G33" s="72">
        <f t="shared" si="0"/>
        <v>0</v>
      </c>
      <c r="H33" s="72">
        <v>0</v>
      </c>
      <c r="I33" s="73"/>
      <c r="J33" s="72">
        <f t="shared" si="1"/>
        <v>0</v>
      </c>
    </row>
    <row r="34" spans="1:10" s="57" customFormat="1" ht="15">
      <c r="A34" s="68"/>
      <c r="B34" s="69"/>
      <c r="C34" s="242"/>
      <c r="D34" s="52"/>
      <c r="E34" s="70"/>
      <c r="F34" s="71">
        <f>SUM(D$5:D34)</f>
        <v>0</v>
      </c>
      <c r="G34" s="72">
        <f t="shared" si="0"/>
        <v>0</v>
      </c>
      <c r="H34" s="72">
        <v>0</v>
      </c>
      <c r="I34" s="73"/>
      <c r="J34" s="72">
        <f t="shared" si="1"/>
        <v>0</v>
      </c>
    </row>
    <row r="35" spans="1:10" s="57" customFormat="1" ht="15">
      <c r="A35" s="68"/>
      <c r="B35" s="69"/>
      <c r="C35" s="242"/>
      <c r="D35" s="52"/>
      <c r="E35" s="70"/>
      <c r="F35" s="71">
        <f>SUM(D$5:D35)</f>
        <v>0</v>
      </c>
      <c r="G35" s="72">
        <f t="shared" si="0"/>
        <v>0</v>
      </c>
      <c r="H35" s="72">
        <v>0</v>
      </c>
      <c r="I35" s="73"/>
      <c r="J35" s="72">
        <f t="shared" si="1"/>
        <v>0</v>
      </c>
    </row>
    <row r="36" spans="1:10" s="57" customFormat="1" ht="15">
      <c r="A36" s="68"/>
      <c r="B36" s="69"/>
      <c r="C36" s="242"/>
      <c r="D36" s="52"/>
      <c r="E36" s="70"/>
      <c r="F36" s="71">
        <f>SUM(D$5:D36)</f>
        <v>0</v>
      </c>
      <c r="G36" s="72">
        <f t="shared" si="0"/>
        <v>0</v>
      </c>
      <c r="H36" s="72">
        <v>0</v>
      </c>
      <c r="I36" s="73"/>
      <c r="J36" s="72">
        <f t="shared" si="1"/>
        <v>0</v>
      </c>
    </row>
    <row r="37" spans="1:10" s="57" customFormat="1" ht="15">
      <c r="A37" s="68"/>
      <c r="B37" s="69"/>
      <c r="C37" s="242"/>
      <c r="D37" s="52"/>
      <c r="E37" s="70"/>
      <c r="F37" s="71">
        <f>SUM(D$5:D37)</f>
        <v>0</v>
      </c>
      <c r="G37" s="72">
        <f t="shared" si="0"/>
        <v>0</v>
      </c>
      <c r="H37" s="72">
        <v>0</v>
      </c>
      <c r="I37" s="73"/>
      <c r="J37" s="72">
        <f t="shared" si="1"/>
        <v>0</v>
      </c>
    </row>
    <row r="38" spans="1:10" s="57" customFormat="1" ht="15">
      <c r="A38" s="68"/>
      <c r="B38" s="69"/>
      <c r="C38" s="242"/>
      <c r="D38" s="52"/>
      <c r="E38" s="70"/>
      <c r="F38" s="71">
        <f>SUM(D$5:D38)</f>
        <v>0</v>
      </c>
      <c r="G38" s="72">
        <f t="shared" si="0"/>
        <v>0</v>
      </c>
      <c r="H38" s="72">
        <v>0</v>
      </c>
      <c r="I38" s="73"/>
      <c r="J38" s="72">
        <f t="shared" si="1"/>
        <v>0</v>
      </c>
    </row>
    <row r="39" spans="1:10" s="57" customFormat="1" ht="15">
      <c r="A39" s="68"/>
      <c r="B39" s="69"/>
      <c r="C39" s="242"/>
      <c r="D39" s="52"/>
      <c r="E39" s="70"/>
      <c r="F39" s="71">
        <f>SUM(D$5:D39)</f>
        <v>0</v>
      </c>
      <c r="G39" s="72">
        <f t="shared" si="0"/>
        <v>0</v>
      </c>
      <c r="H39" s="72">
        <v>0</v>
      </c>
      <c r="I39" s="73"/>
      <c r="J39" s="72">
        <f t="shared" si="1"/>
        <v>0</v>
      </c>
    </row>
    <row r="40" spans="1:10" s="57" customFormat="1" ht="15">
      <c r="A40" s="68"/>
      <c r="B40" s="75"/>
      <c r="C40" s="242"/>
      <c r="D40" s="52"/>
      <c r="E40" s="70"/>
      <c r="F40" s="71">
        <f>SUM(D$5:D40)</f>
        <v>0</v>
      </c>
      <c r="G40" s="72">
        <f t="shared" si="0"/>
        <v>0</v>
      </c>
      <c r="H40" s="72">
        <v>0</v>
      </c>
      <c r="I40" s="73"/>
      <c r="J40" s="72">
        <f t="shared" si="1"/>
        <v>0</v>
      </c>
    </row>
    <row r="41" spans="1:10" s="57" customFormat="1" ht="15">
      <c r="A41" s="68"/>
      <c r="B41" s="69"/>
      <c r="C41" s="242"/>
      <c r="D41" s="52"/>
      <c r="E41" s="70"/>
      <c r="F41" s="71">
        <f>SUM(D$5:D41)</f>
        <v>0</v>
      </c>
      <c r="G41" s="72">
        <f t="shared" si="0"/>
        <v>0</v>
      </c>
      <c r="H41" s="72">
        <v>0</v>
      </c>
      <c r="I41" s="73"/>
      <c r="J41" s="72">
        <f t="shared" si="1"/>
        <v>0</v>
      </c>
    </row>
    <row r="42" spans="1:10" s="57" customFormat="1" ht="15">
      <c r="A42" s="68"/>
      <c r="B42" s="69"/>
      <c r="C42" s="242"/>
      <c r="D42" s="52"/>
      <c r="E42" s="70"/>
      <c r="F42" s="71">
        <f>SUM(D$5:D42)</f>
        <v>0</v>
      </c>
      <c r="G42" s="72">
        <f t="shared" si="0"/>
        <v>0</v>
      </c>
      <c r="H42" s="72">
        <v>0</v>
      </c>
      <c r="I42" s="73"/>
      <c r="J42" s="72">
        <f t="shared" si="1"/>
        <v>0</v>
      </c>
    </row>
    <row r="43" spans="1:10" s="57" customFormat="1" ht="15">
      <c r="A43" s="68"/>
      <c r="B43" s="69"/>
      <c r="C43" s="242"/>
      <c r="D43" s="52"/>
      <c r="E43" s="70"/>
      <c r="F43" s="71">
        <f>SUM(D$5:D43)</f>
        <v>0</v>
      </c>
      <c r="G43" s="72">
        <f t="shared" si="0"/>
        <v>0</v>
      </c>
      <c r="H43" s="72">
        <v>0</v>
      </c>
      <c r="I43" s="73"/>
      <c r="J43" s="72">
        <f t="shared" si="1"/>
        <v>0</v>
      </c>
    </row>
    <row r="44" spans="1:10" s="57" customFormat="1" ht="15">
      <c r="A44" s="68"/>
      <c r="B44" s="69"/>
      <c r="C44" s="242"/>
      <c r="D44" s="52"/>
      <c r="E44" s="70"/>
      <c r="F44" s="71">
        <f>SUM(D$5:D44)</f>
        <v>0</v>
      </c>
      <c r="G44" s="72">
        <f t="shared" si="0"/>
        <v>0</v>
      </c>
      <c r="H44" s="72">
        <v>0</v>
      </c>
      <c r="I44" s="73"/>
      <c r="J44" s="72">
        <f t="shared" si="1"/>
        <v>0</v>
      </c>
    </row>
    <row r="45" spans="1:10" s="57" customFormat="1" ht="15">
      <c r="A45" s="68"/>
      <c r="B45" s="69"/>
      <c r="C45" s="242"/>
      <c r="D45" s="52"/>
      <c r="E45" s="70"/>
      <c r="F45" s="71">
        <f>SUM(D$5:D45)</f>
        <v>0</v>
      </c>
      <c r="G45" s="72">
        <f t="shared" si="0"/>
        <v>0</v>
      </c>
      <c r="H45" s="72">
        <v>0</v>
      </c>
      <c r="I45" s="73"/>
      <c r="J45" s="72">
        <f t="shared" si="1"/>
        <v>0</v>
      </c>
    </row>
    <row r="46" spans="1:10" s="57" customFormat="1" ht="15">
      <c r="A46" s="68"/>
      <c r="B46" s="69"/>
      <c r="C46" s="242"/>
      <c r="D46" s="52"/>
      <c r="E46" s="70"/>
      <c r="F46" s="71">
        <f>SUM(D$5:D46)</f>
        <v>0</v>
      </c>
      <c r="G46" s="72">
        <f t="shared" si="0"/>
        <v>0</v>
      </c>
      <c r="H46" s="72">
        <v>0</v>
      </c>
      <c r="I46" s="73"/>
      <c r="J46" s="72">
        <f t="shared" si="1"/>
        <v>0</v>
      </c>
    </row>
    <row r="47" spans="1:10" s="57" customFormat="1" ht="15">
      <c r="A47" s="68"/>
      <c r="B47" s="69"/>
      <c r="C47" s="242"/>
      <c r="D47" s="52"/>
      <c r="E47" s="70"/>
      <c r="F47" s="71">
        <f>SUM(D$5:D47)</f>
        <v>0</v>
      </c>
      <c r="G47" s="72">
        <f t="shared" si="0"/>
        <v>0</v>
      </c>
      <c r="H47" s="72">
        <v>0</v>
      </c>
      <c r="I47" s="73"/>
      <c r="J47" s="72">
        <f t="shared" si="1"/>
        <v>0</v>
      </c>
    </row>
    <row r="48" spans="1:10" s="57" customFormat="1" ht="15">
      <c r="A48" s="68"/>
      <c r="B48" s="69"/>
      <c r="C48" s="242"/>
      <c r="D48" s="52"/>
      <c r="E48" s="70"/>
      <c r="F48" s="71">
        <f>SUM(D$5:D48)</f>
        <v>0</v>
      </c>
      <c r="G48" s="72">
        <f t="shared" si="0"/>
        <v>0</v>
      </c>
      <c r="H48" s="72">
        <v>0</v>
      </c>
      <c r="I48" s="73"/>
      <c r="J48" s="72">
        <f t="shared" si="1"/>
        <v>0</v>
      </c>
    </row>
    <row r="49" spans="1:10" s="57" customFormat="1" ht="15">
      <c r="A49" s="68"/>
      <c r="B49" s="70"/>
      <c r="C49" s="242"/>
      <c r="D49" s="52"/>
      <c r="E49" s="70"/>
      <c r="F49" s="71">
        <f>SUM(D$5:D49)</f>
        <v>0</v>
      </c>
      <c r="G49" s="72">
        <f t="shared" si="0"/>
        <v>0</v>
      </c>
      <c r="H49" s="72">
        <v>0</v>
      </c>
      <c r="I49" s="73"/>
      <c r="J49" s="72">
        <f t="shared" si="1"/>
        <v>0</v>
      </c>
    </row>
    <row r="50" spans="1:10" s="57" customFormat="1" ht="15">
      <c r="A50" s="68"/>
      <c r="B50" s="69"/>
      <c r="C50" s="242"/>
      <c r="D50" s="52"/>
      <c r="E50" s="70"/>
      <c r="F50" s="71">
        <f>SUM(D$5:D50)</f>
        <v>0</v>
      </c>
      <c r="G50" s="72">
        <f t="shared" si="0"/>
        <v>0</v>
      </c>
      <c r="H50" s="72">
        <v>0</v>
      </c>
      <c r="I50" s="73"/>
      <c r="J50" s="72">
        <f t="shared" si="1"/>
        <v>0</v>
      </c>
    </row>
    <row r="51" spans="1:10" s="57" customFormat="1" ht="15">
      <c r="A51" s="68"/>
      <c r="B51" s="69"/>
      <c r="C51" s="242"/>
      <c r="D51" s="52"/>
      <c r="E51" s="70"/>
      <c r="F51" s="71">
        <f>SUM(D$5:D51)</f>
        <v>0</v>
      </c>
      <c r="G51" s="72">
        <f t="shared" si="0"/>
        <v>0</v>
      </c>
      <c r="H51" s="72">
        <v>0</v>
      </c>
      <c r="I51" s="73"/>
      <c r="J51" s="72">
        <f t="shared" si="1"/>
        <v>0</v>
      </c>
    </row>
    <row r="52" spans="1:10" s="57" customFormat="1" ht="15">
      <c r="A52" s="68"/>
      <c r="B52" s="69"/>
      <c r="C52" s="242"/>
      <c r="D52" s="52"/>
      <c r="E52" s="70"/>
      <c r="F52" s="71">
        <f>SUM(D$5:D52)</f>
        <v>0</v>
      </c>
      <c r="G52" s="72">
        <f t="shared" si="0"/>
        <v>0</v>
      </c>
      <c r="H52" s="72">
        <v>0</v>
      </c>
      <c r="I52" s="73"/>
      <c r="J52" s="72">
        <f t="shared" si="1"/>
        <v>0</v>
      </c>
    </row>
    <row r="53" spans="1:10" s="57" customFormat="1" ht="15">
      <c r="A53" s="68"/>
      <c r="B53" s="69"/>
      <c r="C53" s="242"/>
      <c r="D53" s="52"/>
      <c r="E53" s="70"/>
      <c r="F53" s="71">
        <f>SUM(D$5:D53)</f>
        <v>0</v>
      </c>
      <c r="G53" s="72">
        <f t="shared" si="0"/>
        <v>0</v>
      </c>
      <c r="H53" s="72">
        <v>0</v>
      </c>
      <c r="I53" s="73"/>
      <c r="J53" s="72">
        <f t="shared" si="1"/>
        <v>0</v>
      </c>
    </row>
    <row r="54" spans="1:10" s="57" customFormat="1" ht="15">
      <c r="A54" s="68"/>
      <c r="B54" s="75"/>
      <c r="C54" s="242"/>
      <c r="D54" s="52"/>
      <c r="E54" s="70"/>
      <c r="F54" s="71">
        <f>SUM(D$5:D54)</f>
        <v>0</v>
      </c>
      <c r="G54" s="72">
        <f t="shared" si="0"/>
        <v>0</v>
      </c>
      <c r="H54" s="72">
        <v>0</v>
      </c>
      <c r="I54" s="73"/>
      <c r="J54" s="72">
        <f t="shared" si="1"/>
        <v>0</v>
      </c>
    </row>
    <row r="55" spans="1:10" s="57" customFormat="1" ht="15">
      <c r="A55" s="68"/>
      <c r="B55" s="69"/>
      <c r="C55" s="242"/>
      <c r="D55" s="52"/>
      <c r="E55" s="70"/>
      <c r="F55" s="71">
        <f>SUM(D$5:D55)</f>
        <v>0</v>
      </c>
      <c r="G55" s="72">
        <f t="shared" si="0"/>
        <v>0</v>
      </c>
      <c r="H55" s="72">
        <v>0</v>
      </c>
      <c r="I55" s="73"/>
      <c r="J55" s="72">
        <f t="shared" si="1"/>
        <v>0</v>
      </c>
    </row>
    <row r="56" spans="1:10" s="57" customFormat="1" ht="15">
      <c r="A56" s="68"/>
      <c r="B56" s="69"/>
      <c r="C56" s="242"/>
      <c r="D56" s="52"/>
      <c r="E56" s="70"/>
      <c r="F56" s="71">
        <f>SUM(D$5:D56)</f>
        <v>0</v>
      </c>
      <c r="G56" s="72">
        <f t="shared" si="0"/>
        <v>0</v>
      </c>
      <c r="H56" s="72">
        <v>0</v>
      </c>
      <c r="I56" s="73"/>
      <c r="J56" s="72">
        <f t="shared" si="1"/>
        <v>0</v>
      </c>
    </row>
    <row r="57" spans="1:10" s="57" customFormat="1" ht="15">
      <c r="A57" s="68"/>
      <c r="B57" s="69"/>
      <c r="C57" s="242"/>
      <c r="D57" s="52"/>
      <c r="E57" s="70"/>
      <c r="F57" s="71">
        <f>SUM(D$5:D57)</f>
        <v>0</v>
      </c>
      <c r="G57" s="72">
        <f t="shared" si="0"/>
        <v>0</v>
      </c>
      <c r="H57" s="72">
        <v>0</v>
      </c>
      <c r="I57" s="73"/>
      <c r="J57" s="72">
        <f t="shared" si="1"/>
        <v>0</v>
      </c>
    </row>
    <row r="58" spans="1:10" s="57" customFormat="1" ht="15">
      <c r="A58" s="68"/>
      <c r="B58" s="69"/>
      <c r="C58" s="242"/>
      <c r="D58" s="52"/>
      <c r="E58" s="70"/>
      <c r="F58" s="71">
        <f>SUM(D$5:D58)</f>
        <v>0</v>
      </c>
      <c r="G58" s="72">
        <f t="shared" si="0"/>
        <v>0</v>
      </c>
      <c r="H58" s="72">
        <v>0</v>
      </c>
      <c r="I58" s="73"/>
      <c r="J58" s="72">
        <f t="shared" si="1"/>
        <v>0</v>
      </c>
    </row>
    <row r="59" spans="1:10" s="57" customFormat="1" ht="15">
      <c r="A59" s="68"/>
      <c r="B59" s="69"/>
      <c r="C59" s="242"/>
      <c r="D59" s="52"/>
      <c r="E59" s="70"/>
      <c r="F59" s="71">
        <f>SUM(D$5:D59)</f>
        <v>0</v>
      </c>
      <c r="G59" s="72">
        <f t="shared" si="0"/>
        <v>0</v>
      </c>
      <c r="H59" s="72">
        <v>0</v>
      </c>
      <c r="I59" s="73"/>
      <c r="J59" s="72">
        <f t="shared" si="1"/>
        <v>0</v>
      </c>
    </row>
    <row r="60" spans="1:10" s="57" customFormat="1" ht="15">
      <c r="A60" s="68"/>
      <c r="B60" s="69"/>
      <c r="C60" s="242"/>
      <c r="D60" s="52"/>
      <c r="E60" s="70"/>
      <c r="F60" s="71">
        <f>SUM(D$5:D60)</f>
        <v>0</v>
      </c>
      <c r="G60" s="72">
        <f t="shared" si="0"/>
        <v>0</v>
      </c>
      <c r="H60" s="72">
        <v>0</v>
      </c>
      <c r="I60" s="73"/>
      <c r="J60" s="72">
        <f t="shared" si="1"/>
        <v>0</v>
      </c>
    </row>
    <row r="61" spans="1:10" s="57" customFormat="1" ht="15">
      <c r="A61" s="68"/>
      <c r="B61" s="69"/>
      <c r="C61" s="242"/>
      <c r="D61" s="52"/>
      <c r="E61" s="70"/>
      <c r="F61" s="71">
        <f>SUM(D$5:D61)</f>
        <v>0</v>
      </c>
      <c r="G61" s="72">
        <f t="shared" si="0"/>
        <v>0</v>
      </c>
      <c r="H61" s="72">
        <v>0</v>
      </c>
      <c r="I61" s="73"/>
      <c r="J61" s="72">
        <f t="shared" si="1"/>
        <v>0</v>
      </c>
    </row>
    <row r="62" spans="1:10" s="57" customFormat="1" ht="15">
      <c r="A62" s="68"/>
      <c r="B62" s="69"/>
      <c r="C62" s="242"/>
      <c r="D62" s="52"/>
      <c r="E62" s="70"/>
      <c r="F62" s="71">
        <f>SUM(D$5:D62)</f>
        <v>0</v>
      </c>
      <c r="G62" s="72">
        <f t="shared" si="0"/>
        <v>0</v>
      </c>
      <c r="H62" s="72">
        <v>0</v>
      </c>
      <c r="I62" s="73"/>
      <c r="J62" s="72">
        <f t="shared" si="1"/>
        <v>0</v>
      </c>
    </row>
    <row r="63" spans="1:10" s="57" customFormat="1" ht="15">
      <c r="A63" s="68"/>
      <c r="B63" s="69"/>
      <c r="C63" s="242"/>
      <c r="D63" s="52"/>
      <c r="E63" s="70"/>
      <c r="F63" s="71">
        <f>SUM(D$5:D63)</f>
        <v>0</v>
      </c>
      <c r="G63" s="72">
        <f t="shared" si="0"/>
        <v>0</v>
      </c>
      <c r="H63" s="72">
        <v>0</v>
      </c>
      <c r="I63" s="73"/>
      <c r="J63" s="72">
        <f t="shared" si="1"/>
        <v>0</v>
      </c>
    </row>
    <row r="64" spans="1:10" s="57" customFormat="1" ht="15">
      <c r="A64" s="68"/>
      <c r="B64" s="69"/>
      <c r="C64" s="242"/>
      <c r="D64" s="52"/>
      <c r="E64" s="70"/>
      <c r="F64" s="71">
        <f>SUM(D$5:D64)</f>
        <v>0</v>
      </c>
      <c r="G64" s="72">
        <f t="shared" si="0"/>
        <v>0</v>
      </c>
      <c r="H64" s="72">
        <v>0</v>
      </c>
      <c r="I64" s="73"/>
      <c r="J64" s="72">
        <f t="shared" si="1"/>
        <v>0</v>
      </c>
    </row>
    <row r="65" spans="1:10" s="57" customFormat="1" ht="15">
      <c r="A65" s="68"/>
      <c r="B65" s="69"/>
      <c r="C65" s="242"/>
      <c r="D65" s="52"/>
      <c r="E65" s="70"/>
      <c r="F65" s="71">
        <f>SUM(D$5:D65)</f>
        <v>0</v>
      </c>
      <c r="G65" s="72">
        <f t="shared" si="0"/>
        <v>0</v>
      </c>
      <c r="H65" s="72">
        <v>0</v>
      </c>
      <c r="I65" s="73"/>
      <c r="J65" s="72">
        <f t="shared" si="1"/>
        <v>0</v>
      </c>
    </row>
    <row r="66" spans="1:10" s="57" customFormat="1" ht="15">
      <c r="A66" s="68"/>
      <c r="B66" s="69"/>
      <c r="C66" s="242"/>
      <c r="D66" s="52"/>
      <c r="E66" s="70"/>
      <c r="F66" s="71">
        <f>SUM(D$5:D66)</f>
        <v>0</v>
      </c>
      <c r="G66" s="72">
        <f t="shared" si="0"/>
        <v>0</v>
      </c>
      <c r="H66" s="72">
        <v>0</v>
      </c>
      <c r="I66" s="73"/>
      <c r="J66" s="72">
        <f t="shared" si="1"/>
        <v>0</v>
      </c>
    </row>
    <row r="67" spans="1:10" s="57" customFormat="1" ht="15">
      <c r="A67" s="68"/>
      <c r="B67" s="75"/>
      <c r="C67" s="242"/>
      <c r="D67" s="52"/>
      <c r="E67" s="70"/>
      <c r="F67" s="71">
        <f>SUM(D$5:D67)</f>
        <v>0</v>
      </c>
      <c r="G67" s="72">
        <f t="shared" si="0"/>
        <v>0</v>
      </c>
      <c r="H67" s="72">
        <v>0</v>
      </c>
      <c r="I67" s="73"/>
      <c r="J67" s="72">
        <f t="shared" si="1"/>
        <v>0</v>
      </c>
    </row>
    <row r="68" spans="1:10" s="57" customFormat="1" ht="15">
      <c r="A68" s="68"/>
      <c r="B68" s="69"/>
      <c r="C68" s="242"/>
      <c r="D68" s="52"/>
      <c r="E68" s="70"/>
      <c r="F68" s="71">
        <f>SUM(D$5:D68)</f>
        <v>0</v>
      </c>
      <c r="G68" s="72">
        <f t="shared" si="0"/>
        <v>0</v>
      </c>
      <c r="H68" s="72">
        <v>0</v>
      </c>
      <c r="I68" s="73"/>
      <c r="J68" s="72">
        <f t="shared" si="1"/>
        <v>0</v>
      </c>
    </row>
    <row r="69" spans="1:10" s="57" customFormat="1" ht="15">
      <c r="A69" s="68"/>
      <c r="B69" s="69"/>
      <c r="C69" s="242"/>
      <c r="D69" s="52"/>
      <c r="E69" s="70"/>
      <c r="F69" s="71">
        <f>SUM(D$5:D69)</f>
        <v>0</v>
      </c>
      <c r="G69" s="72">
        <f t="shared" si="0"/>
        <v>0</v>
      </c>
      <c r="H69" s="72">
        <v>0</v>
      </c>
      <c r="I69" s="73"/>
      <c r="J69" s="72">
        <f t="shared" si="1"/>
        <v>0</v>
      </c>
    </row>
    <row r="70" spans="1:10" s="57" customFormat="1" ht="15">
      <c r="A70" s="68"/>
      <c r="B70" s="69"/>
      <c r="C70" s="242"/>
      <c r="D70" s="52"/>
      <c r="E70" s="70"/>
      <c r="F70" s="71">
        <f>SUM(D$5:D70)</f>
        <v>0</v>
      </c>
      <c r="G70" s="72">
        <f t="shared" si="0"/>
        <v>0</v>
      </c>
      <c r="H70" s="72">
        <v>0</v>
      </c>
      <c r="I70" s="73"/>
      <c r="J70" s="72">
        <f t="shared" si="1"/>
        <v>0</v>
      </c>
    </row>
    <row r="71" spans="1:10" s="57" customFormat="1" ht="15">
      <c r="A71" s="68"/>
      <c r="B71" s="69"/>
      <c r="C71" s="242"/>
      <c r="D71" s="52"/>
      <c r="E71" s="70"/>
      <c r="F71" s="71">
        <f>SUM(D$5:D71)</f>
        <v>0</v>
      </c>
      <c r="G71" s="72">
        <f t="shared" si="0"/>
        <v>0</v>
      </c>
      <c r="H71" s="72">
        <v>0</v>
      </c>
      <c r="I71" s="73"/>
      <c r="J71" s="72">
        <f t="shared" si="1"/>
        <v>0</v>
      </c>
    </row>
    <row r="72" spans="1:10" s="57" customFormat="1" ht="15">
      <c r="A72" s="68"/>
      <c r="B72" s="69"/>
      <c r="C72" s="242"/>
      <c r="D72" s="52"/>
      <c r="E72" s="70"/>
      <c r="F72" s="71">
        <f>SUM(D$5:D72)</f>
        <v>0</v>
      </c>
      <c r="G72" s="72">
        <f t="shared" ref="G72:G135" si="2">+D72-H72</f>
        <v>0</v>
      </c>
      <c r="H72" s="72">
        <v>0</v>
      </c>
      <c r="I72" s="73"/>
      <c r="J72" s="72">
        <f t="shared" ref="J72:J135" si="3">IF(OR(G72&gt;0,I72="X",C72="Income from customers"),0,G72)</f>
        <v>0</v>
      </c>
    </row>
    <row r="73" spans="1:10" s="57" customFormat="1" ht="15">
      <c r="A73" s="68"/>
      <c r="B73" s="69"/>
      <c r="C73" s="242"/>
      <c r="D73" s="52"/>
      <c r="E73" s="70"/>
      <c r="F73" s="71">
        <f>SUM(D$5:D73)</f>
        <v>0</v>
      </c>
      <c r="G73" s="72">
        <f t="shared" si="2"/>
        <v>0</v>
      </c>
      <c r="H73" s="72">
        <v>0</v>
      </c>
      <c r="I73" s="73"/>
      <c r="J73" s="72">
        <f t="shared" si="3"/>
        <v>0</v>
      </c>
    </row>
    <row r="74" spans="1:10" s="57" customFormat="1" ht="15">
      <c r="A74" s="68"/>
      <c r="B74" s="70"/>
      <c r="C74" s="242"/>
      <c r="D74" s="52"/>
      <c r="E74" s="70"/>
      <c r="F74" s="71">
        <f>SUM(D$5:D74)</f>
        <v>0</v>
      </c>
      <c r="G74" s="72">
        <f t="shared" si="2"/>
        <v>0</v>
      </c>
      <c r="H74" s="72">
        <v>0</v>
      </c>
      <c r="I74" s="73"/>
      <c r="J74" s="72">
        <f t="shared" si="3"/>
        <v>0</v>
      </c>
    </row>
    <row r="75" spans="1:10" s="57" customFormat="1" ht="15">
      <c r="A75" s="68"/>
      <c r="B75" s="69"/>
      <c r="C75" s="242"/>
      <c r="D75" s="52"/>
      <c r="E75" s="70"/>
      <c r="F75" s="71">
        <f>SUM(D$5:D75)</f>
        <v>0</v>
      </c>
      <c r="G75" s="72">
        <f t="shared" si="2"/>
        <v>0</v>
      </c>
      <c r="H75" s="72">
        <v>0</v>
      </c>
      <c r="I75" s="73"/>
      <c r="J75" s="72">
        <f t="shared" si="3"/>
        <v>0</v>
      </c>
    </row>
    <row r="76" spans="1:10" s="57" customFormat="1" ht="15">
      <c r="A76" s="68"/>
      <c r="B76" s="69"/>
      <c r="C76" s="242"/>
      <c r="D76" s="52"/>
      <c r="E76" s="70"/>
      <c r="F76" s="71">
        <f>SUM(D$5:D76)</f>
        <v>0</v>
      </c>
      <c r="G76" s="72">
        <f t="shared" si="2"/>
        <v>0</v>
      </c>
      <c r="H76" s="72">
        <v>0</v>
      </c>
      <c r="I76" s="73"/>
      <c r="J76" s="72">
        <f t="shared" si="3"/>
        <v>0</v>
      </c>
    </row>
    <row r="77" spans="1:10" s="57" customFormat="1" ht="15">
      <c r="A77" s="68"/>
      <c r="B77" s="69"/>
      <c r="C77" s="242"/>
      <c r="D77" s="52"/>
      <c r="E77" s="70"/>
      <c r="F77" s="71">
        <f>SUM(D$5:D77)</f>
        <v>0</v>
      </c>
      <c r="G77" s="72">
        <f t="shared" si="2"/>
        <v>0</v>
      </c>
      <c r="H77" s="72">
        <v>0</v>
      </c>
      <c r="I77" s="73"/>
      <c r="J77" s="72">
        <f t="shared" si="3"/>
        <v>0</v>
      </c>
    </row>
    <row r="78" spans="1:10" s="57" customFormat="1" ht="15">
      <c r="A78" s="68"/>
      <c r="B78" s="69"/>
      <c r="C78" s="242"/>
      <c r="D78" s="52"/>
      <c r="E78" s="70"/>
      <c r="F78" s="71">
        <f>SUM(D$5:D78)</f>
        <v>0</v>
      </c>
      <c r="G78" s="72">
        <f t="shared" si="2"/>
        <v>0</v>
      </c>
      <c r="H78" s="72">
        <v>0</v>
      </c>
      <c r="I78" s="73"/>
      <c r="J78" s="72">
        <f t="shared" si="3"/>
        <v>0</v>
      </c>
    </row>
    <row r="79" spans="1:10" s="57" customFormat="1" ht="15">
      <c r="A79" s="68"/>
      <c r="B79" s="69"/>
      <c r="C79" s="242"/>
      <c r="D79" s="52"/>
      <c r="E79" s="70"/>
      <c r="F79" s="71">
        <f>SUM(D$5:D79)</f>
        <v>0</v>
      </c>
      <c r="G79" s="72">
        <f t="shared" si="2"/>
        <v>0</v>
      </c>
      <c r="H79" s="72">
        <v>0</v>
      </c>
      <c r="I79" s="73"/>
      <c r="J79" s="72">
        <f t="shared" si="3"/>
        <v>0</v>
      </c>
    </row>
    <row r="80" spans="1:10" s="57" customFormat="1" ht="15">
      <c r="A80" s="68"/>
      <c r="B80" s="75"/>
      <c r="C80" s="242"/>
      <c r="D80" s="52"/>
      <c r="E80" s="70"/>
      <c r="F80" s="71">
        <f>SUM(D$5:D80)</f>
        <v>0</v>
      </c>
      <c r="G80" s="72">
        <f t="shared" si="2"/>
        <v>0</v>
      </c>
      <c r="H80" s="72">
        <v>0</v>
      </c>
      <c r="I80" s="73"/>
      <c r="J80" s="72">
        <f t="shared" si="3"/>
        <v>0</v>
      </c>
    </row>
    <row r="81" spans="1:10" s="57" customFormat="1" ht="15">
      <c r="A81" s="68"/>
      <c r="B81" s="69"/>
      <c r="C81" s="242"/>
      <c r="D81" s="52"/>
      <c r="E81" s="70"/>
      <c r="F81" s="71">
        <f>SUM(D$5:D81)</f>
        <v>0</v>
      </c>
      <c r="G81" s="72">
        <f t="shared" si="2"/>
        <v>0</v>
      </c>
      <c r="H81" s="72">
        <v>0</v>
      </c>
      <c r="I81" s="73"/>
      <c r="J81" s="72">
        <f t="shared" si="3"/>
        <v>0</v>
      </c>
    </row>
    <row r="82" spans="1:10" s="57" customFormat="1" ht="15">
      <c r="A82" s="68"/>
      <c r="B82" s="69"/>
      <c r="C82" s="242"/>
      <c r="D82" s="52"/>
      <c r="E82" s="70"/>
      <c r="F82" s="71">
        <f>SUM(D$5:D82)</f>
        <v>0</v>
      </c>
      <c r="G82" s="72">
        <f t="shared" si="2"/>
        <v>0</v>
      </c>
      <c r="H82" s="72">
        <v>0</v>
      </c>
      <c r="I82" s="73"/>
      <c r="J82" s="72">
        <f t="shared" si="3"/>
        <v>0</v>
      </c>
    </row>
    <row r="83" spans="1:10" s="57" customFormat="1" ht="15">
      <c r="A83" s="68"/>
      <c r="B83" s="69"/>
      <c r="C83" s="242"/>
      <c r="D83" s="52"/>
      <c r="E83" s="70"/>
      <c r="F83" s="71">
        <f>SUM(D$5:D83)</f>
        <v>0</v>
      </c>
      <c r="G83" s="72">
        <f t="shared" si="2"/>
        <v>0</v>
      </c>
      <c r="H83" s="72">
        <v>0</v>
      </c>
      <c r="I83" s="73"/>
      <c r="J83" s="72">
        <f t="shared" si="3"/>
        <v>0</v>
      </c>
    </row>
    <row r="84" spans="1:10" s="57" customFormat="1" ht="15">
      <c r="A84" s="68"/>
      <c r="B84" s="69"/>
      <c r="C84" s="242"/>
      <c r="D84" s="52"/>
      <c r="E84" s="70"/>
      <c r="F84" s="71">
        <f>SUM(D$5:D84)</f>
        <v>0</v>
      </c>
      <c r="G84" s="72">
        <f t="shared" si="2"/>
        <v>0</v>
      </c>
      <c r="H84" s="72">
        <v>0</v>
      </c>
      <c r="I84" s="73"/>
      <c r="J84" s="72">
        <f t="shared" si="3"/>
        <v>0</v>
      </c>
    </row>
    <row r="85" spans="1:10" s="57" customFormat="1" ht="15">
      <c r="A85" s="68"/>
      <c r="B85" s="69"/>
      <c r="C85" s="242"/>
      <c r="D85" s="52"/>
      <c r="E85" s="70"/>
      <c r="F85" s="71">
        <f>SUM(D$5:D85)</f>
        <v>0</v>
      </c>
      <c r="G85" s="72">
        <f t="shared" si="2"/>
        <v>0</v>
      </c>
      <c r="H85" s="72">
        <v>0</v>
      </c>
      <c r="I85" s="73"/>
      <c r="J85" s="72">
        <f t="shared" si="3"/>
        <v>0</v>
      </c>
    </row>
    <row r="86" spans="1:10" s="57" customFormat="1" ht="15">
      <c r="A86" s="68"/>
      <c r="B86" s="69"/>
      <c r="C86" s="242"/>
      <c r="D86" s="52"/>
      <c r="E86" s="70"/>
      <c r="F86" s="71">
        <f>SUM(D$5:D86)</f>
        <v>0</v>
      </c>
      <c r="G86" s="72">
        <f t="shared" si="2"/>
        <v>0</v>
      </c>
      <c r="H86" s="72">
        <v>0</v>
      </c>
      <c r="I86" s="73"/>
      <c r="J86" s="72">
        <f t="shared" si="3"/>
        <v>0</v>
      </c>
    </row>
    <row r="87" spans="1:10" s="57" customFormat="1" ht="15">
      <c r="A87" s="68"/>
      <c r="B87" s="69"/>
      <c r="C87" s="242"/>
      <c r="D87" s="52"/>
      <c r="E87" s="70"/>
      <c r="F87" s="71">
        <f>SUM(D$5:D87)</f>
        <v>0</v>
      </c>
      <c r="G87" s="72">
        <f t="shared" si="2"/>
        <v>0</v>
      </c>
      <c r="H87" s="72">
        <v>0</v>
      </c>
      <c r="I87" s="73"/>
      <c r="J87" s="72">
        <f t="shared" si="3"/>
        <v>0</v>
      </c>
    </row>
    <row r="88" spans="1:10" s="57" customFormat="1" ht="15">
      <c r="A88" s="68"/>
      <c r="B88" s="69"/>
      <c r="C88" s="242"/>
      <c r="D88" s="52"/>
      <c r="E88" s="70"/>
      <c r="F88" s="71">
        <f>SUM(D$5:D88)</f>
        <v>0</v>
      </c>
      <c r="G88" s="72">
        <f t="shared" si="2"/>
        <v>0</v>
      </c>
      <c r="H88" s="72">
        <v>0</v>
      </c>
      <c r="I88" s="73"/>
      <c r="J88" s="72">
        <f t="shared" si="3"/>
        <v>0</v>
      </c>
    </row>
    <row r="89" spans="1:10" s="57" customFormat="1" ht="15">
      <c r="A89" s="68"/>
      <c r="B89" s="69"/>
      <c r="C89" s="242"/>
      <c r="D89" s="52"/>
      <c r="E89" s="70"/>
      <c r="F89" s="71">
        <f>SUM(D$5:D89)</f>
        <v>0</v>
      </c>
      <c r="G89" s="72">
        <f t="shared" si="2"/>
        <v>0</v>
      </c>
      <c r="H89" s="72">
        <v>0</v>
      </c>
      <c r="I89" s="73"/>
      <c r="J89" s="72">
        <f t="shared" si="3"/>
        <v>0</v>
      </c>
    </row>
    <row r="90" spans="1:10" s="57" customFormat="1" ht="15">
      <c r="A90" s="68"/>
      <c r="B90" s="69"/>
      <c r="C90" s="242"/>
      <c r="D90" s="52"/>
      <c r="E90" s="70"/>
      <c r="F90" s="71">
        <f>SUM(D$5:D90)</f>
        <v>0</v>
      </c>
      <c r="G90" s="72">
        <f t="shared" si="2"/>
        <v>0</v>
      </c>
      <c r="H90" s="72">
        <v>0</v>
      </c>
      <c r="I90" s="73"/>
      <c r="J90" s="72">
        <f t="shared" si="3"/>
        <v>0</v>
      </c>
    </row>
    <row r="91" spans="1:10" s="57" customFormat="1" ht="15">
      <c r="A91" s="68"/>
      <c r="B91" s="75"/>
      <c r="C91" s="242"/>
      <c r="D91" s="52"/>
      <c r="E91" s="70"/>
      <c r="F91" s="71">
        <f>SUM(D$5:D91)</f>
        <v>0</v>
      </c>
      <c r="G91" s="72">
        <f t="shared" si="2"/>
        <v>0</v>
      </c>
      <c r="H91" s="72">
        <v>0</v>
      </c>
      <c r="I91" s="73"/>
      <c r="J91" s="72">
        <f t="shared" si="3"/>
        <v>0</v>
      </c>
    </row>
    <row r="92" spans="1:10" s="57" customFormat="1" ht="15">
      <c r="A92" s="68"/>
      <c r="B92" s="69"/>
      <c r="C92" s="242"/>
      <c r="D92" s="52"/>
      <c r="E92" s="70"/>
      <c r="F92" s="71">
        <f>SUM(D$5:D92)</f>
        <v>0</v>
      </c>
      <c r="G92" s="72">
        <f t="shared" si="2"/>
        <v>0</v>
      </c>
      <c r="H92" s="72">
        <v>0</v>
      </c>
      <c r="I92" s="73"/>
      <c r="J92" s="72">
        <f t="shared" si="3"/>
        <v>0</v>
      </c>
    </row>
    <row r="93" spans="1:10" s="57" customFormat="1" ht="15">
      <c r="A93" s="68"/>
      <c r="B93" s="69"/>
      <c r="C93" s="242"/>
      <c r="D93" s="52"/>
      <c r="E93" s="70"/>
      <c r="F93" s="71">
        <f>SUM(D$5:D93)</f>
        <v>0</v>
      </c>
      <c r="G93" s="72">
        <f t="shared" si="2"/>
        <v>0</v>
      </c>
      <c r="H93" s="72">
        <v>0</v>
      </c>
      <c r="I93" s="73"/>
      <c r="J93" s="72">
        <f t="shared" si="3"/>
        <v>0</v>
      </c>
    </row>
    <row r="94" spans="1:10" s="57" customFormat="1" ht="15">
      <c r="A94" s="68"/>
      <c r="B94" s="69"/>
      <c r="C94" s="242"/>
      <c r="D94" s="52"/>
      <c r="E94" s="70"/>
      <c r="F94" s="71">
        <f>SUM(D$5:D94)</f>
        <v>0</v>
      </c>
      <c r="G94" s="72">
        <f t="shared" si="2"/>
        <v>0</v>
      </c>
      <c r="H94" s="72">
        <v>0</v>
      </c>
      <c r="I94" s="73"/>
      <c r="J94" s="72">
        <f t="shared" si="3"/>
        <v>0</v>
      </c>
    </row>
    <row r="95" spans="1:10" s="57" customFormat="1" ht="15">
      <c r="A95" s="68"/>
      <c r="B95" s="69"/>
      <c r="C95" s="242"/>
      <c r="D95" s="52"/>
      <c r="E95" s="70"/>
      <c r="F95" s="71">
        <f>SUM(D$5:D95)</f>
        <v>0</v>
      </c>
      <c r="G95" s="72">
        <f t="shared" si="2"/>
        <v>0</v>
      </c>
      <c r="H95" s="72">
        <v>0</v>
      </c>
      <c r="I95" s="73"/>
      <c r="J95" s="72">
        <f t="shared" si="3"/>
        <v>0</v>
      </c>
    </row>
    <row r="96" spans="1:10" s="57" customFormat="1" ht="15">
      <c r="A96" s="68"/>
      <c r="B96" s="69"/>
      <c r="C96" s="242"/>
      <c r="D96" s="52"/>
      <c r="E96" s="70"/>
      <c r="F96" s="71">
        <f>SUM(D$5:D96)</f>
        <v>0</v>
      </c>
      <c r="G96" s="72">
        <f t="shared" si="2"/>
        <v>0</v>
      </c>
      <c r="H96" s="72">
        <v>0</v>
      </c>
      <c r="I96" s="73"/>
      <c r="J96" s="72">
        <f t="shared" si="3"/>
        <v>0</v>
      </c>
    </row>
    <row r="97" spans="1:10" s="57" customFormat="1" ht="15">
      <c r="A97" s="68"/>
      <c r="B97" s="69"/>
      <c r="C97" s="242"/>
      <c r="D97" s="52"/>
      <c r="E97" s="70"/>
      <c r="F97" s="71">
        <f>SUM(D$5:D97)</f>
        <v>0</v>
      </c>
      <c r="G97" s="72">
        <f t="shared" si="2"/>
        <v>0</v>
      </c>
      <c r="H97" s="72">
        <v>0</v>
      </c>
      <c r="I97" s="73"/>
      <c r="J97" s="72">
        <f t="shared" si="3"/>
        <v>0</v>
      </c>
    </row>
    <row r="98" spans="1:10" s="57" customFormat="1" ht="15">
      <c r="A98" s="68"/>
      <c r="B98" s="69"/>
      <c r="C98" s="242"/>
      <c r="D98" s="52"/>
      <c r="E98" s="70"/>
      <c r="F98" s="71">
        <f>SUM(D$5:D98)</f>
        <v>0</v>
      </c>
      <c r="G98" s="72">
        <f t="shared" si="2"/>
        <v>0</v>
      </c>
      <c r="H98" s="72">
        <v>0</v>
      </c>
      <c r="I98" s="73"/>
      <c r="J98" s="72">
        <f t="shared" si="3"/>
        <v>0</v>
      </c>
    </row>
    <row r="99" spans="1:10" s="57" customFormat="1" ht="15">
      <c r="A99" s="68"/>
      <c r="B99" s="69"/>
      <c r="C99" s="242"/>
      <c r="D99" s="52"/>
      <c r="E99" s="70"/>
      <c r="F99" s="71">
        <f>SUM(D$5:D99)</f>
        <v>0</v>
      </c>
      <c r="G99" s="72">
        <f t="shared" si="2"/>
        <v>0</v>
      </c>
      <c r="H99" s="72">
        <v>0</v>
      </c>
      <c r="I99" s="73"/>
      <c r="J99" s="72">
        <f t="shared" si="3"/>
        <v>0</v>
      </c>
    </row>
    <row r="100" spans="1:10" s="57" customFormat="1" ht="15">
      <c r="A100" s="68"/>
      <c r="B100" s="70"/>
      <c r="C100" s="242"/>
      <c r="D100" s="52"/>
      <c r="E100" s="70"/>
      <c r="F100" s="71">
        <f>SUM(D$5:D100)</f>
        <v>0</v>
      </c>
      <c r="G100" s="72">
        <f t="shared" si="2"/>
        <v>0</v>
      </c>
      <c r="H100" s="72">
        <v>0</v>
      </c>
      <c r="I100" s="73"/>
      <c r="J100" s="72">
        <f t="shared" si="3"/>
        <v>0</v>
      </c>
    </row>
    <row r="101" spans="1:10" s="57" customFormat="1" ht="15">
      <c r="A101" s="68"/>
      <c r="B101" s="69"/>
      <c r="C101" s="242"/>
      <c r="D101" s="52"/>
      <c r="E101" s="70"/>
      <c r="F101" s="71">
        <f>SUM(D$5:D101)</f>
        <v>0</v>
      </c>
      <c r="G101" s="72">
        <f t="shared" si="2"/>
        <v>0</v>
      </c>
      <c r="H101" s="72">
        <v>0</v>
      </c>
      <c r="I101" s="73"/>
      <c r="J101" s="72">
        <f t="shared" si="3"/>
        <v>0</v>
      </c>
    </row>
    <row r="102" spans="1:10" s="57" customFormat="1" ht="15">
      <c r="A102" s="68"/>
      <c r="B102" s="69"/>
      <c r="C102" s="242"/>
      <c r="D102" s="52"/>
      <c r="E102" s="70"/>
      <c r="F102" s="71">
        <f>SUM(D$5:D102)</f>
        <v>0</v>
      </c>
      <c r="G102" s="72">
        <f t="shared" si="2"/>
        <v>0</v>
      </c>
      <c r="H102" s="72">
        <v>0</v>
      </c>
      <c r="I102" s="73"/>
      <c r="J102" s="72">
        <f t="shared" si="3"/>
        <v>0</v>
      </c>
    </row>
    <row r="103" spans="1:10" s="57" customFormat="1" ht="15">
      <c r="A103" s="68"/>
      <c r="B103" s="69"/>
      <c r="C103" s="242"/>
      <c r="D103" s="52"/>
      <c r="E103" s="70"/>
      <c r="F103" s="71">
        <f>SUM(D$5:D103)</f>
        <v>0</v>
      </c>
      <c r="G103" s="72">
        <f t="shared" si="2"/>
        <v>0</v>
      </c>
      <c r="H103" s="72">
        <v>0</v>
      </c>
      <c r="I103" s="73"/>
      <c r="J103" s="72">
        <f t="shared" si="3"/>
        <v>0</v>
      </c>
    </row>
    <row r="104" spans="1:10" s="57" customFormat="1" ht="15">
      <c r="A104" s="68"/>
      <c r="B104" s="69"/>
      <c r="C104" s="242"/>
      <c r="D104" s="52"/>
      <c r="E104" s="70"/>
      <c r="F104" s="71">
        <f>SUM(D$5:D104)</f>
        <v>0</v>
      </c>
      <c r="G104" s="72">
        <f t="shared" si="2"/>
        <v>0</v>
      </c>
      <c r="H104" s="72">
        <v>0</v>
      </c>
      <c r="I104" s="73"/>
      <c r="J104" s="72">
        <f t="shared" si="3"/>
        <v>0</v>
      </c>
    </row>
    <row r="105" spans="1:10" s="57" customFormat="1" ht="15">
      <c r="A105" s="68"/>
      <c r="B105" s="75"/>
      <c r="C105" s="242"/>
      <c r="D105" s="52"/>
      <c r="E105" s="70"/>
      <c r="F105" s="71">
        <f>SUM(D$5:D105)</f>
        <v>0</v>
      </c>
      <c r="G105" s="72">
        <f t="shared" si="2"/>
        <v>0</v>
      </c>
      <c r="H105" s="72">
        <v>0</v>
      </c>
      <c r="I105" s="73"/>
      <c r="J105" s="72">
        <f t="shared" si="3"/>
        <v>0</v>
      </c>
    </row>
    <row r="106" spans="1:10" s="57" customFormat="1" ht="15">
      <c r="A106" s="68"/>
      <c r="B106" s="69"/>
      <c r="C106" s="242"/>
      <c r="D106" s="52"/>
      <c r="E106" s="70"/>
      <c r="F106" s="71">
        <f>SUM(D$5:D106)</f>
        <v>0</v>
      </c>
      <c r="G106" s="72">
        <f t="shared" si="2"/>
        <v>0</v>
      </c>
      <c r="H106" s="72">
        <v>0</v>
      </c>
      <c r="I106" s="73"/>
      <c r="J106" s="72">
        <f t="shared" si="3"/>
        <v>0</v>
      </c>
    </row>
    <row r="107" spans="1:10" s="57" customFormat="1" ht="15">
      <c r="A107" s="68"/>
      <c r="B107" s="69"/>
      <c r="C107" s="242"/>
      <c r="D107" s="52"/>
      <c r="E107" s="70"/>
      <c r="F107" s="71">
        <f>SUM(D$5:D107)</f>
        <v>0</v>
      </c>
      <c r="G107" s="72">
        <f t="shared" si="2"/>
        <v>0</v>
      </c>
      <c r="H107" s="72">
        <v>0</v>
      </c>
      <c r="I107" s="73"/>
      <c r="J107" s="72">
        <f t="shared" si="3"/>
        <v>0</v>
      </c>
    </row>
    <row r="108" spans="1:10" s="57" customFormat="1" ht="15">
      <c r="A108" s="68"/>
      <c r="B108" s="69"/>
      <c r="C108" s="242"/>
      <c r="D108" s="52"/>
      <c r="E108" s="70"/>
      <c r="F108" s="71">
        <f>SUM(D$5:D108)</f>
        <v>0</v>
      </c>
      <c r="G108" s="72">
        <f t="shared" si="2"/>
        <v>0</v>
      </c>
      <c r="H108" s="72">
        <v>0</v>
      </c>
      <c r="I108" s="73"/>
      <c r="J108" s="72">
        <f t="shared" si="3"/>
        <v>0</v>
      </c>
    </row>
    <row r="109" spans="1:10" s="57" customFormat="1" ht="15">
      <c r="A109" s="68"/>
      <c r="B109" s="69"/>
      <c r="C109" s="242"/>
      <c r="D109" s="52"/>
      <c r="E109" s="70"/>
      <c r="F109" s="71">
        <f>SUM(D$5:D109)</f>
        <v>0</v>
      </c>
      <c r="G109" s="72">
        <f t="shared" si="2"/>
        <v>0</v>
      </c>
      <c r="H109" s="72">
        <v>0</v>
      </c>
      <c r="I109" s="73"/>
      <c r="J109" s="72">
        <f t="shared" si="3"/>
        <v>0</v>
      </c>
    </row>
    <row r="110" spans="1:10" s="57" customFormat="1" ht="15">
      <c r="A110" s="68"/>
      <c r="B110" s="69"/>
      <c r="C110" s="242"/>
      <c r="D110" s="52"/>
      <c r="E110" s="70"/>
      <c r="F110" s="71">
        <f>SUM(D$5:D110)</f>
        <v>0</v>
      </c>
      <c r="G110" s="72">
        <f t="shared" si="2"/>
        <v>0</v>
      </c>
      <c r="H110" s="72">
        <v>0</v>
      </c>
      <c r="I110" s="73"/>
      <c r="J110" s="72">
        <f t="shared" si="3"/>
        <v>0</v>
      </c>
    </row>
    <row r="111" spans="1:10" s="57" customFormat="1" ht="15">
      <c r="A111" s="68"/>
      <c r="B111" s="69"/>
      <c r="C111" s="242"/>
      <c r="D111" s="52"/>
      <c r="E111" s="70"/>
      <c r="F111" s="71">
        <f>SUM(D$5:D111)</f>
        <v>0</v>
      </c>
      <c r="G111" s="72">
        <f t="shared" si="2"/>
        <v>0</v>
      </c>
      <c r="H111" s="72">
        <v>0</v>
      </c>
      <c r="I111" s="73"/>
      <c r="J111" s="72">
        <f t="shared" si="3"/>
        <v>0</v>
      </c>
    </row>
    <row r="112" spans="1:10" s="57" customFormat="1" ht="15">
      <c r="A112" s="68"/>
      <c r="B112" s="69"/>
      <c r="C112" s="242"/>
      <c r="D112" s="52"/>
      <c r="E112" s="70"/>
      <c r="F112" s="71">
        <f>SUM(D$5:D112)</f>
        <v>0</v>
      </c>
      <c r="G112" s="72">
        <f t="shared" si="2"/>
        <v>0</v>
      </c>
      <c r="H112" s="72">
        <v>0</v>
      </c>
      <c r="I112" s="73"/>
      <c r="J112" s="72">
        <f t="shared" si="3"/>
        <v>0</v>
      </c>
    </row>
    <row r="113" spans="1:10" s="57" customFormat="1" ht="15">
      <c r="A113" s="68"/>
      <c r="B113" s="69"/>
      <c r="C113" s="242"/>
      <c r="D113" s="52"/>
      <c r="E113" s="70"/>
      <c r="F113" s="71">
        <f>SUM(D$5:D113)</f>
        <v>0</v>
      </c>
      <c r="G113" s="72">
        <f t="shared" si="2"/>
        <v>0</v>
      </c>
      <c r="H113" s="72">
        <v>0</v>
      </c>
      <c r="I113" s="73"/>
      <c r="J113" s="72">
        <f t="shared" si="3"/>
        <v>0</v>
      </c>
    </row>
    <row r="114" spans="1:10" s="57" customFormat="1" ht="15">
      <c r="A114" s="68"/>
      <c r="B114" s="69"/>
      <c r="C114" s="242"/>
      <c r="D114" s="52"/>
      <c r="E114" s="70"/>
      <c r="F114" s="71">
        <f>SUM(D$5:D114)</f>
        <v>0</v>
      </c>
      <c r="G114" s="72">
        <f t="shared" si="2"/>
        <v>0</v>
      </c>
      <c r="H114" s="72">
        <v>0</v>
      </c>
      <c r="I114" s="73"/>
      <c r="J114" s="72">
        <f t="shared" si="3"/>
        <v>0</v>
      </c>
    </row>
    <row r="115" spans="1:10" s="57" customFormat="1" ht="15">
      <c r="A115" s="68"/>
      <c r="B115" s="69"/>
      <c r="C115" s="242"/>
      <c r="D115" s="52"/>
      <c r="E115" s="70"/>
      <c r="F115" s="71">
        <f>SUM(D$5:D115)</f>
        <v>0</v>
      </c>
      <c r="G115" s="72">
        <f t="shared" si="2"/>
        <v>0</v>
      </c>
      <c r="H115" s="72">
        <v>0</v>
      </c>
      <c r="I115" s="73"/>
      <c r="J115" s="72">
        <f t="shared" si="3"/>
        <v>0</v>
      </c>
    </row>
    <row r="116" spans="1:10" s="57" customFormat="1" ht="15">
      <c r="A116" s="68"/>
      <c r="B116" s="75"/>
      <c r="C116" s="242"/>
      <c r="D116" s="52"/>
      <c r="E116" s="70"/>
      <c r="F116" s="71">
        <f>SUM(D$5:D116)</f>
        <v>0</v>
      </c>
      <c r="G116" s="72">
        <f t="shared" si="2"/>
        <v>0</v>
      </c>
      <c r="H116" s="72">
        <v>0</v>
      </c>
      <c r="I116" s="73"/>
      <c r="J116" s="72">
        <f t="shared" si="3"/>
        <v>0</v>
      </c>
    </row>
    <row r="117" spans="1:10" s="57" customFormat="1" ht="15">
      <c r="A117" s="68"/>
      <c r="B117" s="69"/>
      <c r="C117" s="242"/>
      <c r="D117" s="52"/>
      <c r="E117" s="70"/>
      <c r="F117" s="71">
        <f>SUM(D$5:D117)</f>
        <v>0</v>
      </c>
      <c r="G117" s="72">
        <f t="shared" si="2"/>
        <v>0</v>
      </c>
      <c r="H117" s="72">
        <v>0</v>
      </c>
      <c r="I117" s="73"/>
      <c r="J117" s="72">
        <f t="shared" si="3"/>
        <v>0</v>
      </c>
    </row>
    <row r="118" spans="1:10" s="57" customFormat="1" ht="15">
      <c r="A118" s="68"/>
      <c r="B118" s="69"/>
      <c r="C118" s="242"/>
      <c r="D118" s="52"/>
      <c r="E118" s="70"/>
      <c r="F118" s="71">
        <f>SUM(D$5:D118)</f>
        <v>0</v>
      </c>
      <c r="G118" s="72">
        <f t="shared" si="2"/>
        <v>0</v>
      </c>
      <c r="H118" s="72">
        <v>0</v>
      </c>
      <c r="I118" s="73"/>
      <c r="J118" s="72">
        <f t="shared" si="3"/>
        <v>0</v>
      </c>
    </row>
    <row r="119" spans="1:10" s="57" customFormat="1" ht="15">
      <c r="A119" s="68"/>
      <c r="B119" s="69"/>
      <c r="C119" s="242"/>
      <c r="D119" s="52"/>
      <c r="E119" s="70"/>
      <c r="F119" s="71">
        <f>SUM(D$5:D119)</f>
        <v>0</v>
      </c>
      <c r="G119" s="72">
        <f t="shared" si="2"/>
        <v>0</v>
      </c>
      <c r="H119" s="72">
        <v>0</v>
      </c>
      <c r="I119" s="73"/>
      <c r="J119" s="72">
        <f t="shared" si="3"/>
        <v>0</v>
      </c>
    </row>
    <row r="120" spans="1:10" s="57" customFormat="1" ht="15">
      <c r="A120" s="68"/>
      <c r="B120" s="69"/>
      <c r="C120" s="242"/>
      <c r="D120" s="52"/>
      <c r="E120" s="70"/>
      <c r="F120" s="71">
        <f>SUM(D$5:D120)</f>
        <v>0</v>
      </c>
      <c r="G120" s="72">
        <f t="shared" si="2"/>
        <v>0</v>
      </c>
      <c r="H120" s="72">
        <v>0</v>
      </c>
      <c r="I120" s="73"/>
      <c r="J120" s="72">
        <f t="shared" si="3"/>
        <v>0</v>
      </c>
    </row>
    <row r="121" spans="1:10" s="57" customFormat="1" ht="15">
      <c r="A121" s="68"/>
      <c r="B121" s="69"/>
      <c r="C121" s="242"/>
      <c r="D121" s="52"/>
      <c r="E121" s="70"/>
      <c r="F121" s="71">
        <f>SUM(D$5:D121)</f>
        <v>0</v>
      </c>
      <c r="G121" s="72">
        <f t="shared" si="2"/>
        <v>0</v>
      </c>
      <c r="H121" s="72">
        <v>0</v>
      </c>
      <c r="I121" s="73"/>
      <c r="J121" s="72">
        <f t="shared" si="3"/>
        <v>0</v>
      </c>
    </row>
    <row r="122" spans="1:10" s="57" customFormat="1" ht="15">
      <c r="A122" s="68"/>
      <c r="B122" s="69"/>
      <c r="C122" s="242"/>
      <c r="D122" s="52"/>
      <c r="E122" s="70"/>
      <c r="F122" s="71">
        <f>SUM(D$5:D122)</f>
        <v>0</v>
      </c>
      <c r="G122" s="72">
        <f t="shared" si="2"/>
        <v>0</v>
      </c>
      <c r="H122" s="72">
        <v>0</v>
      </c>
      <c r="I122" s="73"/>
      <c r="J122" s="72">
        <f t="shared" si="3"/>
        <v>0</v>
      </c>
    </row>
    <row r="123" spans="1:10" s="57" customFormat="1" ht="15">
      <c r="A123" s="68"/>
      <c r="B123" s="69"/>
      <c r="C123" s="242"/>
      <c r="D123" s="52"/>
      <c r="E123" s="70"/>
      <c r="F123" s="71">
        <f>SUM(D$5:D123)</f>
        <v>0</v>
      </c>
      <c r="G123" s="72">
        <f t="shared" si="2"/>
        <v>0</v>
      </c>
      <c r="H123" s="72">
        <v>0</v>
      </c>
      <c r="I123" s="73"/>
      <c r="J123" s="72">
        <f t="shared" si="3"/>
        <v>0</v>
      </c>
    </row>
    <row r="124" spans="1:10" s="57" customFormat="1" ht="15">
      <c r="A124" s="68"/>
      <c r="B124" s="69"/>
      <c r="C124" s="242"/>
      <c r="D124" s="52"/>
      <c r="E124" s="70"/>
      <c r="F124" s="71">
        <f>SUM(D$5:D124)</f>
        <v>0</v>
      </c>
      <c r="G124" s="72">
        <f t="shared" si="2"/>
        <v>0</v>
      </c>
      <c r="H124" s="72">
        <v>0</v>
      </c>
      <c r="I124" s="73"/>
      <c r="J124" s="72">
        <f t="shared" si="3"/>
        <v>0</v>
      </c>
    </row>
    <row r="125" spans="1:10" s="57" customFormat="1" ht="15">
      <c r="A125" s="68"/>
      <c r="B125" s="70"/>
      <c r="C125" s="242"/>
      <c r="D125" s="52"/>
      <c r="E125" s="70"/>
      <c r="F125" s="71">
        <f>SUM(D$5:D125)</f>
        <v>0</v>
      </c>
      <c r="G125" s="72">
        <f t="shared" si="2"/>
        <v>0</v>
      </c>
      <c r="H125" s="72">
        <v>0</v>
      </c>
      <c r="I125" s="73"/>
      <c r="J125" s="72">
        <f t="shared" si="3"/>
        <v>0</v>
      </c>
    </row>
    <row r="126" spans="1:10" s="57" customFormat="1" ht="15">
      <c r="A126" s="68"/>
      <c r="B126" s="69"/>
      <c r="C126" s="242"/>
      <c r="D126" s="52"/>
      <c r="E126" s="70"/>
      <c r="F126" s="71">
        <f>SUM(D$5:D126)</f>
        <v>0</v>
      </c>
      <c r="G126" s="72">
        <f t="shared" si="2"/>
        <v>0</v>
      </c>
      <c r="H126" s="72">
        <v>0</v>
      </c>
      <c r="I126" s="73"/>
      <c r="J126" s="72">
        <f t="shared" si="3"/>
        <v>0</v>
      </c>
    </row>
    <row r="127" spans="1:10" s="57" customFormat="1" ht="15">
      <c r="A127" s="68"/>
      <c r="B127" s="69"/>
      <c r="C127" s="242"/>
      <c r="D127" s="52"/>
      <c r="E127" s="70"/>
      <c r="F127" s="71">
        <f>SUM(D$5:D127)</f>
        <v>0</v>
      </c>
      <c r="G127" s="72">
        <f t="shared" si="2"/>
        <v>0</v>
      </c>
      <c r="H127" s="72">
        <v>0</v>
      </c>
      <c r="I127" s="73"/>
      <c r="J127" s="72">
        <f t="shared" si="3"/>
        <v>0</v>
      </c>
    </row>
    <row r="128" spans="1:10" s="57" customFormat="1" ht="15">
      <c r="A128" s="68"/>
      <c r="B128" s="69"/>
      <c r="C128" s="242"/>
      <c r="D128" s="52"/>
      <c r="E128" s="70"/>
      <c r="F128" s="71">
        <f>SUM(D$5:D128)</f>
        <v>0</v>
      </c>
      <c r="G128" s="72">
        <f t="shared" si="2"/>
        <v>0</v>
      </c>
      <c r="H128" s="72">
        <v>0</v>
      </c>
      <c r="I128" s="73"/>
      <c r="J128" s="72">
        <f t="shared" si="3"/>
        <v>0</v>
      </c>
    </row>
    <row r="129" spans="1:10" s="57" customFormat="1" ht="15">
      <c r="A129" s="68"/>
      <c r="B129" s="69"/>
      <c r="C129" s="242"/>
      <c r="D129" s="52"/>
      <c r="E129" s="70"/>
      <c r="F129" s="71">
        <f>SUM(D$5:D129)</f>
        <v>0</v>
      </c>
      <c r="G129" s="72">
        <f t="shared" si="2"/>
        <v>0</v>
      </c>
      <c r="H129" s="72">
        <v>0</v>
      </c>
      <c r="I129" s="73"/>
      <c r="J129" s="72">
        <f t="shared" si="3"/>
        <v>0</v>
      </c>
    </row>
    <row r="130" spans="1:10" s="57" customFormat="1" ht="15">
      <c r="A130" s="68"/>
      <c r="B130" s="75"/>
      <c r="C130" s="242"/>
      <c r="D130" s="52"/>
      <c r="E130" s="70"/>
      <c r="F130" s="71">
        <f>SUM(D$5:D130)</f>
        <v>0</v>
      </c>
      <c r="G130" s="72">
        <f t="shared" si="2"/>
        <v>0</v>
      </c>
      <c r="H130" s="72">
        <v>0</v>
      </c>
      <c r="I130" s="73"/>
      <c r="J130" s="72">
        <f t="shared" si="3"/>
        <v>0</v>
      </c>
    </row>
    <row r="131" spans="1:10" s="57" customFormat="1" ht="15">
      <c r="A131" s="68"/>
      <c r="B131" s="69"/>
      <c r="C131" s="242"/>
      <c r="D131" s="52"/>
      <c r="E131" s="70"/>
      <c r="F131" s="71">
        <f>SUM(D$5:D131)</f>
        <v>0</v>
      </c>
      <c r="G131" s="72">
        <f t="shared" si="2"/>
        <v>0</v>
      </c>
      <c r="H131" s="72">
        <v>0</v>
      </c>
      <c r="I131" s="73"/>
      <c r="J131" s="72">
        <f t="shared" si="3"/>
        <v>0</v>
      </c>
    </row>
    <row r="132" spans="1:10" s="57" customFormat="1" ht="15">
      <c r="A132" s="68"/>
      <c r="B132" s="69"/>
      <c r="C132" s="242"/>
      <c r="D132" s="52"/>
      <c r="E132" s="70"/>
      <c r="F132" s="71">
        <f>SUM(D$5:D132)</f>
        <v>0</v>
      </c>
      <c r="G132" s="72">
        <f t="shared" si="2"/>
        <v>0</v>
      </c>
      <c r="H132" s="72">
        <v>0</v>
      </c>
      <c r="I132" s="73"/>
      <c r="J132" s="72">
        <f t="shared" si="3"/>
        <v>0</v>
      </c>
    </row>
    <row r="133" spans="1:10" s="57" customFormat="1" ht="15">
      <c r="A133" s="68"/>
      <c r="B133" s="69"/>
      <c r="C133" s="242"/>
      <c r="D133" s="52"/>
      <c r="E133" s="70"/>
      <c r="F133" s="71">
        <f>SUM(D$5:D133)</f>
        <v>0</v>
      </c>
      <c r="G133" s="72">
        <f t="shared" si="2"/>
        <v>0</v>
      </c>
      <c r="H133" s="72">
        <v>0</v>
      </c>
      <c r="I133" s="73"/>
      <c r="J133" s="72">
        <f t="shared" si="3"/>
        <v>0</v>
      </c>
    </row>
    <row r="134" spans="1:10" s="57" customFormat="1" ht="15">
      <c r="A134" s="68"/>
      <c r="B134" s="69"/>
      <c r="C134" s="242"/>
      <c r="D134" s="52"/>
      <c r="E134" s="70"/>
      <c r="F134" s="71">
        <f>SUM(D$5:D134)</f>
        <v>0</v>
      </c>
      <c r="G134" s="72">
        <f t="shared" si="2"/>
        <v>0</v>
      </c>
      <c r="H134" s="72">
        <v>0</v>
      </c>
      <c r="I134" s="73"/>
      <c r="J134" s="72">
        <f t="shared" si="3"/>
        <v>0</v>
      </c>
    </row>
    <row r="135" spans="1:10" s="57" customFormat="1" ht="15">
      <c r="A135" s="68"/>
      <c r="B135" s="69"/>
      <c r="C135" s="242"/>
      <c r="D135" s="52"/>
      <c r="E135" s="70"/>
      <c r="F135" s="71">
        <f>SUM(D$5:D135)</f>
        <v>0</v>
      </c>
      <c r="G135" s="72">
        <f t="shared" si="2"/>
        <v>0</v>
      </c>
      <c r="H135" s="72">
        <v>0</v>
      </c>
      <c r="I135" s="73"/>
      <c r="J135" s="72">
        <f t="shared" si="3"/>
        <v>0</v>
      </c>
    </row>
    <row r="136" spans="1:10" s="57" customFormat="1" ht="15">
      <c r="A136" s="68"/>
      <c r="B136" s="69"/>
      <c r="C136" s="242"/>
      <c r="D136" s="52"/>
      <c r="E136" s="70"/>
      <c r="F136" s="71">
        <f>SUM(D$5:D136)</f>
        <v>0</v>
      </c>
      <c r="G136" s="72">
        <f t="shared" ref="G136:G199" si="4">+D136-H136</f>
        <v>0</v>
      </c>
      <c r="H136" s="72">
        <v>0</v>
      </c>
      <c r="I136" s="73"/>
      <c r="J136" s="72">
        <f t="shared" ref="J136:J199" si="5">IF(OR(G136&gt;0,I136="X",C136="Income from customers"),0,G136)</f>
        <v>0</v>
      </c>
    </row>
    <row r="137" spans="1:10" s="57" customFormat="1" ht="15">
      <c r="A137" s="68"/>
      <c r="B137" s="69"/>
      <c r="C137" s="242"/>
      <c r="D137" s="52"/>
      <c r="E137" s="70"/>
      <c r="F137" s="71">
        <f>SUM(D$5:D137)</f>
        <v>0</v>
      </c>
      <c r="G137" s="72">
        <f t="shared" si="4"/>
        <v>0</v>
      </c>
      <c r="H137" s="72">
        <v>0</v>
      </c>
      <c r="I137" s="73"/>
      <c r="J137" s="72">
        <f t="shared" si="5"/>
        <v>0</v>
      </c>
    </row>
    <row r="138" spans="1:10" s="57" customFormat="1" ht="15">
      <c r="A138" s="68"/>
      <c r="B138" s="69"/>
      <c r="C138" s="242"/>
      <c r="D138" s="52"/>
      <c r="E138" s="70"/>
      <c r="F138" s="71">
        <f>SUM(D$5:D138)</f>
        <v>0</v>
      </c>
      <c r="G138" s="72">
        <f t="shared" si="4"/>
        <v>0</v>
      </c>
      <c r="H138" s="72">
        <v>0</v>
      </c>
      <c r="I138" s="73"/>
      <c r="J138" s="72">
        <f t="shared" si="5"/>
        <v>0</v>
      </c>
    </row>
    <row r="139" spans="1:10" s="57" customFormat="1" ht="15">
      <c r="A139" s="68"/>
      <c r="B139" s="69"/>
      <c r="C139" s="242"/>
      <c r="D139" s="52"/>
      <c r="E139" s="70"/>
      <c r="F139" s="71">
        <f>SUM(D$5:D139)</f>
        <v>0</v>
      </c>
      <c r="G139" s="72">
        <f t="shared" si="4"/>
        <v>0</v>
      </c>
      <c r="H139" s="72">
        <v>0</v>
      </c>
      <c r="I139" s="73"/>
      <c r="J139" s="72">
        <f t="shared" si="5"/>
        <v>0</v>
      </c>
    </row>
    <row r="140" spans="1:10" s="57" customFormat="1" ht="15">
      <c r="A140" s="68"/>
      <c r="B140" s="69"/>
      <c r="C140" s="242"/>
      <c r="D140" s="52"/>
      <c r="E140" s="70"/>
      <c r="F140" s="71">
        <f>SUM(D$5:D140)</f>
        <v>0</v>
      </c>
      <c r="G140" s="72">
        <f t="shared" si="4"/>
        <v>0</v>
      </c>
      <c r="H140" s="72">
        <v>0</v>
      </c>
      <c r="I140" s="73"/>
      <c r="J140" s="72">
        <f t="shared" si="5"/>
        <v>0</v>
      </c>
    </row>
    <row r="141" spans="1:10" s="57" customFormat="1" ht="15">
      <c r="A141" s="68"/>
      <c r="B141" s="75"/>
      <c r="C141" s="242"/>
      <c r="D141" s="52"/>
      <c r="E141" s="70"/>
      <c r="F141" s="71">
        <f>SUM(D$5:D141)</f>
        <v>0</v>
      </c>
      <c r="G141" s="72">
        <f t="shared" si="4"/>
        <v>0</v>
      </c>
      <c r="H141" s="72">
        <v>0</v>
      </c>
      <c r="I141" s="73"/>
      <c r="J141" s="72">
        <f t="shared" si="5"/>
        <v>0</v>
      </c>
    </row>
    <row r="142" spans="1:10" s="57" customFormat="1" ht="15">
      <c r="A142" s="68"/>
      <c r="B142" s="69"/>
      <c r="C142" s="242"/>
      <c r="D142" s="52"/>
      <c r="E142" s="70"/>
      <c r="F142" s="71">
        <f>SUM(D$5:D142)</f>
        <v>0</v>
      </c>
      <c r="G142" s="72">
        <f t="shared" si="4"/>
        <v>0</v>
      </c>
      <c r="H142" s="72">
        <v>0</v>
      </c>
      <c r="I142" s="73"/>
      <c r="J142" s="72">
        <f t="shared" si="5"/>
        <v>0</v>
      </c>
    </row>
    <row r="143" spans="1:10" s="57" customFormat="1" ht="15">
      <c r="A143" s="68"/>
      <c r="B143" s="69"/>
      <c r="C143" s="242"/>
      <c r="D143" s="52"/>
      <c r="E143" s="70"/>
      <c r="F143" s="71">
        <f>SUM(D$5:D143)</f>
        <v>0</v>
      </c>
      <c r="G143" s="72">
        <f t="shared" si="4"/>
        <v>0</v>
      </c>
      <c r="H143" s="72">
        <v>0</v>
      </c>
      <c r="I143" s="73"/>
      <c r="J143" s="72">
        <f t="shared" si="5"/>
        <v>0</v>
      </c>
    </row>
    <row r="144" spans="1:10" s="57" customFormat="1" ht="15">
      <c r="A144" s="68"/>
      <c r="B144" s="69"/>
      <c r="C144" s="242"/>
      <c r="D144" s="52"/>
      <c r="E144" s="70"/>
      <c r="F144" s="71">
        <f>SUM(D$5:D144)</f>
        <v>0</v>
      </c>
      <c r="G144" s="72">
        <f t="shared" si="4"/>
        <v>0</v>
      </c>
      <c r="H144" s="72">
        <v>0</v>
      </c>
      <c r="I144" s="73"/>
      <c r="J144" s="72">
        <f t="shared" si="5"/>
        <v>0</v>
      </c>
    </row>
    <row r="145" spans="1:10" s="57" customFormat="1" ht="15">
      <c r="A145" s="68"/>
      <c r="B145" s="69"/>
      <c r="C145" s="242"/>
      <c r="D145" s="52"/>
      <c r="E145" s="70"/>
      <c r="F145" s="71">
        <f>SUM(D$5:D145)</f>
        <v>0</v>
      </c>
      <c r="G145" s="72">
        <f t="shared" si="4"/>
        <v>0</v>
      </c>
      <c r="H145" s="72">
        <v>0</v>
      </c>
      <c r="I145" s="73"/>
      <c r="J145" s="72">
        <f t="shared" si="5"/>
        <v>0</v>
      </c>
    </row>
    <row r="146" spans="1:10" s="57" customFormat="1" ht="15">
      <c r="A146" s="68"/>
      <c r="B146" s="69"/>
      <c r="C146" s="242"/>
      <c r="D146" s="52"/>
      <c r="E146" s="70"/>
      <c r="F146" s="71">
        <f>SUM(D$5:D146)</f>
        <v>0</v>
      </c>
      <c r="G146" s="72">
        <f t="shared" si="4"/>
        <v>0</v>
      </c>
      <c r="H146" s="72">
        <v>0</v>
      </c>
      <c r="I146" s="73"/>
      <c r="J146" s="72">
        <f t="shared" si="5"/>
        <v>0</v>
      </c>
    </row>
    <row r="147" spans="1:10" s="57" customFormat="1" ht="15">
      <c r="A147" s="68"/>
      <c r="B147" s="70"/>
      <c r="C147" s="242"/>
      <c r="D147" s="52"/>
      <c r="E147" s="70"/>
      <c r="F147" s="71">
        <f>SUM(D$5:D147)</f>
        <v>0</v>
      </c>
      <c r="G147" s="72">
        <f t="shared" si="4"/>
        <v>0</v>
      </c>
      <c r="H147" s="72">
        <v>0</v>
      </c>
      <c r="I147" s="73"/>
      <c r="J147" s="72">
        <f t="shared" si="5"/>
        <v>0</v>
      </c>
    </row>
    <row r="148" spans="1:10" s="57" customFormat="1" ht="15">
      <c r="A148" s="68"/>
      <c r="B148" s="69"/>
      <c r="C148" s="242"/>
      <c r="D148" s="52"/>
      <c r="E148" s="70"/>
      <c r="F148" s="71">
        <f>SUM(D$5:D148)</f>
        <v>0</v>
      </c>
      <c r="G148" s="72">
        <f t="shared" si="4"/>
        <v>0</v>
      </c>
      <c r="H148" s="72">
        <v>0</v>
      </c>
      <c r="I148" s="73"/>
      <c r="J148" s="72">
        <f t="shared" si="5"/>
        <v>0</v>
      </c>
    </row>
    <row r="149" spans="1:10" s="57" customFormat="1" ht="15">
      <c r="A149" s="68"/>
      <c r="B149" s="69"/>
      <c r="C149" s="242"/>
      <c r="D149" s="52"/>
      <c r="E149" s="70"/>
      <c r="F149" s="71">
        <f>SUM(D$5:D149)</f>
        <v>0</v>
      </c>
      <c r="G149" s="72">
        <f t="shared" si="4"/>
        <v>0</v>
      </c>
      <c r="H149" s="72">
        <v>0</v>
      </c>
      <c r="I149" s="73"/>
      <c r="J149" s="72">
        <f t="shared" si="5"/>
        <v>0</v>
      </c>
    </row>
    <row r="150" spans="1:10" s="57" customFormat="1" ht="15">
      <c r="A150" s="68"/>
      <c r="B150" s="69"/>
      <c r="C150" s="242"/>
      <c r="D150" s="52"/>
      <c r="E150" s="70"/>
      <c r="F150" s="71">
        <f>SUM(D$5:D150)</f>
        <v>0</v>
      </c>
      <c r="G150" s="72">
        <f t="shared" si="4"/>
        <v>0</v>
      </c>
      <c r="H150" s="72">
        <v>0</v>
      </c>
      <c r="I150" s="73"/>
      <c r="J150" s="72">
        <f t="shared" si="5"/>
        <v>0</v>
      </c>
    </row>
    <row r="151" spans="1:10" s="57" customFormat="1" ht="15">
      <c r="A151" s="68"/>
      <c r="B151" s="69"/>
      <c r="C151" s="242"/>
      <c r="D151" s="52"/>
      <c r="E151" s="70"/>
      <c r="F151" s="71">
        <f>SUM(D$5:D151)</f>
        <v>0</v>
      </c>
      <c r="G151" s="72">
        <f t="shared" si="4"/>
        <v>0</v>
      </c>
      <c r="H151" s="72">
        <v>0</v>
      </c>
      <c r="I151" s="73"/>
      <c r="J151" s="72">
        <f t="shared" si="5"/>
        <v>0</v>
      </c>
    </row>
    <row r="152" spans="1:10" s="57" customFormat="1" ht="15">
      <c r="A152" s="68"/>
      <c r="B152" s="69"/>
      <c r="C152" s="242"/>
      <c r="D152" s="52"/>
      <c r="E152" s="70"/>
      <c r="F152" s="71">
        <f>SUM(D$5:D152)</f>
        <v>0</v>
      </c>
      <c r="G152" s="72">
        <f t="shared" si="4"/>
        <v>0</v>
      </c>
      <c r="H152" s="72">
        <v>0</v>
      </c>
      <c r="I152" s="73"/>
      <c r="J152" s="72">
        <f t="shared" si="5"/>
        <v>0</v>
      </c>
    </row>
    <row r="153" spans="1:10" s="57" customFormat="1" ht="15">
      <c r="A153" s="68"/>
      <c r="B153" s="75"/>
      <c r="C153" s="242"/>
      <c r="D153" s="52"/>
      <c r="E153" s="70"/>
      <c r="F153" s="71">
        <f>SUM(D$5:D153)</f>
        <v>0</v>
      </c>
      <c r="G153" s="72">
        <f t="shared" si="4"/>
        <v>0</v>
      </c>
      <c r="H153" s="72">
        <v>0</v>
      </c>
      <c r="I153" s="73"/>
      <c r="J153" s="72">
        <f t="shared" si="5"/>
        <v>0</v>
      </c>
    </row>
    <row r="154" spans="1:10" s="57" customFormat="1" ht="15">
      <c r="A154" s="68"/>
      <c r="B154" s="69"/>
      <c r="C154" s="242"/>
      <c r="D154" s="52"/>
      <c r="E154" s="70"/>
      <c r="F154" s="71">
        <f>SUM(D$5:D154)</f>
        <v>0</v>
      </c>
      <c r="G154" s="72">
        <f t="shared" si="4"/>
        <v>0</v>
      </c>
      <c r="H154" s="72">
        <v>0</v>
      </c>
      <c r="I154" s="73"/>
      <c r="J154" s="72">
        <f t="shared" si="5"/>
        <v>0</v>
      </c>
    </row>
    <row r="155" spans="1:10" s="57" customFormat="1" ht="15">
      <c r="A155" s="68"/>
      <c r="B155" s="69"/>
      <c r="C155" s="242"/>
      <c r="D155" s="52"/>
      <c r="E155" s="70"/>
      <c r="F155" s="71">
        <f>SUM(D$5:D155)</f>
        <v>0</v>
      </c>
      <c r="G155" s="72">
        <f t="shared" si="4"/>
        <v>0</v>
      </c>
      <c r="H155" s="72">
        <v>0</v>
      </c>
      <c r="I155" s="73"/>
      <c r="J155" s="72">
        <f t="shared" si="5"/>
        <v>0</v>
      </c>
    </row>
    <row r="156" spans="1:10" s="57" customFormat="1" ht="15">
      <c r="A156" s="68"/>
      <c r="B156" s="69"/>
      <c r="C156" s="242"/>
      <c r="D156" s="52"/>
      <c r="E156" s="70"/>
      <c r="F156" s="71">
        <f>SUM(D$5:D156)</f>
        <v>0</v>
      </c>
      <c r="G156" s="72">
        <f t="shared" si="4"/>
        <v>0</v>
      </c>
      <c r="H156" s="72">
        <v>0</v>
      </c>
      <c r="I156" s="73"/>
      <c r="J156" s="72">
        <f t="shared" si="5"/>
        <v>0</v>
      </c>
    </row>
    <row r="157" spans="1:10" s="57" customFormat="1" ht="15">
      <c r="A157" s="68"/>
      <c r="B157" s="69"/>
      <c r="C157" s="242"/>
      <c r="D157" s="52"/>
      <c r="E157" s="70"/>
      <c r="F157" s="71">
        <f>SUM(D$5:D157)</f>
        <v>0</v>
      </c>
      <c r="G157" s="72">
        <f t="shared" si="4"/>
        <v>0</v>
      </c>
      <c r="H157" s="72">
        <v>0</v>
      </c>
      <c r="I157" s="73"/>
      <c r="J157" s="72">
        <f t="shared" si="5"/>
        <v>0</v>
      </c>
    </row>
    <row r="158" spans="1:10" s="57" customFormat="1" ht="15">
      <c r="A158" s="68"/>
      <c r="B158" s="69"/>
      <c r="C158" s="242"/>
      <c r="D158" s="52"/>
      <c r="E158" s="70"/>
      <c r="F158" s="71">
        <f>SUM(D$5:D158)</f>
        <v>0</v>
      </c>
      <c r="G158" s="72">
        <f t="shared" si="4"/>
        <v>0</v>
      </c>
      <c r="H158" s="72">
        <v>0</v>
      </c>
      <c r="I158" s="73"/>
      <c r="J158" s="72">
        <f t="shared" si="5"/>
        <v>0</v>
      </c>
    </row>
    <row r="159" spans="1:10" s="57" customFormat="1" ht="15">
      <c r="A159" s="68"/>
      <c r="B159" s="69"/>
      <c r="C159" s="242"/>
      <c r="D159" s="52"/>
      <c r="E159" s="70"/>
      <c r="F159" s="71">
        <f>SUM(D$5:D159)</f>
        <v>0</v>
      </c>
      <c r="G159" s="72">
        <f t="shared" si="4"/>
        <v>0</v>
      </c>
      <c r="H159" s="72">
        <v>0</v>
      </c>
      <c r="I159" s="73"/>
      <c r="J159" s="72">
        <f t="shared" si="5"/>
        <v>0</v>
      </c>
    </row>
    <row r="160" spans="1:10" s="57" customFormat="1" ht="15">
      <c r="A160" s="68"/>
      <c r="B160" s="69"/>
      <c r="C160" s="242"/>
      <c r="D160" s="52"/>
      <c r="E160" s="70"/>
      <c r="F160" s="71">
        <f>SUM(D$5:D160)</f>
        <v>0</v>
      </c>
      <c r="G160" s="72">
        <f t="shared" si="4"/>
        <v>0</v>
      </c>
      <c r="H160" s="72">
        <v>0</v>
      </c>
      <c r="I160" s="73"/>
      <c r="J160" s="72">
        <f t="shared" si="5"/>
        <v>0</v>
      </c>
    </row>
    <row r="161" spans="1:10" s="57" customFormat="1" ht="15">
      <c r="A161" s="68"/>
      <c r="B161" s="69"/>
      <c r="C161" s="242"/>
      <c r="D161" s="52"/>
      <c r="E161" s="70"/>
      <c r="F161" s="71">
        <f>SUM(D$5:D161)</f>
        <v>0</v>
      </c>
      <c r="G161" s="72">
        <f t="shared" si="4"/>
        <v>0</v>
      </c>
      <c r="H161" s="72">
        <v>0</v>
      </c>
      <c r="I161" s="73"/>
      <c r="J161" s="72">
        <f t="shared" si="5"/>
        <v>0</v>
      </c>
    </row>
    <row r="162" spans="1:10" s="57" customFormat="1" ht="15">
      <c r="A162" s="68"/>
      <c r="B162" s="69"/>
      <c r="C162" s="242"/>
      <c r="D162" s="52"/>
      <c r="E162" s="70"/>
      <c r="F162" s="71">
        <f>SUM(D$5:D162)</f>
        <v>0</v>
      </c>
      <c r="G162" s="72">
        <f t="shared" si="4"/>
        <v>0</v>
      </c>
      <c r="H162" s="72">
        <v>0</v>
      </c>
      <c r="I162" s="73"/>
      <c r="J162" s="72">
        <f t="shared" si="5"/>
        <v>0</v>
      </c>
    </row>
    <row r="163" spans="1:10" s="57" customFormat="1" ht="15">
      <c r="A163" s="68"/>
      <c r="B163" s="69"/>
      <c r="C163" s="242"/>
      <c r="D163" s="52"/>
      <c r="E163" s="70"/>
      <c r="F163" s="71">
        <f>SUM(D$5:D163)</f>
        <v>0</v>
      </c>
      <c r="G163" s="72">
        <f t="shared" si="4"/>
        <v>0</v>
      </c>
      <c r="H163" s="72">
        <v>0</v>
      </c>
      <c r="I163" s="73"/>
      <c r="J163" s="72">
        <f t="shared" si="5"/>
        <v>0</v>
      </c>
    </row>
    <row r="164" spans="1:10" s="57" customFormat="1" ht="15">
      <c r="A164" s="68"/>
      <c r="B164" s="69"/>
      <c r="C164" s="242"/>
      <c r="D164" s="52"/>
      <c r="E164" s="70"/>
      <c r="F164" s="71">
        <f>SUM(D$5:D164)</f>
        <v>0</v>
      </c>
      <c r="G164" s="72">
        <f t="shared" si="4"/>
        <v>0</v>
      </c>
      <c r="H164" s="72">
        <v>0</v>
      </c>
      <c r="I164" s="73"/>
      <c r="J164" s="72">
        <f t="shared" si="5"/>
        <v>0</v>
      </c>
    </row>
    <row r="165" spans="1:10" s="57" customFormat="1" ht="15">
      <c r="A165" s="68"/>
      <c r="B165" s="69"/>
      <c r="C165" s="242"/>
      <c r="D165" s="52"/>
      <c r="E165" s="70"/>
      <c r="F165" s="71">
        <f>SUM(D$5:D165)</f>
        <v>0</v>
      </c>
      <c r="G165" s="72">
        <f t="shared" si="4"/>
        <v>0</v>
      </c>
      <c r="H165" s="72">
        <v>0</v>
      </c>
      <c r="I165" s="73"/>
      <c r="J165" s="72">
        <f t="shared" si="5"/>
        <v>0</v>
      </c>
    </row>
    <row r="166" spans="1:10" s="57" customFormat="1" ht="15">
      <c r="A166" s="68"/>
      <c r="B166" s="69"/>
      <c r="C166" s="242"/>
      <c r="D166" s="52"/>
      <c r="E166" s="70"/>
      <c r="F166" s="71">
        <f>SUM(D$5:D166)</f>
        <v>0</v>
      </c>
      <c r="G166" s="72">
        <f t="shared" si="4"/>
        <v>0</v>
      </c>
      <c r="H166" s="72">
        <v>0</v>
      </c>
      <c r="I166" s="73"/>
      <c r="J166" s="72">
        <f t="shared" si="5"/>
        <v>0</v>
      </c>
    </row>
    <row r="167" spans="1:10" s="57" customFormat="1" ht="15">
      <c r="A167" s="68"/>
      <c r="B167" s="69"/>
      <c r="C167" s="242"/>
      <c r="D167" s="52"/>
      <c r="E167" s="70"/>
      <c r="F167" s="71">
        <f>SUM(D$5:D167)</f>
        <v>0</v>
      </c>
      <c r="G167" s="72">
        <f t="shared" si="4"/>
        <v>0</v>
      </c>
      <c r="H167" s="72">
        <v>0</v>
      </c>
      <c r="I167" s="73"/>
      <c r="J167" s="72">
        <f t="shared" si="5"/>
        <v>0</v>
      </c>
    </row>
    <row r="168" spans="1:10" s="57" customFormat="1" ht="15">
      <c r="A168" s="68"/>
      <c r="B168" s="69"/>
      <c r="C168" s="242"/>
      <c r="D168" s="52"/>
      <c r="E168" s="70"/>
      <c r="F168" s="71">
        <f>SUM(D$5:D168)</f>
        <v>0</v>
      </c>
      <c r="G168" s="72">
        <f t="shared" si="4"/>
        <v>0</v>
      </c>
      <c r="H168" s="72">
        <v>0</v>
      </c>
      <c r="I168" s="73"/>
      <c r="J168" s="72">
        <f t="shared" si="5"/>
        <v>0</v>
      </c>
    </row>
    <row r="169" spans="1:10" s="57" customFormat="1" ht="15">
      <c r="A169" s="68"/>
      <c r="B169" s="69"/>
      <c r="C169" s="242"/>
      <c r="D169" s="52"/>
      <c r="E169" s="70"/>
      <c r="F169" s="71">
        <f>SUM(D$5:D169)</f>
        <v>0</v>
      </c>
      <c r="G169" s="72">
        <f t="shared" si="4"/>
        <v>0</v>
      </c>
      <c r="H169" s="72">
        <v>0</v>
      </c>
      <c r="I169" s="73"/>
      <c r="J169" s="72">
        <f t="shared" si="5"/>
        <v>0</v>
      </c>
    </row>
    <row r="170" spans="1:10" s="57" customFormat="1" ht="15">
      <c r="A170" s="68"/>
      <c r="B170" s="69"/>
      <c r="C170" s="242"/>
      <c r="D170" s="52"/>
      <c r="E170" s="70"/>
      <c r="F170" s="71">
        <f>SUM(D$5:D170)</f>
        <v>0</v>
      </c>
      <c r="G170" s="72">
        <f t="shared" si="4"/>
        <v>0</v>
      </c>
      <c r="H170" s="72">
        <v>0</v>
      </c>
      <c r="I170" s="73"/>
      <c r="J170" s="72">
        <f t="shared" si="5"/>
        <v>0</v>
      </c>
    </row>
    <row r="171" spans="1:10" s="57" customFormat="1" ht="15">
      <c r="A171" s="68"/>
      <c r="B171" s="69"/>
      <c r="C171" s="242"/>
      <c r="D171" s="52"/>
      <c r="E171" s="70"/>
      <c r="F171" s="71">
        <f>SUM(D$5:D171)</f>
        <v>0</v>
      </c>
      <c r="G171" s="72">
        <f t="shared" si="4"/>
        <v>0</v>
      </c>
      <c r="H171" s="72">
        <v>0</v>
      </c>
      <c r="I171" s="73"/>
      <c r="J171" s="72">
        <f t="shared" si="5"/>
        <v>0</v>
      </c>
    </row>
    <row r="172" spans="1:10" s="57" customFormat="1" ht="15">
      <c r="A172" s="68"/>
      <c r="B172" s="69"/>
      <c r="C172" s="242"/>
      <c r="D172" s="52"/>
      <c r="E172" s="70"/>
      <c r="F172" s="71">
        <f>SUM(D$5:D172)</f>
        <v>0</v>
      </c>
      <c r="G172" s="72">
        <f t="shared" si="4"/>
        <v>0</v>
      </c>
      <c r="H172" s="72">
        <v>0</v>
      </c>
      <c r="I172" s="73"/>
      <c r="J172" s="72">
        <f t="shared" si="5"/>
        <v>0</v>
      </c>
    </row>
    <row r="173" spans="1:10" s="57" customFormat="1" ht="15">
      <c r="A173" s="68"/>
      <c r="B173" s="69"/>
      <c r="C173" s="242"/>
      <c r="D173" s="52"/>
      <c r="E173" s="70"/>
      <c r="F173" s="71">
        <f>SUM(D$5:D173)</f>
        <v>0</v>
      </c>
      <c r="G173" s="72">
        <f t="shared" si="4"/>
        <v>0</v>
      </c>
      <c r="H173" s="72">
        <v>0</v>
      </c>
      <c r="I173" s="73"/>
      <c r="J173" s="72">
        <f t="shared" si="5"/>
        <v>0</v>
      </c>
    </row>
    <row r="174" spans="1:10" s="57" customFormat="1" ht="15">
      <c r="A174" s="68"/>
      <c r="B174" s="69"/>
      <c r="C174" s="242"/>
      <c r="D174" s="52"/>
      <c r="E174" s="70"/>
      <c r="F174" s="71">
        <f>SUM(D$5:D174)</f>
        <v>0</v>
      </c>
      <c r="G174" s="72">
        <f t="shared" si="4"/>
        <v>0</v>
      </c>
      <c r="H174" s="72">
        <v>0</v>
      </c>
      <c r="I174" s="73"/>
      <c r="J174" s="72">
        <f t="shared" si="5"/>
        <v>0</v>
      </c>
    </row>
    <row r="175" spans="1:10" s="57" customFormat="1" ht="15">
      <c r="A175" s="68"/>
      <c r="B175" s="69"/>
      <c r="C175" s="242"/>
      <c r="D175" s="52"/>
      <c r="E175" s="70"/>
      <c r="F175" s="71">
        <f>SUM(D$5:D175)</f>
        <v>0</v>
      </c>
      <c r="G175" s="72">
        <f t="shared" si="4"/>
        <v>0</v>
      </c>
      <c r="H175" s="72">
        <v>0</v>
      </c>
      <c r="I175" s="73"/>
      <c r="J175" s="72">
        <f t="shared" si="5"/>
        <v>0</v>
      </c>
    </row>
    <row r="176" spans="1:10" s="57" customFormat="1" ht="15">
      <c r="A176" s="68"/>
      <c r="B176" s="69"/>
      <c r="C176" s="242"/>
      <c r="D176" s="52"/>
      <c r="E176" s="70"/>
      <c r="F176" s="71">
        <f>SUM(D$5:D176)</f>
        <v>0</v>
      </c>
      <c r="G176" s="72">
        <f t="shared" si="4"/>
        <v>0</v>
      </c>
      <c r="H176" s="72">
        <v>0</v>
      </c>
      <c r="I176" s="73"/>
      <c r="J176" s="72">
        <f t="shared" si="5"/>
        <v>0</v>
      </c>
    </row>
    <row r="177" spans="1:10" s="57" customFormat="1" ht="15">
      <c r="A177" s="68"/>
      <c r="B177" s="69"/>
      <c r="C177" s="242"/>
      <c r="D177" s="52"/>
      <c r="E177" s="70"/>
      <c r="F177" s="71">
        <f>SUM(D$5:D177)</f>
        <v>0</v>
      </c>
      <c r="G177" s="72">
        <f t="shared" si="4"/>
        <v>0</v>
      </c>
      <c r="H177" s="72">
        <v>0</v>
      </c>
      <c r="I177" s="73"/>
      <c r="J177" s="72">
        <f t="shared" si="5"/>
        <v>0</v>
      </c>
    </row>
    <row r="178" spans="1:10" s="57" customFormat="1" ht="15">
      <c r="A178" s="68"/>
      <c r="B178" s="69"/>
      <c r="C178" s="242"/>
      <c r="D178" s="52"/>
      <c r="E178" s="70"/>
      <c r="F178" s="71">
        <f>SUM(D$5:D178)</f>
        <v>0</v>
      </c>
      <c r="G178" s="72">
        <f t="shared" si="4"/>
        <v>0</v>
      </c>
      <c r="H178" s="72">
        <v>0</v>
      </c>
      <c r="I178" s="73"/>
      <c r="J178" s="72">
        <f t="shared" si="5"/>
        <v>0</v>
      </c>
    </row>
    <row r="179" spans="1:10" s="57" customFormat="1" ht="15">
      <c r="A179" s="68"/>
      <c r="B179" s="69"/>
      <c r="C179" s="242"/>
      <c r="D179" s="52"/>
      <c r="E179" s="70"/>
      <c r="F179" s="71">
        <f>SUM(D$5:D179)</f>
        <v>0</v>
      </c>
      <c r="G179" s="72">
        <f t="shared" si="4"/>
        <v>0</v>
      </c>
      <c r="H179" s="72">
        <v>0</v>
      </c>
      <c r="I179" s="73"/>
      <c r="J179" s="72">
        <f t="shared" si="5"/>
        <v>0</v>
      </c>
    </row>
    <row r="180" spans="1:10" s="57" customFormat="1" ht="15">
      <c r="A180" s="68"/>
      <c r="B180" s="69"/>
      <c r="C180" s="242"/>
      <c r="D180" s="52"/>
      <c r="E180" s="70"/>
      <c r="F180" s="71">
        <f>SUM(D$5:D180)</f>
        <v>0</v>
      </c>
      <c r="G180" s="72">
        <f t="shared" si="4"/>
        <v>0</v>
      </c>
      <c r="H180" s="72">
        <v>0</v>
      </c>
      <c r="I180" s="73"/>
      <c r="J180" s="72">
        <f t="shared" si="5"/>
        <v>0</v>
      </c>
    </row>
    <row r="181" spans="1:10" s="57" customFormat="1" ht="15">
      <c r="A181" s="68"/>
      <c r="B181" s="69"/>
      <c r="C181" s="242"/>
      <c r="D181" s="52"/>
      <c r="E181" s="70"/>
      <c r="F181" s="71">
        <f>SUM(D$5:D181)</f>
        <v>0</v>
      </c>
      <c r="G181" s="72">
        <f t="shared" si="4"/>
        <v>0</v>
      </c>
      <c r="H181" s="72">
        <v>0</v>
      </c>
      <c r="I181" s="73"/>
      <c r="J181" s="72">
        <f t="shared" si="5"/>
        <v>0</v>
      </c>
    </row>
    <row r="182" spans="1:10" s="57" customFormat="1" ht="15">
      <c r="A182" s="68"/>
      <c r="B182" s="69"/>
      <c r="C182" s="242"/>
      <c r="D182" s="52"/>
      <c r="E182" s="70"/>
      <c r="F182" s="71">
        <f>SUM(D$5:D182)</f>
        <v>0</v>
      </c>
      <c r="G182" s="72">
        <f t="shared" si="4"/>
        <v>0</v>
      </c>
      <c r="H182" s="72">
        <v>0</v>
      </c>
      <c r="I182" s="73"/>
      <c r="J182" s="72">
        <f t="shared" si="5"/>
        <v>0</v>
      </c>
    </row>
    <row r="183" spans="1:10" s="57" customFormat="1" ht="15">
      <c r="A183" s="68"/>
      <c r="B183" s="69"/>
      <c r="C183" s="242"/>
      <c r="D183" s="52"/>
      <c r="E183" s="70"/>
      <c r="F183" s="71">
        <f>SUM(D$5:D183)</f>
        <v>0</v>
      </c>
      <c r="G183" s="72">
        <f t="shared" si="4"/>
        <v>0</v>
      </c>
      <c r="H183" s="72">
        <v>0</v>
      </c>
      <c r="I183" s="73"/>
      <c r="J183" s="72">
        <f t="shared" si="5"/>
        <v>0</v>
      </c>
    </row>
    <row r="184" spans="1:10" s="57" customFormat="1" ht="15">
      <c r="A184" s="68"/>
      <c r="B184" s="69"/>
      <c r="C184" s="242"/>
      <c r="D184" s="52"/>
      <c r="E184" s="70"/>
      <c r="F184" s="71">
        <f>SUM(D$5:D184)</f>
        <v>0</v>
      </c>
      <c r="G184" s="72">
        <f t="shared" si="4"/>
        <v>0</v>
      </c>
      <c r="H184" s="72">
        <v>0</v>
      </c>
      <c r="I184" s="73"/>
      <c r="J184" s="72">
        <f t="shared" si="5"/>
        <v>0</v>
      </c>
    </row>
    <row r="185" spans="1:10" s="57" customFormat="1" ht="15">
      <c r="A185" s="68"/>
      <c r="B185" s="69"/>
      <c r="C185" s="242"/>
      <c r="D185" s="52"/>
      <c r="E185" s="70"/>
      <c r="F185" s="71">
        <f>SUM(D$5:D185)</f>
        <v>0</v>
      </c>
      <c r="G185" s="72">
        <f t="shared" si="4"/>
        <v>0</v>
      </c>
      <c r="H185" s="72">
        <v>0</v>
      </c>
      <c r="I185" s="73"/>
      <c r="J185" s="72">
        <f t="shared" si="5"/>
        <v>0</v>
      </c>
    </row>
    <row r="186" spans="1:10" s="57" customFormat="1" ht="15">
      <c r="A186" s="68"/>
      <c r="B186" s="69"/>
      <c r="C186" s="242"/>
      <c r="D186" s="52"/>
      <c r="E186" s="70"/>
      <c r="F186" s="71">
        <f>SUM(D$5:D186)</f>
        <v>0</v>
      </c>
      <c r="G186" s="72">
        <f t="shared" si="4"/>
        <v>0</v>
      </c>
      <c r="H186" s="72">
        <v>0</v>
      </c>
      <c r="I186" s="73"/>
      <c r="J186" s="72">
        <f t="shared" si="5"/>
        <v>0</v>
      </c>
    </row>
    <row r="187" spans="1:10" s="57" customFormat="1" ht="15">
      <c r="A187" s="68"/>
      <c r="B187" s="69"/>
      <c r="C187" s="242"/>
      <c r="D187" s="52"/>
      <c r="E187" s="70"/>
      <c r="F187" s="71">
        <f>SUM(D$5:D187)</f>
        <v>0</v>
      </c>
      <c r="G187" s="72">
        <f t="shared" si="4"/>
        <v>0</v>
      </c>
      <c r="H187" s="72">
        <v>0</v>
      </c>
      <c r="I187" s="73"/>
      <c r="J187" s="72">
        <f t="shared" si="5"/>
        <v>0</v>
      </c>
    </row>
    <row r="188" spans="1:10" s="57" customFormat="1" ht="15">
      <c r="A188" s="68"/>
      <c r="B188" s="69"/>
      <c r="C188" s="242"/>
      <c r="D188" s="52"/>
      <c r="E188" s="70"/>
      <c r="F188" s="71">
        <f>SUM(D$5:D188)</f>
        <v>0</v>
      </c>
      <c r="G188" s="72">
        <f t="shared" si="4"/>
        <v>0</v>
      </c>
      <c r="H188" s="72">
        <v>0</v>
      </c>
      <c r="I188" s="73"/>
      <c r="J188" s="72">
        <f t="shared" si="5"/>
        <v>0</v>
      </c>
    </row>
    <row r="189" spans="1:10" s="57" customFormat="1" ht="15">
      <c r="A189" s="68"/>
      <c r="B189" s="69"/>
      <c r="C189" s="242"/>
      <c r="D189" s="52"/>
      <c r="E189" s="70"/>
      <c r="F189" s="71">
        <f>SUM(D$5:D189)</f>
        <v>0</v>
      </c>
      <c r="G189" s="72">
        <f t="shared" si="4"/>
        <v>0</v>
      </c>
      <c r="H189" s="72">
        <v>0</v>
      </c>
      <c r="I189" s="73"/>
      <c r="J189" s="72">
        <f t="shared" si="5"/>
        <v>0</v>
      </c>
    </row>
    <row r="190" spans="1:10" s="57" customFormat="1" ht="15">
      <c r="A190" s="68"/>
      <c r="B190" s="69"/>
      <c r="C190" s="242"/>
      <c r="D190" s="52"/>
      <c r="E190" s="70"/>
      <c r="F190" s="71">
        <f>SUM(D$5:D190)</f>
        <v>0</v>
      </c>
      <c r="G190" s="72">
        <f t="shared" si="4"/>
        <v>0</v>
      </c>
      <c r="H190" s="72">
        <v>0</v>
      </c>
      <c r="I190" s="73"/>
      <c r="J190" s="72">
        <f t="shared" si="5"/>
        <v>0</v>
      </c>
    </row>
    <row r="191" spans="1:10" s="57" customFormat="1" ht="15">
      <c r="A191" s="68"/>
      <c r="B191" s="69"/>
      <c r="C191" s="242"/>
      <c r="D191" s="52"/>
      <c r="E191" s="70"/>
      <c r="F191" s="71">
        <f>SUM(D$5:D191)</f>
        <v>0</v>
      </c>
      <c r="G191" s="72">
        <f t="shared" si="4"/>
        <v>0</v>
      </c>
      <c r="H191" s="72">
        <v>0</v>
      </c>
      <c r="I191" s="73"/>
      <c r="J191" s="72">
        <f t="shared" si="5"/>
        <v>0</v>
      </c>
    </row>
    <row r="192" spans="1:10" s="57" customFormat="1" ht="15">
      <c r="A192" s="68"/>
      <c r="B192" s="69"/>
      <c r="C192" s="242"/>
      <c r="D192" s="52"/>
      <c r="E192" s="70"/>
      <c r="F192" s="71">
        <f>SUM(D$5:D192)</f>
        <v>0</v>
      </c>
      <c r="G192" s="72">
        <f t="shared" si="4"/>
        <v>0</v>
      </c>
      <c r="H192" s="72">
        <v>0</v>
      </c>
      <c r="I192" s="73"/>
      <c r="J192" s="72">
        <f t="shared" si="5"/>
        <v>0</v>
      </c>
    </row>
    <row r="193" spans="1:10" s="57" customFormat="1" ht="15">
      <c r="A193" s="68"/>
      <c r="B193" s="69"/>
      <c r="C193" s="242"/>
      <c r="D193" s="52"/>
      <c r="E193" s="70"/>
      <c r="F193" s="71">
        <f>SUM(D$5:D193)</f>
        <v>0</v>
      </c>
      <c r="G193" s="72">
        <f t="shared" si="4"/>
        <v>0</v>
      </c>
      <c r="H193" s="72">
        <v>0</v>
      </c>
      <c r="I193" s="73"/>
      <c r="J193" s="72">
        <f t="shared" si="5"/>
        <v>0</v>
      </c>
    </row>
    <row r="194" spans="1:10" s="57" customFormat="1" ht="15">
      <c r="A194" s="68"/>
      <c r="B194" s="69"/>
      <c r="C194" s="242"/>
      <c r="D194" s="52"/>
      <c r="E194" s="70"/>
      <c r="F194" s="71">
        <f>SUM(D$5:D194)</f>
        <v>0</v>
      </c>
      <c r="G194" s="72">
        <f t="shared" si="4"/>
        <v>0</v>
      </c>
      <c r="H194" s="72">
        <v>0</v>
      </c>
      <c r="I194" s="73"/>
      <c r="J194" s="72">
        <f t="shared" si="5"/>
        <v>0</v>
      </c>
    </row>
    <row r="195" spans="1:10" s="57" customFormat="1" ht="15">
      <c r="A195" s="68"/>
      <c r="B195" s="69"/>
      <c r="C195" s="242"/>
      <c r="D195" s="52"/>
      <c r="E195" s="70"/>
      <c r="F195" s="71">
        <f>SUM(D$5:D195)</f>
        <v>0</v>
      </c>
      <c r="G195" s="72">
        <f t="shared" si="4"/>
        <v>0</v>
      </c>
      <c r="H195" s="72">
        <v>0</v>
      </c>
      <c r="I195" s="73"/>
      <c r="J195" s="72">
        <f t="shared" si="5"/>
        <v>0</v>
      </c>
    </row>
    <row r="196" spans="1:10" s="57" customFormat="1" ht="15">
      <c r="A196" s="68"/>
      <c r="B196" s="69"/>
      <c r="C196" s="242"/>
      <c r="D196" s="52"/>
      <c r="E196" s="70"/>
      <c r="F196" s="71">
        <f>SUM(D$5:D196)</f>
        <v>0</v>
      </c>
      <c r="G196" s="72">
        <f t="shared" si="4"/>
        <v>0</v>
      </c>
      <c r="H196" s="72">
        <v>0</v>
      </c>
      <c r="I196" s="73"/>
      <c r="J196" s="72">
        <f t="shared" si="5"/>
        <v>0</v>
      </c>
    </row>
    <row r="197" spans="1:10" s="57" customFormat="1" ht="15">
      <c r="A197" s="68"/>
      <c r="B197" s="69"/>
      <c r="C197" s="242"/>
      <c r="D197" s="52"/>
      <c r="E197" s="70"/>
      <c r="F197" s="71">
        <f>SUM(D$5:D197)</f>
        <v>0</v>
      </c>
      <c r="G197" s="72">
        <f t="shared" si="4"/>
        <v>0</v>
      </c>
      <c r="H197" s="72">
        <v>0</v>
      </c>
      <c r="I197" s="73"/>
      <c r="J197" s="72">
        <f t="shared" si="5"/>
        <v>0</v>
      </c>
    </row>
    <row r="198" spans="1:10" s="57" customFormat="1" ht="15">
      <c r="A198" s="68"/>
      <c r="B198" s="69"/>
      <c r="C198" s="242"/>
      <c r="D198" s="52"/>
      <c r="E198" s="70"/>
      <c r="F198" s="71">
        <f>SUM(D$5:D198)</f>
        <v>0</v>
      </c>
      <c r="G198" s="72">
        <f t="shared" si="4"/>
        <v>0</v>
      </c>
      <c r="H198" s="72">
        <v>0</v>
      </c>
      <c r="I198" s="73"/>
      <c r="J198" s="72">
        <f t="shared" si="5"/>
        <v>0</v>
      </c>
    </row>
    <row r="199" spans="1:10" s="57" customFormat="1" ht="15">
      <c r="A199" s="68"/>
      <c r="B199" s="69"/>
      <c r="C199" s="242"/>
      <c r="D199" s="52"/>
      <c r="E199" s="70"/>
      <c r="F199" s="71">
        <f>SUM(D$5:D199)</f>
        <v>0</v>
      </c>
      <c r="G199" s="72">
        <f t="shared" si="4"/>
        <v>0</v>
      </c>
      <c r="H199" s="72">
        <v>0</v>
      </c>
      <c r="I199" s="73"/>
      <c r="J199" s="72">
        <f t="shared" si="5"/>
        <v>0</v>
      </c>
    </row>
    <row r="200" spans="1:10" s="57" customFormat="1" ht="15">
      <c r="A200" s="68"/>
      <c r="B200" s="69"/>
      <c r="C200" s="242"/>
      <c r="D200" s="52"/>
      <c r="E200" s="70"/>
      <c r="F200" s="71">
        <f>SUM(D$5:D200)</f>
        <v>0</v>
      </c>
      <c r="G200" s="72">
        <f t="shared" ref="G200:G263" si="6">+D200-H200</f>
        <v>0</v>
      </c>
      <c r="H200" s="72">
        <v>0</v>
      </c>
      <c r="I200" s="73"/>
      <c r="J200" s="72">
        <f t="shared" ref="J200:J263" si="7">IF(OR(G200&gt;0,I200="X",C200="Income from customers"),0,G200)</f>
        <v>0</v>
      </c>
    </row>
    <row r="201" spans="1:10" s="57" customFormat="1" ht="15">
      <c r="A201" s="68"/>
      <c r="B201" s="69"/>
      <c r="C201" s="242"/>
      <c r="D201" s="52"/>
      <c r="E201" s="70"/>
      <c r="F201" s="71">
        <f>SUM(D$5:D201)</f>
        <v>0</v>
      </c>
      <c r="G201" s="72">
        <f t="shared" si="6"/>
        <v>0</v>
      </c>
      <c r="H201" s="72">
        <v>0</v>
      </c>
      <c r="I201" s="73"/>
      <c r="J201" s="72">
        <f t="shared" si="7"/>
        <v>0</v>
      </c>
    </row>
    <row r="202" spans="1:10" s="57" customFormat="1" ht="15">
      <c r="A202" s="68"/>
      <c r="B202" s="69"/>
      <c r="C202" s="242"/>
      <c r="D202" s="52"/>
      <c r="E202" s="70"/>
      <c r="F202" s="71">
        <f>SUM(D$5:D202)</f>
        <v>0</v>
      </c>
      <c r="G202" s="72">
        <f t="shared" si="6"/>
        <v>0</v>
      </c>
      <c r="H202" s="72">
        <v>0</v>
      </c>
      <c r="I202" s="73"/>
      <c r="J202" s="72">
        <f t="shared" si="7"/>
        <v>0</v>
      </c>
    </row>
    <row r="203" spans="1:10" s="57" customFormat="1" ht="15">
      <c r="A203" s="68"/>
      <c r="B203" s="69"/>
      <c r="C203" s="242"/>
      <c r="D203" s="52"/>
      <c r="E203" s="70"/>
      <c r="F203" s="71">
        <f>SUM(D$5:D203)</f>
        <v>0</v>
      </c>
      <c r="G203" s="72">
        <f t="shared" si="6"/>
        <v>0</v>
      </c>
      <c r="H203" s="72">
        <v>0</v>
      </c>
      <c r="I203" s="73"/>
      <c r="J203" s="72">
        <f t="shared" si="7"/>
        <v>0</v>
      </c>
    </row>
    <row r="204" spans="1:10" s="57" customFormat="1" ht="15">
      <c r="A204" s="68"/>
      <c r="B204" s="69"/>
      <c r="C204" s="242"/>
      <c r="D204" s="52"/>
      <c r="E204" s="70"/>
      <c r="F204" s="71">
        <f>SUM(D$5:D204)</f>
        <v>0</v>
      </c>
      <c r="G204" s="72">
        <f t="shared" si="6"/>
        <v>0</v>
      </c>
      <c r="H204" s="72">
        <v>0</v>
      </c>
      <c r="I204" s="73"/>
      <c r="J204" s="72">
        <f t="shared" si="7"/>
        <v>0</v>
      </c>
    </row>
    <row r="205" spans="1:10" s="57" customFormat="1" ht="15">
      <c r="A205" s="68"/>
      <c r="B205" s="69"/>
      <c r="C205" s="242"/>
      <c r="D205" s="52"/>
      <c r="E205" s="70"/>
      <c r="F205" s="71">
        <f>SUM(D$5:D205)</f>
        <v>0</v>
      </c>
      <c r="G205" s="72">
        <f t="shared" si="6"/>
        <v>0</v>
      </c>
      <c r="H205" s="72">
        <v>0</v>
      </c>
      <c r="I205" s="73"/>
      <c r="J205" s="72">
        <f t="shared" si="7"/>
        <v>0</v>
      </c>
    </row>
    <row r="206" spans="1:10" s="57" customFormat="1" ht="15">
      <c r="A206" s="68"/>
      <c r="B206" s="69"/>
      <c r="C206" s="242"/>
      <c r="D206" s="52"/>
      <c r="E206" s="70"/>
      <c r="F206" s="71">
        <f>SUM(D$5:D206)</f>
        <v>0</v>
      </c>
      <c r="G206" s="72">
        <f t="shared" si="6"/>
        <v>0</v>
      </c>
      <c r="H206" s="72">
        <v>0</v>
      </c>
      <c r="I206" s="73"/>
      <c r="J206" s="72">
        <f t="shared" si="7"/>
        <v>0</v>
      </c>
    </row>
    <row r="207" spans="1:10" s="57" customFormat="1" ht="15">
      <c r="A207" s="68"/>
      <c r="B207" s="69"/>
      <c r="C207" s="242"/>
      <c r="D207" s="52"/>
      <c r="E207" s="70"/>
      <c r="F207" s="71">
        <f>SUM(D$5:D207)</f>
        <v>0</v>
      </c>
      <c r="G207" s="72">
        <f t="shared" si="6"/>
        <v>0</v>
      </c>
      <c r="H207" s="72">
        <v>0</v>
      </c>
      <c r="I207" s="73"/>
      <c r="J207" s="72">
        <f t="shared" si="7"/>
        <v>0</v>
      </c>
    </row>
    <row r="208" spans="1:10" s="57" customFormat="1" ht="15">
      <c r="A208" s="68"/>
      <c r="B208" s="69"/>
      <c r="C208" s="242"/>
      <c r="D208" s="52"/>
      <c r="E208" s="70"/>
      <c r="F208" s="71">
        <f>SUM(D$5:D208)</f>
        <v>0</v>
      </c>
      <c r="G208" s="72">
        <f t="shared" si="6"/>
        <v>0</v>
      </c>
      <c r="H208" s="72">
        <v>0</v>
      </c>
      <c r="I208" s="73"/>
      <c r="J208" s="72">
        <f t="shared" si="7"/>
        <v>0</v>
      </c>
    </row>
    <row r="209" spans="1:10" s="57" customFormat="1" ht="15">
      <c r="A209" s="68"/>
      <c r="B209" s="69"/>
      <c r="C209" s="242"/>
      <c r="D209" s="52"/>
      <c r="E209" s="70"/>
      <c r="F209" s="71">
        <f>SUM(D$5:D209)</f>
        <v>0</v>
      </c>
      <c r="G209" s="72">
        <f t="shared" si="6"/>
        <v>0</v>
      </c>
      <c r="H209" s="72">
        <v>0</v>
      </c>
      <c r="I209" s="73"/>
      <c r="J209" s="72">
        <f t="shared" si="7"/>
        <v>0</v>
      </c>
    </row>
    <row r="210" spans="1:10" s="57" customFormat="1" ht="15">
      <c r="A210" s="68"/>
      <c r="B210" s="69"/>
      <c r="C210" s="242"/>
      <c r="D210" s="52"/>
      <c r="E210" s="70"/>
      <c r="F210" s="71">
        <f>SUM(D$5:D210)</f>
        <v>0</v>
      </c>
      <c r="G210" s="72">
        <f t="shared" si="6"/>
        <v>0</v>
      </c>
      <c r="H210" s="72">
        <v>0</v>
      </c>
      <c r="I210" s="73"/>
      <c r="J210" s="72">
        <f t="shared" si="7"/>
        <v>0</v>
      </c>
    </row>
    <row r="211" spans="1:10" s="57" customFormat="1" ht="15">
      <c r="A211" s="68"/>
      <c r="B211" s="69"/>
      <c r="C211" s="242"/>
      <c r="D211" s="52"/>
      <c r="E211" s="70"/>
      <c r="F211" s="71">
        <f>SUM(D$5:D211)</f>
        <v>0</v>
      </c>
      <c r="G211" s="72">
        <f t="shared" si="6"/>
        <v>0</v>
      </c>
      <c r="H211" s="72">
        <v>0</v>
      </c>
      <c r="I211" s="73"/>
      <c r="J211" s="72">
        <f t="shared" si="7"/>
        <v>0</v>
      </c>
    </row>
    <row r="212" spans="1:10" s="57" customFormat="1" ht="15">
      <c r="A212" s="68"/>
      <c r="B212" s="69"/>
      <c r="C212" s="242"/>
      <c r="D212" s="52"/>
      <c r="E212" s="70"/>
      <c r="F212" s="71">
        <f>SUM(D$5:D212)</f>
        <v>0</v>
      </c>
      <c r="G212" s="72">
        <f t="shared" si="6"/>
        <v>0</v>
      </c>
      <c r="H212" s="72">
        <v>0</v>
      </c>
      <c r="I212" s="73"/>
      <c r="J212" s="72">
        <f t="shared" si="7"/>
        <v>0</v>
      </c>
    </row>
    <row r="213" spans="1:10" s="57" customFormat="1" ht="15">
      <c r="A213" s="68"/>
      <c r="B213" s="69"/>
      <c r="C213" s="242"/>
      <c r="D213" s="52"/>
      <c r="E213" s="70"/>
      <c r="F213" s="71">
        <f>SUM(D$5:D213)</f>
        <v>0</v>
      </c>
      <c r="G213" s="72">
        <f t="shared" si="6"/>
        <v>0</v>
      </c>
      <c r="H213" s="72">
        <v>0</v>
      </c>
      <c r="I213" s="73"/>
      <c r="J213" s="72">
        <f t="shared" si="7"/>
        <v>0</v>
      </c>
    </row>
    <row r="214" spans="1:10" s="57" customFormat="1" ht="15">
      <c r="A214" s="68"/>
      <c r="B214" s="69"/>
      <c r="C214" s="242"/>
      <c r="D214" s="52"/>
      <c r="E214" s="70"/>
      <c r="F214" s="71">
        <f>SUM(D$5:D214)</f>
        <v>0</v>
      </c>
      <c r="G214" s="72">
        <f t="shared" si="6"/>
        <v>0</v>
      </c>
      <c r="H214" s="72">
        <v>0</v>
      </c>
      <c r="I214" s="73"/>
      <c r="J214" s="72">
        <f t="shared" si="7"/>
        <v>0</v>
      </c>
    </row>
    <row r="215" spans="1:10" s="57" customFormat="1" ht="15">
      <c r="A215" s="68"/>
      <c r="B215" s="69"/>
      <c r="C215" s="242"/>
      <c r="D215" s="52"/>
      <c r="E215" s="70"/>
      <c r="F215" s="71">
        <f>SUM(D$5:D215)</f>
        <v>0</v>
      </c>
      <c r="G215" s="72">
        <f t="shared" si="6"/>
        <v>0</v>
      </c>
      <c r="H215" s="72">
        <v>0</v>
      </c>
      <c r="I215" s="73"/>
      <c r="J215" s="72">
        <f t="shared" si="7"/>
        <v>0</v>
      </c>
    </row>
    <row r="216" spans="1:10" s="57" customFormat="1" ht="15">
      <c r="A216" s="68"/>
      <c r="B216" s="69"/>
      <c r="C216" s="242"/>
      <c r="D216" s="52"/>
      <c r="E216" s="70"/>
      <c r="F216" s="71">
        <f>SUM(D$5:D216)</f>
        <v>0</v>
      </c>
      <c r="G216" s="72">
        <f t="shared" si="6"/>
        <v>0</v>
      </c>
      <c r="H216" s="72">
        <v>0</v>
      </c>
      <c r="I216" s="73"/>
      <c r="J216" s="72">
        <f t="shared" si="7"/>
        <v>0</v>
      </c>
    </row>
    <row r="217" spans="1:10" s="57" customFormat="1" ht="15">
      <c r="A217" s="68"/>
      <c r="B217" s="69"/>
      <c r="C217" s="242"/>
      <c r="D217" s="52"/>
      <c r="E217" s="70"/>
      <c r="F217" s="71">
        <f>SUM(D$5:D217)</f>
        <v>0</v>
      </c>
      <c r="G217" s="72">
        <f t="shared" si="6"/>
        <v>0</v>
      </c>
      <c r="H217" s="72">
        <v>0</v>
      </c>
      <c r="I217" s="73"/>
      <c r="J217" s="72">
        <f t="shared" si="7"/>
        <v>0</v>
      </c>
    </row>
    <row r="218" spans="1:10" s="57" customFormat="1" ht="15">
      <c r="A218" s="68"/>
      <c r="B218" s="69"/>
      <c r="C218" s="242"/>
      <c r="D218" s="52"/>
      <c r="E218" s="70"/>
      <c r="F218" s="71">
        <f>SUM(D$5:D218)</f>
        <v>0</v>
      </c>
      <c r="G218" s="72">
        <f t="shared" si="6"/>
        <v>0</v>
      </c>
      <c r="H218" s="72">
        <v>0</v>
      </c>
      <c r="I218" s="73"/>
      <c r="J218" s="72">
        <f t="shared" si="7"/>
        <v>0</v>
      </c>
    </row>
    <row r="219" spans="1:10" s="57" customFormat="1" ht="15">
      <c r="A219" s="68"/>
      <c r="B219" s="69"/>
      <c r="C219" s="242"/>
      <c r="D219" s="52"/>
      <c r="E219" s="70"/>
      <c r="F219" s="71">
        <f>SUM(D$5:D219)</f>
        <v>0</v>
      </c>
      <c r="G219" s="72">
        <f t="shared" si="6"/>
        <v>0</v>
      </c>
      <c r="H219" s="72">
        <v>0</v>
      </c>
      <c r="I219" s="73"/>
      <c r="J219" s="72">
        <f t="shared" si="7"/>
        <v>0</v>
      </c>
    </row>
    <row r="220" spans="1:10" s="57" customFormat="1" ht="15">
      <c r="A220" s="68"/>
      <c r="B220" s="69"/>
      <c r="C220" s="242"/>
      <c r="D220" s="52"/>
      <c r="E220" s="70"/>
      <c r="F220" s="71">
        <f>SUM(D$5:D220)</f>
        <v>0</v>
      </c>
      <c r="G220" s="72">
        <f t="shared" si="6"/>
        <v>0</v>
      </c>
      <c r="H220" s="72">
        <v>0</v>
      </c>
      <c r="I220" s="73"/>
      <c r="J220" s="72">
        <f t="shared" si="7"/>
        <v>0</v>
      </c>
    </row>
    <row r="221" spans="1:10" s="57" customFormat="1" ht="15">
      <c r="A221" s="68"/>
      <c r="B221" s="69"/>
      <c r="C221" s="242"/>
      <c r="D221" s="52"/>
      <c r="E221" s="70"/>
      <c r="F221" s="71">
        <f>SUM(D$5:D221)</f>
        <v>0</v>
      </c>
      <c r="G221" s="72">
        <f t="shared" si="6"/>
        <v>0</v>
      </c>
      <c r="H221" s="72">
        <v>0</v>
      </c>
      <c r="I221" s="73"/>
      <c r="J221" s="72">
        <f t="shared" si="7"/>
        <v>0</v>
      </c>
    </row>
    <row r="222" spans="1:10" s="57" customFormat="1" ht="15">
      <c r="A222" s="68"/>
      <c r="B222" s="69"/>
      <c r="C222" s="242"/>
      <c r="D222" s="52"/>
      <c r="E222" s="70"/>
      <c r="F222" s="71">
        <f>SUM(D$5:D222)</f>
        <v>0</v>
      </c>
      <c r="G222" s="72">
        <f t="shared" si="6"/>
        <v>0</v>
      </c>
      <c r="H222" s="72">
        <v>0</v>
      </c>
      <c r="I222" s="73"/>
      <c r="J222" s="72">
        <f t="shared" si="7"/>
        <v>0</v>
      </c>
    </row>
    <row r="223" spans="1:10" s="57" customFormat="1" ht="15">
      <c r="A223" s="68"/>
      <c r="B223" s="69"/>
      <c r="C223" s="242"/>
      <c r="D223" s="52"/>
      <c r="E223" s="70"/>
      <c r="F223" s="71">
        <f>SUM(D$5:D223)</f>
        <v>0</v>
      </c>
      <c r="G223" s="72">
        <f t="shared" si="6"/>
        <v>0</v>
      </c>
      <c r="H223" s="72">
        <v>0</v>
      </c>
      <c r="I223" s="73"/>
      <c r="J223" s="72">
        <f t="shared" si="7"/>
        <v>0</v>
      </c>
    </row>
    <row r="224" spans="1:10" s="57" customFormat="1" ht="15">
      <c r="A224" s="68"/>
      <c r="B224" s="69"/>
      <c r="C224" s="242"/>
      <c r="D224" s="52"/>
      <c r="E224" s="70"/>
      <c r="F224" s="71">
        <f>SUM(D$5:D224)</f>
        <v>0</v>
      </c>
      <c r="G224" s="72">
        <f t="shared" si="6"/>
        <v>0</v>
      </c>
      <c r="H224" s="72">
        <v>0</v>
      </c>
      <c r="I224" s="73"/>
      <c r="J224" s="72">
        <f t="shared" si="7"/>
        <v>0</v>
      </c>
    </row>
    <row r="225" spans="1:10" s="57" customFormat="1" ht="15">
      <c r="A225" s="68"/>
      <c r="B225" s="69"/>
      <c r="C225" s="242"/>
      <c r="D225" s="52"/>
      <c r="E225" s="70"/>
      <c r="F225" s="71">
        <f>SUM(D$5:D225)</f>
        <v>0</v>
      </c>
      <c r="G225" s="72">
        <f t="shared" si="6"/>
        <v>0</v>
      </c>
      <c r="H225" s="72">
        <v>0</v>
      </c>
      <c r="I225" s="73"/>
      <c r="J225" s="72">
        <f t="shared" si="7"/>
        <v>0</v>
      </c>
    </row>
    <row r="226" spans="1:10" s="57" customFormat="1" ht="15">
      <c r="A226" s="68"/>
      <c r="B226" s="69"/>
      <c r="C226" s="242"/>
      <c r="D226" s="52"/>
      <c r="E226" s="70"/>
      <c r="F226" s="71">
        <f>SUM(D$5:D226)</f>
        <v>0</v>
      </c>
      <c r="G226" s="72">
        <f t="shared" si="6"/>
        <v>0</v>
      </c>
      <c r="H226" s="72">
        <v>0</v>
      </c>
      <c r="I226" s="73"/>
      <c r="J226" s="72">
        <f t="shared" si="7"/>
        <v>0</v>
      </c>
    </row>
    <row r="227" spans="1:10" s="57" customFormat="1" ht="15">
      <c r="A227" s="68"/>
      <c r="B227" s="69"/>
      <c r="C227" s="242"/>
      <c r="D227" s="52"/>
      <c r="E227" s="70"/>
      <c r="F227" s="71">
        <f>SUM(D$5:D227)</f>
        <v>0</v>
      </c>
      <c r="G227" s="72">
        <f t="shared" si="6"/>
        <v>0</v>
      </c>
      <c r="H227" s="72">
        <v>0</v>
      </c>
      <c r="I227" s="73"/>
      <c r="J227" s="72">
        <f t="shared" si="7"/>
        <v>0</v>
      </c>
    </row>
    <row r="228" spans="1:10" s="57" customFormat="1" ht="15">
      <c r="A228" s="68"/>
      <c r="B228" s="69"/>
      <c r="C228" s="242"/>
      <c r="D228" s="52"/>
      <c r="E228" s="70"/>
      <c r="F228" s="71">
        <f>SUM(D$5:D228)</f>
        <v>0</v>
      </c>
      <c r="G228" s="72">
        <f t="shared" si="6"/>
        <v>0</v>
      </c>
      <c r="H228" s="72">
        <v>0</v>
      </c>
      <c r="I228" s="73"/>
      <c r="J228" s="72">
        <f t="shared" si="7"/>
        <v>0</v>
      </c>
    </row>
    <row r="229" spans="1:10" s="57" customFormat="1" ht="15">
      <c r="A229" s="68"/>
      <c r="B229" s="69"/>
      <c r="C229" s="242"/>
      <c r="D229" s="52"/>
      <c r="E229" s="70"/>
      <c r="F229" s="71">
        <f>SUM(D$5:D229)</f>
        <v>0</v>
      </c>
      <c r="G229" s="72">
        <f t="shared" si="6"/>
        <v>0</v>
      </c>
      <c r="H229" s="72">
        <v>0</v>
      </c>
      <c r="I229" s="73"/>
      <c r="J229" s="72">
        <f t="shared" si="7"/>
        <v>0</v>
      </c>
    </row>
    <row r="230" spans="1:10" s="57" customFormat="1" ht="15">
      <c r="A230" s="68"/>
      <c r="B230" s="69"/>
      <c r="C230" s="242"/>
      <c r="D230" s="52"/>
      <c r="E230" s="70"/>
      <c r="F230" s="71">
        <f>SUM(D$5:D230)</f>
        <v>0</v>
      </c>
      <c r="G230" s="72">
        <f t="shared" si="6"/>
        <v>0</v>
      </c>
      <c r="H230" s="72">
        <v>0</v>
      </c>
      <c r="I230" s="73"/>
      <c r="J230" s="72">
        <f t="shared" si="7"/>
        <v>0</v>
      </c>
    </row>
    <row r="231" spans="1:10" s="57" customFormat="1" ht="15">
      <c r="A231" s="68"/>
      <c r="B231" s="69"/>
      <c r="C231" s="242"/>
      <c r="D231" s="52"/>
      <c r="E231" s="70"/>
      <c r="F231" s="71">
        <f>SUM(D$5:D231)</f>
        <v>0</v>
      </c>
      <c r="G231" s="72">
        <f t="shared" si="6"/>
        <v>0</v>
      </c>
      <c r="H231" s="72">
        <v>0</v>
      </c>
      <c r="I231" s="73"/>
      <c r="J231" s="72">
        <f t="shared" si="7"/>
        <v>0</v>
      </c>
    </row>
    <row r="232" spans="1:10" s="57" customFormat="1" ht="15">
      <c r="A232" s="68"/>
      <c r="B232" s="69"/>
      <c r="C232" s="242"/>
      <c r="D232" s="52"/>
      <c r="E232" s="70"/>
      <c r="F232" s="71">
        <f>SUM(D$5:D232)</f>
        <v>0</v>
      </c>
      <c r="G232" s="72">
        <f t="shared" si="6"/>
        <v>0</v>
      </c>
      <c r="H232" s="72">
        <v>0</v>
      </c>
      <c r="I232" s="73"/>
      <c r="J232" s="72">
        <f t="shared" si="7"/>
        <v>0</v>
      </c>
    </row>
    <row r="233" spans="1:10" s="57" customFormat="1" ht="15">
      <c r="A233" s="68"/>
      <c r="B233" s="69"/>
      <c r="C233" s="242"/>
      <c r="D233" s="52"/>
      <c r="E233" s="70"/>
      <c r="F233" s="71">
        <f>SUM(D$5:D233)</f>
        <v>0</v>
      </c>
      <c r="G233" s="72">
        <f t="shared" si="6"/>
        <v>0</v>
      </c>
      <c r="H233" s="72">
        <v>0</v>
      </c>
      <c r="I233" s="73"/>
      <c r="J233" s="72">
        <f t="shared" si="7"/>
        <v>0</v>
      </c>
    </row>
    <row r="234" spans="1:10" s="57" customFormat="1" ht="15">
      <c r="A234" s="68"/>
      <c r="B234" s="69"/>
      <c r="C234" s="242"/>
      <c r="D234" s="52"/>
      <c r="E234" s="70"/>
      <c r="F234" s="71">
        <f>SUM(D$5:D234)</f>
        <v>0</v>
      </c>
      <c r="G234" s="72">
        <f t="shared" si="6"/>
        <v>0</v>
      </c>
      <c r="H234" s="72">
        <v>0</v>
      </c>
      <c r="I234" s="73"/>
      <c r="J234" s="72">
        <f t="shared" si="7"/>
        <v>0</v>
      </c>
    </row>
    <row r="235" spans="1:10" s="57" customFormat="1" ht="15">
      <c r="A235" s="68"/>
      <c r="B235" s="69"/>
      <c r="C235" s="242"/>
      <c r="D235" s="52"/>
      <c r="E235" s="70"/>
      <c r="F235" s="71">
        <f>SUM(D$5:D235)</f>
        <v>0</v>
      </c>
      <c r="G235" s="72">
        <f t="shared" si="6"/>
        <v>0</v>
      </c>
      <c r="H235" s="72">
        <v>0</v>
      </c>
      <c r="I235" s="73"/>
      <c r="J235" s="72">
        <f t="shared" si="7"/>
        <v>0</v>
      </c>
    </row>
    <row r="236" spans="1:10" s="57" customFormat="1" ht="15">
      <c r="A236" s="68"/>
      <c r="B236" s="69"/>
      <c r="C236" s="242"/>
      <c r="D236" s="52"/>
      <c r="E236" s="70"/>
      <c r="F236" s="71">
        <f>SUM(D$5:D236)</f>
        <v>0</v>
      </c>
      <c r="G236" s="72">
        <f t="shared" si="6"/>
        <v>0</v>
      </c>
      <c r="H236" s="72">
        <v>0</v>
      </c>
      <c r="I236" s="73"/>
      <c r="J236" s="72">
        <f t="shared" si="7"/>
        <v>0</v>
      </c>
    </row>
    <row r="237" spans="1:10" s="57" customFormat="1" ht="15">
      <c r="A237" s="68"/>
      <c r="B237" s="69"/>
      <c r="C237" s="242"/>
      <c r="D237" s="52"/>
      <c r="E237" s="70"/>
      <c r="F237" s="71">
        <f>SUM(D$5:D237)</f>
        <v>0</v>
      </c>
      <c r="G237" s="72">
        <f t="shared" si="6"/>
        <v>0</v>
      </c>
      <c r="H237" s="72">
        <v>0</v>
      </c>
      <c r="I237" s="73"/>
      <c r="J237" s="72">
        <f t="shared" si="7"/>
        <v>0</v>
      </c>
    </row>
    <row r="238" spans="1:10" s="57" customFormat="1" ht="15">
      <c r="A238" s="68"/>
      <c r="B238" s="69"/>
      <c r="C238" s="242"/>
      <c r="D238" s="52"/>
      <c r="E238" s="70"/>
      <c r="F238" s="71">
        <f>SUM(D$5:D238)</f>
        <v>0</v>
      </c>
      <c r="G238" s="72">
        <f t="shared" si="6"/>
        <v>0</v>
      </c>
      <c r="H238" s="72">
        <v>0</v>
      </c>
      <c r="I238" s="73"/>
      <c r="J238" s="72">
        <f t="shared" si="7"/>
        <v>0</v>
      </c>
    </row>
    <row r="239" spans="1:10" s="57" customFormat="1" ht="15">
      <c r="A239" s="68"/>
      <c r="B239" s="69"/>
      <c r="C239" s="242"/>
      <c r="D239" s="52"/>
      <c r="E239" s="70"/>
      <c r="F239" s="71">
        <f>SUM(D$5:D239)</f>
        <v>0</v>
      </c>
      <c r="G239" s="72">
        <f t="shared" si="6"/>
        <v>0</v>
      </c>
      <c r="H239" s="72">
        <v>0</v>
      </c>
      <c r="I239" s="73"/>
      <c r="J239" s="72">
        <f t="shared" si="7"/>
        <v>0</v>
      </c>
    </row>
    <row r="240" spans="1:10" s="57" customFormat="1" ht="15">
      <c r="A240" s="68"/>
      <c r="B240" s="69"/>
      <c r="C240" s="242"/>
      <c r="D240" s="52"/>
      <c r="E240" s="70"/>
      <c r="F240" s="71">
        <f>SUM(D$5:D240)</f>
        <v>0</v>
      </c>
      <c r="G240" s="72">
        <f t="shared" si="6"/>
        <v>0</v>
      </c>
      <c r="H240" s="72">
        <v>0</v>
      </c>
      <c r="I240" s="73"/>
      <c r="J240" s="72">
        <f t="shared" si="7"/>
        <v>0</v>
      </c>
    </row>
    <row r="241" spans="1:10" s="57" customFormat="1" ht="15">
      <c r="A241" s="68"/>
      <c r="B241" s="69"/>
      <c r="C241" s="242"/>
      <c r="D241" s="52"/>
      <c r="E241" s="70"/>
      <c r="F241" s="71">
        <f>SUM(D$5:D241)</f>
        <v>0</v>
      </c>
      <c r="G241" s="72">
        <f t="shared" si="6"/>
        <v>0</v>
      </c>
      <c r="H241" s="72">
        <v>0</v>
      </c>
      <c r="I241" s="73"/>
      <c r="J241" s="72">
        <f t="shared" si="7"/>
        <v>0</v>
      </c>
    </row>
    <row r="242" spans="1:10" s="57" customFormat="1" ht="15">
      <c r="A242" s="68"/>
      <c r="B242" s="69"/>
      <c r="C242" s="242"/>
      <c r="D242" s="52"/>
      <c r="E242" s="70"/>
      <c r="F242" s="71">
        <f>SUM(D$5:D242)</f>
        <v>0</v>
      </c>
      <c r="G242" s="72">
        <f t="shared" si="6"/>
        <v>0</v>
      </c>
      <c r="H242" s="72">
        <v>0</v>
      </c>
      <c r="I242" s="73"/>
      <c r="J242" s="72">
        <f t="shared" si="7"/>
        <v>0</v>
      </c>
    </row>
    <row r="243" spans="1:10" s="57" customFormat="1" ht="15">
      <c r="A243" s="68"/>
      <c r="B243" s="69"/>
      <c r="C243" s="242"/>
      <c r="D243" s="52"/>
      <c r="E243" s="70"/>
      <c r="F243" s="71">
        <f>SUM(D$5:D243)</f>
        <v>0</v>
      </c>
      <c r="G243" s="72">
        <f t="shared" si="6"/>
        <v>0</v>
      </c>
      <c r="H243" s="72">
        <v>0</v>
      </c>
      <c r="I243" s="73"/>
      <c r="J243" s="72">
        <f t="shared" si="7"/>
        <v>0</v>
      </c>
    </row>
    <row r="244" spans="1:10" s="57" customFormat="1" ht="15">
      <c r="A244" s="68"/>
      <c r="B244" s="69"/>
      <c r="C244" s="242"/>
      <c r="D244" s="52"/>
      <c r="E244" s="70"/>
      <c r="F244" s="71">
        <f>SUM(D$5:D244)</f>
        <v>0</v>
      </c>
      <c r="G244" s="72">
        <f t="shared" si="6"/>
        <v>0</v>
      </c>
      <c r="H244" s="72">
        <v>0</v>
      </c>
      <c r="I244" s="73"/>
      <c r="J244" s="72">
        <f t="shared" si="7"/>
        <v>0</v>
      </c>
    </row>
    <row r="245" spans="1:10" s="57" customFormat="1" ht="15">
      <c r="A245" s="68"/>
      <c r="B245" s="69"/>
      <c r="C245" s="242"/>
      <c r="D245" s="52"/>
      <c r="E245" s="70"/>
      <c r="F245" s="71">
        <f>SUM(D$5:D245)</f>
        <v>0</v>
      </c>
      <c r="G245" s="72">
        <f t="shared" si="6"/>
        <v>0</v>
      </c>
      <c r="H245" s="72">
        <v>0</v>
      </c>
      <c r="I245" s="73"/>
      <c r="J245" s="72">
        <f t="shared" si="7"/>
        <v>0</v>
      </c>
    </row>
    <row r="246" spans="1:10" s="57" customFormat="1" ht="15">
      <c r="A246" s="68"/>
      <c r="B246" s="69"/>
      <c r="C246" s="242"/>
      <c r="D246" s="52"/>
      <c r="E246" s="70"/>
      <c r="F246" s="71">
        <f>SUM(D$5:D246)</f>
        <v>0</v>
      </c>
      <c r="G246" s="72">
        <f t="shared" si="6"/>
        <v>0</v>
      </c>
      <c r="H246" s="72">
        <v>0</v>
      </c>
      <c r="I246" s="73"/>
      <c r="J246" s="72">
        <f t="shared" si="7"/>
        <v>0</v>
      </c>
    </row>
    <row r="247" spans="1:10" s="57" customFormat="1" ht="15">
      <c r="A247" s="68"/>
      <c r="B247" s="69"/>
      <c r="C247" s="242"/>
      <c r="D247" s="52"/>
      <c r="E247" s="70"/>
      <c r="F247" s="71">
        <f>SUM(D$5:D247)</f>
        <v>0</v>
      </c>
      <c r="G247" s="72">
        <f t="shared" si="6"/>
        <v>0</v>
      </c>
      <c r="H247" s="72">
        <v>0</v>
      </c>
      <c r="I247" s="73"/>
      <c r="J247" s="72">
        <f t="shared" si="7"/>
        <v>0</v>
      </c>
    </row>
    <row r="248" spans="1:10" s="57" customFormat="1" ht="15">
      <c r="A248" s="68"/>
      <c r="B248" s="69"/>
      <c r="C248" s="242"/>
      <c r="D248" s="52"/>
      <c r="E248" s="70"/>
      <c r="F248" s="71">
        <f>SUM(D$5:D248)</f>
        <v>0</v>
      </c>
      <c r="G248" s="72">
        <f t="shared" si="6"/>
        <v>0</v>
      </c>
      <c r="H248" s="72">
        <v>0</v>
      </c>
      <c r="I248" s="73"/>
      <c r="J248" s="72">
        <f t="shared" si="7"/>
        <v>0</v>
      </c>
    </row>
    <row r="249" spans="1:10" s="57" customFormat="1" ht="15">
      <c r="A249" s="68"/>
      <c r="B249" s="69"/>
      <c r="C249" s="242"/>
      <c r="D249" s="52"/>
      <c r="E249" s="70"/>
      <c r="F249" s="71">
        <f>SUM(D$5:D249)</f>
        <v>0</v>
      </c>
      <c r="G249" s="72">
        <f t="shared" si="6"/>
        <v>0</v>
      </c>
      <c r="H249" s="72">
        <v>0</v>
      </c>
      <c r="I249" s="73"/>
      <c r="J249" s="72">
        <f t="shared" si="7"/>
        <v>0</v>
      </c>
    </row>
    <row r="250" spans="1:10" s="57" customFormat="1" ht="15">
      <c r="A250" s="68"/>
      <c r="B250" s="69"/>
      <c r="C250" s="242"/>
      <c r="D250" s="52"/>
      <c r="E250" s="70"/>
      <c r="F250" s="71">
        <f>SUM(D$5:D250)</f>
        <v>0</v>
      </c>
      <c r="G250" s="72">
        <f t="shared" si="6"/>
        <v>0</v>
      </c>
      <c r="H250" s="72">
        <v>0</v>
      </c>
      <c r="I250" s="73"/>
      <c r="J250" s="72">
        <f t="shared" si="7"/>
        <v>0</v>
      </c>
    </row>
    <row r="251" spans="1:10" s="57" customFormat="1" ht="15">
      <c r="A251" s="68"/>
      <c r="B251" s="69"/>
      <c r="C251" s="242"/>
      <c r="D251" s="52"/>
      <c r="E251" s="70"/>
      <c r="F251" s="71">
        <f>SUM(D$5:D251)</f>
        <v>0</v>
      </c>
      <c r="G251" s="72">
        <f t="shared" si="6"/>
        <v>0</v>
      </c>
      <c r="H251" s="72">
        <v>0</v>
      </c>
      <c r="I251" s="73"/>
      <c r="J251" s="72">
        <f t="shared" si="7"/>
        <v>0</v>
      </c>
    </row>
    <row r="252" spans="1:10" s="57" customFormat="1" ht="15">
      <c r="A252" s="68"/>
      <c r="B252" s="69"/>
      <c r="C252" s="242"/>
      <c r="D252" s="52"/>
      <c r="E252" s="70"/>
      <c r="F252" s="71">
        <f>SUM(D$5:D252)</f>
        <v>0</v>
      </c>
      <c r="G252" s="72">
        <f t="shared" si="6"/>
        <v>0</v>
      </c>
      <c r="H252" s="72">
        <v>0</v>
      </c>
      <c r="I252" s="73"/>
      <c r="J252" s="72">
        <f t="shared" si="7"/>
        <v>0</v>
      </c>
    </row>
    <row r="253" spans="1:10" s="57" customFormat="1" ht="15">
      <c r="A253" s="68"/>
      <c r="B253" s="69"/>
      <c r="C253" s="242"/>
      <c r="D253" s="52"/>
      <c r="E253" s="70"/>
      <c r="F253" s="71">
        <f>SUM(D$5:D253)</f>
        <v>0</v>
      </c>
      <c r="G253" s="72">
        <f t="shared" si="6"/>
        <v>0</v>
      </c>
      <c r="H253" s="72">
        <v>0</v>
      </c>
      <c r="I253" s="73"/>
      <c r="J253" s="72">
        <f t="shared" si="7"/>
        <v>0</v>
      </c>
    </row>
    <row r="254" spans="1:10" s="57" customFormat="1" ht="15">
      <c r="A254" s="68"/>
      <c r="B254" s="69"/>
      <c r="C254" s="242"/>
      <c r="D254" s="52"/>
      <c r="E254" s="70"/>
      <c r="F254" s="71">
        <f>SUM(D$5:D254)</f>
        <v>0</v>
      </c>
      <c r="G254" s="72">
        <f t="shared" si="6"/>
        <v>0</v>
      </c>
      <c r="H254" s="72">
        <v>0</v>
      </c>
      <c r="I254" s="73"/>
      <c r="J254" s="72">
        <f t="shared" si="7"/>
        <v>0</v>
      </c>
    </row>
    <row r="255" spans="1:10" s="57" customFormat="1" ht="15">
      <c r="A255" s="68"/>
      <c r="B255" s="69"/>
      <c r="C255" s="242"/>
      <c r="D255" s="52"/>
      <c r="E255" s="70"/>
      <c r="F255" s="71">
        <f>SUM(D$5:D255)</f>
        <v>0</v>
      </c>
      <c r="G255" s="72">
        <f t="shared" si="6"/>
        <v>0</v>
      </c>
      <c r="H255" s="72">
        <v>0</v>
      </c>
      <c r="I255" s="73"/>
      <c r="J255" s="72">
        <f t="shared" si="7"/>
        <v>0</v>
      </c>
    </row>
    <row r="256" spans="1:10" s="57" customFormat="1" ht="15">
      <c r="A256" s="68"/>
      <c r="B256" s="69"/>
      <c r="C256" s="242"/>
      <c r="D256" s="52"/>
      <c r="E256" s="70"/>
      <c r="F256" s="71">
        <f>SUM(D$5:D256)</f>
        <v>0</v>
      </c>
      <c r="G256" s="72">
        <f t="shared" si="6"/>
        <v>0</v>
      </c>
      <c r="H256" s="72">
        <v>0</v>
      </c>
      <c r="I256" s="73"/>
      <c r="J256" s="72">
        <f t="shared" si="7"/>
        <v>0</v>
      </c>
    </row>
    <row r="257" spans="1:10" s="57" customFormat="1" ht="15">
      <c r="A257" s="68"/>
      <c r="B257" s="69"/>
      <c r="C257" s="242"/>
      <c r="D257" s="52"/>
      <c r="E257" s="70"/>
      <c r="F257" s="71">
        <f>SUM(D$5:D257)</f>
        <v>0</v>
      </c>
      <c r="G257" s="72">
        <f t="shared" si="6"/>
        <v>0</v>
      </c>
      <c r="H257" s="72">
        <v>0</v>
      </c>
      <c r="I257" s="73"/>
      <c r="J257" s="72">
        <f t="shared" si="7"/>
        <v>0</v>
      </c>
    </row>
    <row r="258" spans="1:10" s="57" customFormat="1" ht="15">
      <c r="A258" s="68"/>
      <c r="B258" s="69"/>
      <c r="C258" s="242"/>
      <c r="D258" s="52"/>
      <c r="E258" s="70"/>
      <c r="F258" s="71">
        <f>SUM(D$5:D258)</f>
        <v>0</v>
      </c>
      <c r="G258" s="72">
        <f t="shared" si="6"/>
        <v>0</v>
      </c>
      <c r="H258" s="72">
        <v>0</v>
      </c>
      <c r="I258" s="73"/>
      <c r="J258" s="72">
        <f t="shared" si="7"/>
        <v>0</v>
      </c>
    </row>
    <row r="259" spans="1:10" s="57" customFormat="1" ht="15">
      <c r="A259" s="68"/>
      <c r="B259" s="69"/>
      <c r="C259" s="242"/>
      <c r="D259" s="52"/>
      <c r="E259" s="70"/>
      <c r="F259" s="71">
        <f>SUM(D$5:D259)</f>
        <v>0</v>
      </c>
      <c r="G259" s="72">
        <f t="shared" si="6"/>
        <v>0</v>
      </c>
      <c r="H259" s="72">
        <v>0</v>
      </c>
      <c r="I259" s="73"/>
      <c r="J259" s="72">
        <f t="shared" si="7"/>
        <v>0</v>
      </c>
    </row>
    <row r="260" spans="1:10" s="57" customFormat="1" ht="15">
      <c r="A260" s="68"/>
      <c r="B260" s="69"/>
      <c r="C260" s="242"/>
      <c r="D260" s="52"/>
      <c r="E260" s="70"/>
      <c r="F260" s="71">
        <f>SUM(D$5:D260)</f>
        <v>0</v>
      </c>
      <c r="G260" s="72">
        <f t="shared" si="6"/>
        <v>0</v>
      </c>
      <c r="H260" s="72">
        <v>0</v>
      </c>
      <c r="I260" s="73"/>
      <c r="J260" s="72">
        <f t="shared" si="7"/>
        <v>0</v>
      </c>
    </row>
    <row r="261" spans="1:10" s="57" customFormat="1" ht="15">
      <c r="A261" s="68"/>
      <c r="B261" s="69"/>
      <c r="C261" s="242"/>
      <c r="D261" s="52"/>
      <c r="E261" s="70"/>
      <c r="F261" s="71">
        <f>SUM(D$5:D261)</f>
        <v>0</v>
      </c>
      <c r="G261" s="72">
        <f t="shared" si="6"/>
        <v>0</v>
      </c>
      <c r="H261" s="72">
        <v>0</v>
      </c>
      <c r="I261" s="73"/>
      <c r="J261" s="72">
        <f t="shared" si="7"/>
        <v>0</v>
      </c>
    </row>
    <row r="262" spans="1:10" s="57" customFormat="1" ht="15">
      <c r="A262" s="68"/>
      <c r="B262" s="69"/>
      <c r="C262" s="242"/>
      <c r="D262" s="52"/>
      <c r="E262" s="70"/>
      <c r="F262" s="71">
        <f>SUM(D$5:D262)</f>
        <v>0</v>
      </c>
      <c r="G262" s="72">
        <f t="shared" si="6"/>
        <v>0</v>
      </c>
      <c r="H262" s="72">
        <v>0</v>
      </c>
      <c r="I262" s="73"/>
      <c r="J262" s="72">
        <f t="shared" si="7"/>
        <v>0</v>
      </c>
    </row>
    <row r="263" spans="1:10" s="57" customFormat="1" ht="15">
      <c r="A263" s="68"/>
      <c r="B263" s="69"/>
      <c r="C263" s="242"/>
      <c r="D263" s="52"/>
      <c r="E263" s="70"/>
      <c r="F263" s="71">
        <f>SUM(D$5:D263)</f>
        <v>0</v>
      </c>
      <c r="G263" s="72">
        <f t="shared" si="6"/>
        <v>0</v>
      </c>
      <c r="H263" s="72">
        <v>0</v>
      </c>
      <c r="I263" s="73"/>
      <c r="J263" s="72">
        <f t="shared" si="7"/>
        <v>0</v>
      </c>
    </row>
    <row r="264" spans="1:10" s="57" customFormat="1" ht="15">
      <c r="A264" s="68"/>
      <c r="B264" s="69"/>
      <c r="C264" s="242"/>
      <c r="D264" s="52"/>
      <c r="E264" s="70"/>
      <c r="F264" s="71">
        <f>SUM(D$5:D264)</f>
        <v>0</v>
      </c>
      <c r="G264" s="72">
        <f t="shared" ref="G264:G327" si="8">+D264-H264</f>
        <v>0</v>
      </c>
      <c r="H264" s="72">
        <v>0</v>
      </c>
      <c r="I264" s="73"/>
      <c r="J264" s="72">
        <f t="shared" ref="J264:J327" si="9">IF(OR(G264&gt;0,I264="X",C264="Income from customers"),0,G264)</f>
        <v>0</v>
      </c>
    </row>
    <row r="265" spans="1:10" s="57" customFormat="1" ht="15">
      <c r="A265" s="68"/>
      <c r="B265" s="69"/>
      <c r="C265" s="242"/>
      <c r="D265" s="52"/>
      <c r="E265" s="70"/>
      <c r="F265" s="71">
        <f>SUM(D$5:D265)</f>
        <v>0</v>
      </c>
      <c r="G265" s="72">
        <f t="shared" si="8"/>
        <v>0</v>
      </c>
      <c r="H265" s="72">
        <v>0</v>
      </c>
      <c r="I265" s="73"/>
      <c r="J265" s="72">
        <f t="shared" si="9"/>
        <v>0</v>
      </c>
    </row>
    <row r="266" spans="1:10" s="57" customFormat="1" ht="15">
      <c r="A266" s="68"/>
      <c r="B266" s="69"/>
      <c r="C266" s="242"/>
      <c r="D266" s="52"/>
      <c r="E266" s="70"/>
      <c r="F266" s="71">
        <f>SUM(D$5:D266)</f>
        <v>0</v>
      </c>
      <c r="G266" s="72">
        <f t="shared" si="8"/>
        <v>0</v>
      </c>
      <c r="H266" s="72">
        <v>0</v>
      </c>
      <c r="I266" s="73"/>
      <c r="J266" s="72">
        <f t="shared" si="9"/>
        <v>0</v>
      </c>
    </row>
    <row r="267" spans="1:10" s="57" customFormat="1" ht="15">
      <c r="A267" s="68"/>
      <c r="B267" s="69"/>
      <c r="C267" s="242"/>
      <c r="D267" s="52"/>
      <c r="E267" s="70"/>
      <c r="F267" s="71">
        <f>SUM(D$5:D267)</f>
        <v>0</v>
      </c>
      <c r="G267" s="72">
        <f t="shared" si="8"/>
        <v>0</v>
      </c>
      <c r="H267" s="72">
        <v>0</v>
      </c>
      <c r="I267" s="73"/>
      <c r="J267" s="72">
        <f t="shared" si="9"/>
        <v>0</v>
      </c>
    </row>
    <row r="268" spans="1:10" s="57" customFormat="1" ht="15">
      <c r="A268" s="68"/>
      <c r="B268" s="69"/>
      <c r="C268" s="242"/>
      <c r="D268" s="52"/>
      <c r="E268" s="70"/>
      <c r="F268" s="71">
        <f>SUM(D$5:D268)</f>
        <v>0</v>
      </c>
      <c r="G268" s="72">
        <f t="shared" si="8"/>
        <v>0</v>
      </c>
      <c r="H268" s="72">
        <v>0</v>
      </c>
      <c r="I268" s="73"/>
      <c r="J268" s="72">
        <f t="shared" si="9"/>
        <v>0</v>
      </c>
    </row>
    <row r="269" spans="1:10" s="57" customFormat="1" ht="15">
      <c r="A269" s="68"/>
      <c r="B269" s="69"/>
      <c r="C269" s="242"/>
      <c r="D269" s="52"/>
      <c r="E269" s="70"/>
      <c r="F269" s="71">
        <f>SUM(D$5:D269)</f>
        <v>0</v>
      </c>
      <c r="G269" s="72">
        <f t="shared" si="8"/>
        <v>0</v>
      </c>
      <c r="H269" s="72">
        <v>0</v>
      </c>
      <c r="I269" s="73"/>
      <c r="J269" s="72">
        <f t="shared" si="9"/>
        <v>0</v>
      </c>
    </row>
    <row r="270" spans="1:10" s="57" customFormat="1" ht="15">
      <c r="A270" s="68"/>
      <c r="B270" s="69"/>
      <c r="C270" s="242"/>
      <c r="D270" s="52"/>
      <c r="E270" s="70"/>
      <c r="F270" s="71">
        <f>SUM(D$5:D270)</f>
        <v>0</v>
      </c>
      <c r="G270" s="72">
        <f t="shared" si="8"/>
        <v>0</v>
      </c>
      <c r="H270" s="72">
        <v>0</v>
      </c>
      <c r="I270" s="73"/>
      <c r="J270" s="72">
        <f t="shared" si="9"/>
        <v>0</v>
      </c>
    </row>
    <row r="271" spans="1:10" s="57" customFormat="1" ht="15">
      <c r="A271" s="68"/>
      <c r="B271" s="69"/>
      <c r="C271" s="242"/>
      <c r="D271" s="52"/>
      <c r="E271" s="70"/>
      <c r="F271" s="71">
        <f>SUM(D$5:D271)</f>
        <v>0</v>
      </c>
      <c r="G271" s="72">
        <f t="shared" si="8"/>
        <v>0</v>
      </c>
      <c r="H271" s="72">
        <v>0</v>
      </c>
      <c r="I271" s="73"/>
      <c r="J271" s="72">
        <f t="shared" si="9"/>
        <v>0</v>
      </c>
    </row>
    <row r="272" spans="1:10" s="57" customFormat="1" ht="15">
      <c r="A272" s="68"/>
      <c r="B272" s="69"/>
      <c r="C272" s="242"/>
      <c r="D272" s="52"/>
      <c r="E272" s="70"/>
      <c r="F272" s="71">
        <f>SUM(D$5:D272)</f>
        <v>0</v>
      </c>
      <c r="G272" s="72">
        <f t="shared" si="8"/>
        <v>0</v>
      </c>
      <c r="H272" s="72">
        <v>0</v>
      </c>
      <c r="I272" s="73"/>
      <c r="J272" s="72">
        <f t="shared" si="9"/>
        <v>0</v>
      </c>
    </row>
    <row r="273" spans="1:10" s="57" customFormat="1" ht="15">
      <c r="A273" s="68"/>
      <c r="B273" s="69"/>
      <c r="C273" s="242"/>
      <c r="D273" s="52"/>
      <c r="E273" s="70"/>
      <c r="F273" s="71">
        <f>SUM(D$5:D273)</f>
        <v>0</v>
      </c>
      <c r="G273" s="72">
        <f t="shared" si="8"/>
        <v>0</v>
      </c>
      <c r="H273" s="72">
        <v>0</v>
      </c>
      <c r="I273" s="73"/>
      <c r="J273" s="72">
        <f t="shared" si="9"/>
        <v>0</v>
      </c>
    </row>
    <row r="274" spans="1:10" s="57" customFormat="1" ht="15">
      <c r="A274" s="68"/>
      <c r="B274" s="69"/>
      <c r="C274" s="242"/>
      <c r="D274" s="52"/>
      <c r="E274" s="70"/>
      <c r="F274" s="71">
        <f>SUM(D$5:D274)</f>
        <v>0</v>
      </c>
      <c r="G274" s="72">
        <f t="shared" si="8"/>
        <v>0</v>
      </c>
      <c r="H274" s="72">
        <v>0</v>
      </c>
      <c r="I274" s="73"/>
      <c r="J274" s="72">
        <f t="shared" si="9"/>
        <v>0</v>
      </c>
    </row>
    <row r="275" spans="1:10" s="57" customFormat="1" ht="15">
      <c r="A275" s="68"/>
      <c r="B275" s="69"/>
      <c r="C275" s="242"/>
      <c r="D275" s="52"/>
      <c r="E275" s="70"/>
      <c r="F275" s="71">
        <f>SUM(D$5:D275)</f>
        <v>0</v>
      </c>
      <c r="G275" s="72">
        <f t="shared" si="8"/>
        <v>0</v>
      </c>
      <c r="H275" s="72">
        <v>0</v>
      </c>
      <c r="I275" s="73"/>
      <c r="J275" s="72">
        <f t="shared" si="9"/>
        <v>0</v>
      </c>
    </row>
    <row r="276" spans="1:10" s="57" customFormat="1" ht="15">
      <c r="A276" s="68"/>
      <c r="B276" s="69"/>
      <c r="C276" s="242"/>
      <c r="D276" s="52"/>
      <c r="E276" s="70"/>
      <c r="F276" s="71">
        <f>SUM(D$5:D276)</f>
        <v>0</v>
      </c>
      <c r="G276" s="72">
        <f t="shared" si="8"/>
        <v>0</v>
      </c>
      <c r="H276" s="72">
        <v>0</v>
      </c>
      <c r="I276" s="73"/>
      <c r="J276" s="72">
        <f t="shared" si="9"/>
        <v>0</v>
      </c>
    </row>
    <row r="277" spans="1:10" s="57" customFormat="1" ht="15">
      <c r="A277" s="68"/>
      <c r="B277" s="69"/>
      <c r="C277" s="242"/>
      <c r="D277" s="52"/>
      <c r="E277" s="70"/>
      <c r="F277" s="71">
        <f>SUM(D$5:D277)</f>
        <v>0</v>
      </c>
      <c r="G277" s="72">
        <f t="shared" si="8"/>
        <v>0</v>
      </c>
      <c r="H277" s="72">
        <v>0</v>
      </c>
      <c r="I277" s="73"/>
      <c r="J277" s="72">
        <f t="shared" si="9"/>
        <v>0</v>
      </c>
    </row>
    <row r="278" spans="1:10" s="57" customFormat="1" ht="15">
      <c r="A278" s="68"/>
      <c r="B278" s="69"/>
      <c r="C278" s="242"/>
      <c r="D278" s="52"/>
      <c r="E278" s="70"/>
      <c r="F278" s="71">
        <f>SUM(D$5:D278)</f>
        <v>0</v>
      </c>
      <c r="G278" s="72">
        <f t="shared" si="8"/>
        <v>0</v>
      </c>
      <c r="H278" s="72">
        <v>0</v>
      </c>
      <c r="I278" s="73"/>
      <c r="J278" s="72">
        <f t="shared" si="9"/>
        <v>0</v>
      </c>
    </row>
    <row r="279" spans="1:10" s="57" customFormat="1" ht="15">
      <c r="A279" s="68"/>
      <c r="B279" s="69"/>
      <c r="C279" s="242"/>
      <c r="D279" s="52"/>
      <c r="E279" s="70"/>
      <c r="F279" s="71">
        <f>SUM(D$5:D279)</f>
        <v>0</v>
      </c>
      <c r="G279" s="72">
        <f t="shared" si="8"/>
        <v>0</v>
      </c>
      <c r="H279" s="72">
        <v>0</v>
      </c>
      <c r="I279" s="73"/>
      <c r="J279" s="72">
        <f t="shared" si="9"/>
        <v>0</v>
      </c>
    </row>
    <row r="280" spans="1:10" s="57" customFormat="1" ht="15">
      <c r="A280" s="68"/>
      <c r="B280" s="69"/>
      <c r="C280" s="242"/>
      <c r="D280" s="52"/>
      <c r="E280" s="70"/>
      <c r="F280" s="71">
        <f>SUM(D$5:D280)</f>
        <v>0</v>
      </c>
      <c r="G280" s="72">
        <f t="shared" si="8"/>
        <v>0</v>
      </c>
      <c r="H280" s="72">
        <v>0</v>
      </c>
      <c r="I280" s="73"/>
      <c r="J280" s="72">
        <f t="shared" si="9"/>
        <v>0</v>
      </c>
    </row>
    <row r="281" spans="1:10" s="57" customFormat="1" ht="15">
      <c r="A281" s="68"/>
      <c r="B281" s="69"/>
      <c r="C281" s="242"/>
      <c r="D281" s="52"/>
      <c r="E281" s="70"/>
      <c r="F281" s="71">
        <f>SUM(D$5:D281)</f>
        <v>0</v>
      </c>
      <c r="G281" s="72">
        <f t="shared" si="8"/>
        <v>0</v>
      </c>
      <c r="H281" s="72">
        <v>0</v>
      </c>
      <c r="I281" s="73"/>
      <c r="J281" s="72">
        <f t="shared" si="9"/>
        <v>0</v>
      </c>
    </row>
    <row r="282" spans="1:10" s="57" customFormat="1" ht="15">
      <c r="A282" s="68"/>
      <c r="B282" s="69"/>
      <c r="C282" s="242"/>
      <c r="D282" s="52"/>
      <c r="E282" s="70"/>
      <c r="F282" s="71">
        <f>SUM(D$5:D282)</f>
        <v>0</v>
      </c>
      <c r="G282" s="72">
        <f t="shared" si="8"/>
        <v>0</v>
      </c>
      <c r="H282" s="72">
        <v>0</v>
      </c>
      <c r="I282" s="73"/>
      <c r="J282" s="72">
        <f t="shared" si="9"/>
        <v>0</v>
      </c>
    </row>
    <row r="283" spans="1:10" s="57" customFormat="1" ht="15">
      <c r="A283" s="68"/>
      <c r="B283" s="69"/>
      <c r="C283" s="242"/>
      <c r="D283" s="52"/>
      <c r="E283" s="70"/>
      <c r="F283" s="71">
        <f>SUM(D$5:D283)</f>
        <v>0</v>
      </c>
      <c r="G283" s="72">
        <f t="shared" si="8"/>
        <v>0</v>
      </c>
      <c r="H283" s="72">
        <v>0</v>
      </c>
      <c r="I283" s="73"/>
      <c r="J283" s="72">
        <f t="shared" si="9"/>
        <v>0</v>
      </c>
    </row>
    <row r="284" spans="1:10" s="57" customFormat="1" ht="15">
      <c r="A284" s="68"/>
      <c r="B284" s="69"/>
      <c r="C284" s="242"/>
      <c r="D284" s="52"/>
      <c r="E284" s="70"/>
      <c r="F284" s="71">
        <f>SUM(D$5:D284)</f>
        <v>0</v>
      </c>
      <c r="G284" s="72">
        <f t="shared" si="8"/>
        <v>0</v>
      </c>
      <c r="H284" s="72">
        <v>0</v>
      </c>
      <c r="I284" s="73"/>
      <c r="J284" s="72">
        <f t="shared" si="9"/>
        <v>0</v>
      </c>
    </row>
    <row r="285" spans="1:10" s="57" customFormat="1" ht="15">
      <c r="A285" s="68"/>
      <c r="B285" s="69"/>
      <c r="C285" s="242"/>
      <c r="D285" s="52"/>
      <c r="E285" s="70"/>
      <c r="F285" s="71">
        <f>SUM(D$5:D285)</f>
        <v>0</v>
      </c>
      <c r="G285" s="72">
        <f t="shared" si="8"/>
        <v>0</v>
      </c>
      <c r="H285" s="72">
        <v>0</v>
      </c>
      <c r="I285" s="73"/>
      <c r="J285" s="72">
        <f t="shared" si="9"/>
        <v>0</v>
      </c>
    </row>
    <row r="286" spans="1:10" s="57" customFormat="1" ht="15">
      <c r="A286" s="68"/>
      <c r="B286" s="69"/>
      <c r="C286" s="242"/>
      <c r="D286" s="52"/>
      <c r="E286" s="70"/>
      <c r="F286" s="71">
        <f>SUM(D$5:D286)</f>
        <v>0</v>
      </c>
      <c r="G286" s="72">
        <f t="shared" si="8"/>
        <v>0</v>
      </c>
      <c r="H286" s="72">
        <v>0</v>
      </c>
      <c r="I286" s="73"/>
      <c r="J286" s="72">
        <f t="shared" si="9"/>
        <v>0</v>
      </c>
    </row>
    <row r="287" spans="1:10" s="57" customFormat="1" ht="15">
      <c r="A287" s="68"/>
      <c r="B287" s="69"/>
      <c r="C287" s="242"/>
      <c r="D287" s="52"/>
      <c r="E287" s="70"/>
      <c r="F287" s="71">
        <f>SUM(D$5:D287)</f>
        <v>0</v>
      </c>
      <c r="G287" s="72">
        <f t="shared" si="8"/>
        <v>0</v>
      </c>
      <c r="H287" s="72">
        <v>0</v>
      </c>
      <c r="I287" s="73"/>
      <c r="J287" s="72">
        <f t="shared" si="9"/>
        <v>0</v>
      </c>
    </row>
    <row r="288" spans="1:10" s="57" customFormat="1" ht="15">
      <c r="A288" s="68"/>
      <c r="B288" s="69"/>
      <c r="C288" s="242"/>
      <c r="D288" s="52"/>
      <c r="E288" s="70"/>
      <c r="F288" s="71">
        <f>SUM(D$5:D288)</f>
        <v>0</v>
      </c>
      <c r="G288" s="72">
        <f t="shared" si="8"/>
        <v>0</v>
      </c>
      <c r="H288" s="72">
        <v>0</v>
      </c>
      <c r="I288" s="73"/>
      <c r="J288" s="72">
        <f t="shared" si="9"/>
        <v>0</v>
      </c>
    </row>
    <row r="289" spans="1:10" s="57" customFormat="1" ht="15">
      <c r="A289" s="68"/>
      <c r="B289" s="69"/>
      <c r="C289" s="242"/>
      <c r="D289" s="52"/>
      <c r="E289" s="70"/>
      <c r="F289" s="71">
        <f>SUM(D$5:D289)</f>
        <v>0</v>
      </c>
      <c r="G289" s="72">
        <f t="shared" si="8"/>
        <v>0</v>
      </c>
      <c r="H289" s="72">
        <v>0</v>
      </c>
      <c r="I289" s="73"/>
      <c r="J289" s="72">
        <f t="shared" si="9"/>
        <v>0</v>
      </c>
    </row>
    <row r="290" spans="1:10" s="57" customFormat="1" ht="15">
      <c r="A290" s="68"/>
      <c r="B290" s="69"/>
      <c r="C290" s="242"/>
      <c r="D290" s="52"/>
      <c r="E290" s="70"/>
      <c r="F290" s="71">
        <f>SUM(D$5:D290)</f>
        <v>0</v>
      </c>
      <c r="G290" s="72">
        <f t="shared" si="8"/>
        <v>0</v>
      </c>
      <c r="H290" s="72">
        <v>0</v>
      </c>
      <c r="I290" s="73"/>
      <c r="J290" s="72">
        <f t="shared" si="9"/>
        <v>0</v>
      </c>
    </row>
    <row r="291" spans="1:10" s="57" customFormat="1" ht="15">
      <c r="A291" s="68"/>
      <c r="B291" s="69"/>
      <c r="C291" s="242"/>
      <c r="D291" s="52"/>
      <c r="E291" s="70"/>
      <c r="F291" s="71">
        <f>SUM(D$5:D291)</f>
        <v>0</v>
      </c>
      <c r="G291" s="72">
        <f t="shared" si="8"/>
        <v>0</v>
      </c>
      <c r="H291" s="72">
        <v>0</v>
      </c>
      <c r="I291" s="73"/>
      <c r="J291" s="72">
        <f t="shared" si="9"/>
        <v>0</v>
      </c>
    </row>
    <row r="292" spans="1:10" s="57" customFormat="1" ht="15">
      <c r="A292" s="68"/>
      <c r="B292" s="69"/>
      <c r="C292" s="242"/>
      <c r="D292" s="52"/>
      <c r="E292" s="70"/>
      <c r="F292" s="71">
        <f>SUM(D$5:D292)</f>
        <v>0</v>
      </c>
      <c r="G292" s="72">
        <f t="shared" si="8"/>
        <v>0</v>
      </c>
      <c r="H292" s="72">
        <v>0</v>
      </c>
      <c r="I292" s="73"/>
      <c r="J292" s="72">
        <f t="shared" si="9"/>
        <v>0</v>
      </c>
    </row>
    <row r="293" spans="1:10" s="57" customFormat="1" ht="15">
      <c r="A293" s="68"/>
      <c r="B293" s="69"/>
      <c r="C293" s="242"/>
      <c r="D293" s="52"/>
      <c r="E293" s="70"/>
      <c r="F293" s="71">
        <f>SUM(D$5:D293)</f>
        <v>0</v>
      </c>
      <c r="G293" s="72">
        <f t="shared" si="8"/>
        <v>0</v>
      </c>
      <c r="H293" s="72">
        <v>0</v>
      </c>
      <c r="I293" s="73"/>
      <c r="J293" s="72">
        <f t="shared" si="9"/>
        <v>0</v>
      </c>
    </row>
    <row r="294" spans="1:10" s="57" customFormat="1" ht="15">
      <c r="A294" s="68"/>
      <c r="B294" s="69"/>
      <c r="C294" s="242"/>
      <c r="D294" s="52"/>
      <c r="E294" s="70"/>
      <c r="F294" s="71">
        <f>SUM(D$5:D294)</f>
        <v>0</v>
      </c>
      <c r="G294" s="72">
        <f t="shared" si="8"/>
        <v>0</v>
      </c>
      <c r="H294" s="72">
        <v>0</v>
      </c>
      <c r="I294" s="73"/>
      <c r="J294" s="72">
        <f t="shared" si="9"/>
        <v>0</v>
      </c>
    </row>
    <row r="295" spans="1:10" s="57" customFormat="1" ht="15">
      <c r="A295" s="68"/>
      <c r="B295" s="69"/>
      <c r="C295" s="242"/>
      <c r="D295" s="52"/>
      <c r="E295" s="70"/>
      <c r="F295" s="71">
        <f>SUM(D$5:D295)</f>
        <v>0</v>
      </c>
      <c r="G295" s="72">
        <f t="shared" si="8"/>
        <v>0</v>
      </c>
      <c r="H295" s="72">
        <v>0</v>
      </c>
      <c r="I295" s="73"/>
      <c r="J295" s="72">
        <f t="shared" si="9"/>
        <v>0</v>
      </c>
    </row>
    <row r="296" spans="1:10" s="57" customFormat="1" ht="15">
      <c r="A296" s="68"/>
      <c r="B296" s="69"/>
      <c r="C296" s="242"/>
      <c r="D296" s="52"/>
      <c r="E296" s="70"/>
      <c r="F296" s="71">
        <f>SUM(D$5:D296)</f>
        <v>0</v>
      </c>
      <c r="G296" s="72">
        <f t="shared" si="8"/>
        <v>0</v>
      </c>
      <c r="H296" s="72">
        <v>0</v>
      </c>
      <c r="I296" s="73"/>
      <c r="J296" s="72">
        <f t="shared" si="9"/>
        <v>0</v>
      </c>
    </row>
    <row r="297" spans="1:10" s="57" customFormat="1" ht="15">
      <c r="A297" s="68"/>
      <c r="B297" s="69"/>
      <c r="C297" s="242"/>
      <c r="D297" s="52"/>
      <c r="E297" s="70"/>
      <c r="F297" s="71">
        <f>SUM(D$5:D297)</f>
        <v>0</v>
      </c>
      <c r="G297" s="72">
        <f t="shared" si="8"/>
        <v>0</v>
      </c>
      <c r="H297" s="72">
        <v>0</v>
      </c>
      <c r="I297" s="73"/>
      <c r="J297" s="72">
        <f t="shared" si="9"/>
        <v>0</v>
      </c>
    </row>
    <row r="298" spans="1:10" s="57" customFormat="1" ht="15">
      <c r="A298" s="68"/>
      <c r="B298" s="69"/>
      <c r="C298" s="242"/>
      <c r="D298" s="52"/>
      <c r="E298" s="70"/>
      <c r="F298" s="71">
        <f>SUM(D$5:D298)</f>
        <v>0</v>
      </c>
      <c r="G298" s="72">
        <f t="shared" si="8"/>
        <v>0</v>
      </c>
      <c r="H298" s="72">
        <v>0</v>
      </c>
      <c r="I298" s="73"/>
      <c r="J298" s="72">
        <f t="shared" si="9"/>
        <v>0</v>
      </c>
    </row>
    <row r="299" spans="1:10" s="57" customFormat="1" ht="15">
      <c r="A299" s="68"/>
      <c r="B299" s="69"/>
      <c r="C299" s="242"/>
      <c r="D299" s="52"/>
      <c r="E299" s="70"/>
      <c r="F299" s="71">
        <f>SUM(D$5:D299)</f>
        <v>0</v>
      </c>
      <c r="G299" s="72">
        <f t="shared" si="8"/>
        <v>0</v>
      </c>
      <c r="H299" s="72">
        <v>0</v>
      </c>
      <c r="I299" s="73"/>
      <c r="J299" s="72">
        <f t="shared" si="9"/>
        <v>0</v>
      </c>
    </row>
    <row r="300" spans="1:10" s="57" customFormat="1" ht="15">
      <c r="A300" s="68"/>
      <c r="B300" s="69"/>
      <c r="C300" s="242"/>
      <c r="D300" s="52"/>
      <c r="E300" s="70"/>
      <c r="F300" s="71">
        <f>SUM(D$5:D300)</f>
        <v>0</v>
      </c>
      <c r="G300" s="72">
        <f t="shared" si="8"/>
        <v>0</v>
      </c>
      <c r="H300" s="72">
        <v>0</v>
      </c>
      <c r="I300" s="73"/>
      <c r="J300" s="72">
        <f t="shared" si="9"/>
        <v>0</v>
      </c>
    </row>
    <row r="301" spans="1:10" s="57" customFormat="1" ht="15">
      <c r="A301" s="68"/>
      <c r="B301" s="69"/>
      <c r="C301" s="242"/>
      <c r="D301" s="52"/>
      <c r="E301" s="70"/>
      <c r="F301" s="71">
        <f>SUM(D$5:D301)</f>
        <v>0</v>
      </c>
      <c r="G301" s="72">
        <f t="shared" si="8"/>
        <v>0</v>
      </c>
      <c r="H301" s="72">
        <v>0</v>
      </c>
      <c r="I301" s="73"/>
      <c r="J301" s="72">
        <f t="shared" si="9"/>
        <v>0</v>
      </c>
    </row>
    <row r="302" spans="1:10" s="57" customFormat="1" ht="15">
      <c r="A302" s="68"/>
      <c r="B302" s="69"/>
      <c r="C302" s="242"/>
      <c r="D302" s="52"/>
      <c r="E302" s="70"/>
      <c r="F302" s="71">
        <f>SUM(D$5:D302)</f>
        <v>0</v>
      </c>
      <c r="G302" s="72">
        <f t="shared" si="8"/>
        <v>0</v>
      </c>
      <c r="H302" s="72">
        <v>0</v>
      </c>
      <c r="I302" s="73"/>
      <c r="J302" s="72">
        <f t="shared" si="9"/>
        <v>0</v>
      </c>
    </row>
    <row r="303" spans="1:10" s="57" customFormat="1" ht="15">
      <c r="A303" s="68"/>
      <c r="B303" s="69"/>
      <c r="C303" s="242"/>
      <c r="D303" s="52"/>
      <c r="E303" s="70"/>
      <c r="F303" s="71">
        <f>SUM(D$5:D303)</f>
        <v>0</v>
      </c>
      <c r="G303" s="72">
        <f t="shared" si="8"/>
        <v>0</v>
      </c>
      <c r="H303" s="72">
        <v>0</v>
      </c>
      <c r="I303" s="73"/>
      <c r="J303" s="72">
        <f t="shared" si="9"/>
        <v>0</v>
      </c>
    </row>
    <row r="304" spans="1:10" s="57" customFormat="1" ht="15">
      <c r="A304" s="68"/>
      <c r="B304" s="69"/>
      <c r="C304" s="242"/>
      <c r="D304" s="52"/>
      <c r="E304" s="70"/>
      <c r="F304" s="71">
        <f>SUM(D$5:D304)</f>
        <v>0</v>
      </c>
      <c r="G304" s="72">
        <f t="shared" si="8"/>
        <v>0</v>
      </c>
      <c r="H304" s="72">
        <v>0</v>
      </c>
      <c r="I304" s="73"/>
      <c r="J304" s="72">
        <f t="shared" si="9"/>
        <v>0</v>
      </c>
    </row>
    <row r="305" spans="1:10" s="57" customFormat="1" ht="15">
      <c r="A305" s="68"/>
      <c r="B305" s="69"/>
      <c r="C305" s="242"/>
      <c r="D305" s="52"/>
      <c r="E305" s="70"/>
      <c r="F305" s="71">
        <f>SUM(D$5:D305)</f>
        <v>0</v>
      </c>
      <c r="G305" s="72">
        <f t="shared" si="8"/>
        <v>0</v>
      </c>
      <c r="H305" s="72">
        <v>0</v>
      </c>
      <c r="I305" s="73"/>
      <c r="J305" s="72">
        <f t="shared" si="9"/>
        <v>0</v>
      </c>
    </row>
    <row r="306" spans="1:10" s="57" customFormat="1" ht="15">
      <c r="A306" s="68"/>
      <c r="B306" s="69"/>
      <c r="C306" s="242"/>
      <c r="D306" s="52"/>
      <c r="E306" s="70"/>
      <c r="F306" s="71">
        <f>SUM(D$5:D306)</f>
        <v>0</v>
      </c>
      <c r="G306" s="72">
        <f t="shared" si="8"/>
        <v>0</v>
      </c>
      <c r="H306" s="72">
        <v>0</v>
      </c>
      <c r="I306" s="73"/>
      <c r="J306" s="72">
        <f t="shared" si="9"/>
        <v>0</v>
      </c>
    </row>
    <row r="307" spans="1:10" s="57" customFormat="1" ht="15">
      <c r="A307" s="68"/>
      <c r="B307" s="69"/>
      <c r="C307" s="242"/>
      <c r="D307" s="52"/>
      <c r="E307" s="70"/>
      <c r="F307" s="71">
        <f>SUM(D$5:D307)</f>
        <v>0</v>
      </c>
      <c r="G307" s="72">
        <f t="shared" si="8"/>
        <v>0</v>
      </c>
      <c r="H307" s="72">
        <v>0</v>
      </c>
      <c r="I307" s="73"/>
      <c r="J307" s="72">
        <f t="shared" si="9"/>
        <v>0</v>
      </c>
    </row>
    <row r="308" spans="1:10" s="57" customFormat="1" ht="15">
      <c r="A308" s="68"/>
      <c r="B308" s="69"/>
      <c r="C308" s="242"/>
      <c r="D308" s="52"/>
      <c r="E308" s="70"/>
      <c r="F308" s="71">
        <f>SUM(D$5:D308)</f>
        <v>0</v>
      </c>
      <c r="G308" s="72">
        <f t="shared" si="8"/>
        <v>0</v>
      </c>
      <c r="H308" s="72">
        <v>0</v>
      </c>
      <c r="I308" s="73"/>
      <c r="J308" s="72">
        <f t="shared" si="9"/>
        <v>0</v>
      </c>
    </row>
    <row r="309" spans="1:10" s="57" customFormat="1" ht="15">
      <c r="A309" s="68"/>
      <c r="B309" s="69"/>
      <c r="C309" s="242"/>
      <c r="D309" s="52"/>
      <c r="E309" s="70"/>
      <c r="F309" s="71">
        <f>SUM(D$5:D309)</f>
        <v>0</v>
      </c>
      <c r="G309" s="72">
        <f t="shared" si="8"/>
        <v>0</v>
      </c>
      <c r="H309" s="72">
        <v>0</v>
      </c>
      <c r="I309" s="73"/>
      <c r="J309" s="72">
        <f t="shared" si="9"/>
        <v>0</v>
      </c>
    </row>
    <row r="310" spans="1:10" s="57" customFormat="1" ht="15">
      <c r="A310" s="68"/>
      <c r="B310" s="69"/>
      <c r="C310" s="242"/>
      <c r="D310" s="52"/>
      <c r="E310" s="70"/>
      <c r="F310" s="71">
        <f>SUM(D$5:D310)</f>
        <v>0</v>
      </c>
      <c r="G310" s="72">
        <f t="shared" si="8"/>
        <v>0</v>
      </c>
      <c r="H310" s="72">
        <v>0</v>
      </c>
      <c r="I310" s="73"/>
      <c r="J310" s="72">
        <f t="shared" si="9"/>
        <v>0</v>
      </c>
    </row>
    <row r="311" spans="1:10" s="57" customFormat="1" ht="15">
      <c r="A311" s="68"/>
      <c r="B311" s="69"/>
      <c r="C311" s="242"/>
      <c r="D311" s="52"/>
      <c r="E311" s="70"/>
      <c r="F311" s="71">
        <f>SUM(D$5:D311)</f>
        <v>0</v>
      </c>
      <c r="G311" s="72">
        <f t="shared" si="8"/>
        <v>0</v>
      </c>
      <c r="H311" s="72">
        <v>0</v>
      </c>
      <c r="I311" s="73"/>
      <c r="J311" s="72">
        <f t="shared" si="9"/>
        <v>0</v>
      </c>
    </row>
    <row r="312" spans="1:10" s="57" customFormat="1" ht="15">
      <c r="A312" s="68"/>
      <c r="B312" s="69"/>
      <c r="C312" s="242"/>
      <c r="D312" s="52"/>
      <c r="E312" s="70"/>
      <c r="F312" s="71">
        <f>SUM(D$5:D312)</f>
        <v>0</v>
      </c>
      <c r="G312" s="72">
        <f t="shared" si="8"/>
        <v>0</v>
      </c>
      <c r="H312" s="72">
        <v>0</v>
      </c>
      <c r="I312" s="73"/>
      <c r="J312" s="72">
        <f t="shared" si="9"/>
        <v>0</v>
      </c>
    </row>
    <row r="313" spans="1:10" s="57" customFormat="1" ht="15">
      <c r="A313" s="68"/>
      <c r="B313" s="69"/>
      <c r="C313" s="242"/>
      <c r="D313" s="52"/>
      <c r="E313" s="70"/>
      <c r="F313" s="71">
        <f>SUM(D$5:D313)</f>
        <v>0</v>
      </c>
      <c r="G313" s="72">
        <f t="shared" si="8"/>
        <v>0</v>
      </c>
      <c r="H313" s="72">
        <v>0</v>
      </c>
      <c r="I313" s="73"/>
      <c r="J313" s="72">
        <f t="shared" si="9"/>
        <v>0</v>
      </c>
    </row>
    <row r="314" spans="1:10" s="57" customFormat="1" ht="15">
      <c r="A314" s="68"/>
      <c r="B314" s="69"/>
      <c r="C314" s="242"/>
      <c r="D314" s="52"/>
      <c r="E314" s="70"/>
      <c r="F314" s="71">
        <f>SUM(D$5:D314)</f>
        <v>0</v>
      </c>
      <c r="G314" s="72">
        <f t="shared" si="8"/>
        <v>0</v>
      </c>
      <c r="H314" s="72">
        <v>0</v>
      </c>
      <c r="I314" s="73"/>
      <c r="J314" s="72">
        <f t="shared" si="9"/>
        <v>0</v>
      </c>
    </row>
    <row r="315" spans="1:10" s="57" customFormat="1" ht="15">
      <c r="A315" s="68"/>
      <c r="B315" s="69"/>
      <c r="C315" s="242"/>
      <c r="D315" s="52"/>
      <c r="E315" s="70"/>
      <c r="F315" s="71">
        <f>SUM(D$5:D315)</f>
        <v>0</v>
      </c>
      <c r="G315" s="72">
        <f t="shared" si="8"/>
        <v>0</v>
      </c>
      <c r="H315" s="72">
        <v>0</v>
      </c>
      <c r="I315" s="73"/>
      <c r="J315" s="72">
        <f t="shared" si="9"/>
        <v>0</v>
      </c>
    </row>
    <row r="316" spans="1:10" s="57" customFormat="1" ht="15">
      <c r="A316" s="68"/>
      <c r="B316" s="69"/>
      <c r="C316" s="242"/>
      <c r="D316" s="52"/>
      <c r="E316" s="70"/>
      <c r="F316" s="71">
        <f>SUM(D$5:D316)</f>
        <v>0</v>
      </c>
      <c r="G316" s="72">
        <f t="shared" si="8"/>
        <v>0</v>
      </c>
      <c r="H316" s="72">
        <v>0</v>
      </c>
      <c r="I316" s="73"/>
      <c r="J316" s="72">
        <f t="shared" si="9"/>
        <v>0</v>
      </c>
    </row>
    <row r="317" spans="1:10" s="57" customFormat="1" ht="15">
      <c r="A317" s="68"/>
      <c r="B317" s="69"/>
      <c r="C317" s="242"/>
      <c r="D317" s="52"/>
      <c r="E317" s="70"/>
      <c r="F317" s="71">
        <f>SUM(D$5:D317)</f>
        <v>0</v>
      </c>
      <c r="G317" s="72">
        <f t="shared" si="8"/>
        <v>0</v>
      </c>
      <c r="H317" s="72">
        <v>0</v>
      </c>
      <c r="I317" s="73"/>
      <c r="J317" s="72">
        <f t="shared" si="9"/>
        <v>0</v>
      </c>
    </row>
    <row r="318" spans="1:10" s="57" customFormat="1" ht="15">
      <c r="A318" s="68"/>
      <c r="B318" s="69"/>
      <c r="C318" s="242"/>
      <c r="D318" s="52"/>
      <c r="E318" s="70"/>
      <c r="F318" s="71">
        <f>SUM(D$5:D318)</f>
        <v>0</v>
      </c>
      <c r="G318" s="72">
        <f t="shared" si="8"/>
        <v>0</v>
      </c>
      <c r="H318" s="72">
        <v>0</v>
      </c>
      <c r="I318" s="73"/>
      <c r="J318" s="72">
        <f t="shared" si="9"/>
        <v>0</v>
      </c>
    </row>
    <row r="319" spans="1:10" s="57" customFormat="1" ht="15">
      <c r="A319" s="68"/>
      <c r="B319" s="69"/>
      <c r="C319" s="242"/>
      <c r="D319" s="52"/>
      <c r="E319" s="70"/>
      <c r="F319" s="71">
        <f>SUM(D$5:D319)</f>
        <v>0</v>
      </c>
      <c r="G319" s="72">
        <f t="shared" si="8"/>
        <v>0</v>
      </c>
      <c r="H319" s="72">
        <v>0</v>
      </c>
      <c r="I319" s="73"/>
      <c r="J319" s="72">
        <f t="shared" si="9"/>
        <v>0</v>
      </c>
    </row>
    <row r="320" spans="1:10" s="57" customFormat="1" ht="15">
      <c r="A320" s="68"/>
      <c r="B320" s="69"/>
      <c r="C320" s="242"/>
      <c r="D320" s="52"/>
      <c r="E320" s="70"/>
      <c r="F320" s="71">
        <f>SUM(D$5:D320)</f>
        <v>0</v>
      </c>
      <c r="G320" s="72">
        <f t="shared" si="8"/>
        <v>0</v>
      </c>
      <c r="H320" s="72">
        <v>0</v>
      </c>
      <c r="I320" s="73"/>
      <c r="J320" s="72">
        <f t="shared" si="9"/>
        <v>0</v>
      </c>
    </row>
    <row r="321" spans="1:10" s="57" customFormat="1" ht="15">
      <c r="A321" s="68"/>
      <c r="B321" s="69"/>
      <c r="C321" s="242"/>
      <c r="D321" s="52"/>
      <c r="E321" s="70"/>
      <c r="F321" s="71">
        <f>SUM(D$5:D321)</f>
        <v>0</v>
      </c>
      <c r="G321" s="72">
        <f t="shared" si="8"/>
        <v>0</v>
      </c>
      <c r="H321" s="72">
        <v>0</v>
      </c>
      <c r="I321" s="73"/>
      <c r="J321" s="72">
        <f t="shared" si="9"/>
        <v>0</v>
      </c>
    </row>
    <row r="322" spans="1:10" s="57" customFormat="1" ht="15">
      <c r="A322" s="68"/>
      <c r="B322" s="69"/>
      <c r="C322" s="242"/>
      <c r="D322" s="52"/>
      <c r="E322" s="70"/>
      <c r="F322" s="71">
        <f>SUM(D$5:D322)</f>
        <v>0</v>
      </c>
      <c r="G322" s="72">
        <f t="shared" si="8"/>
        <v>0</v>
      </c>
      <c r="H322" s="72">
        <v>0</v>
      </c>
      <c r="I322" s="73"/>
      <c r="J322" s="72">
        <f t="shared" si="9"/>
        <v>0</v>
      </c>
    </row>
    <row r="323" spans="1:10" s="57" customFormat="1" ht="15">
      <c r="A323" s="68"/>
      <c r="B323" s="69"/>
      <c r="C323" s="242"/>
      <c r="D323" s="52"/>
      <c r="E323" s="70"/>
      <c r="F323" s="71">
        <f>SUM(D$5:D323)</f>
        <v>0</v>
      </c>
      <c r="G323" s="72">
        <f t="shared" si="8"/>
        <v>0</v>
      </c>
      <c r="H323" s="72">
        <v>0</v>
      </c>
      <c r="I323" s="73"/>
      <c r="J323" s="72">
        <f t="shared" si="9"/>
        <v>0</v>
      </c>
    </row>
    <row r="324" spans="1:10" s="57" customFormat="1" ht="15">
      <c r="A324" s="68"/>
      <c r="B324" s="69"/>
      <c r="C324" s="242"/>
      <c r="D324" s="52"/>
      <c r="E324" s="70"/>
      <c r="F324" s="71">
        <f>SUM(D$5:D324)</f>
        <v>0</v>
      </c>
      <c r="G324" s="72">
        <f t="shared" si="8"/>
        <v>0</v>
      </c>
      <c r="H324" s="72">
        <v>0</v>
      </c>
      <c r="I324" s="73"/>
      <c r="J324" s="72">
        <f t="shared" si="9"/>
        <v>0</v>
      </c>
    </row>
    <row r="325" spans="1:10" s="57" customFormat="1" ht="15">
      <c r="A325" s="68"/>
      <c r="B325" s="69"/>
      <c r="C325" s="242"/>
      <c r="D325" s="52"/>
      <c r="E325" s="70"/>
      <c r="F325" s="71">
        <f>SUM(D$5:D325)</f>
        <v>0</v>
      </c>
      <c r="G325" s="72">
        <f t="shared" si="8"/>
        <v>0</v>
      </c>
      <c r="H325" s="72">
        <v>0</v>
      </c>
      <c r="I325" s="73"/>
      <c r="J325" s="72">
        <f t="shared" si="9"/>
        <v>0</v>
      </c>
    </row>
    <row r="326" spans="1:10" s="57" customFormat="1" ht="15">
      <c r="A326" s="68"/>
      <c r="B326" s="69"/>
      <c r="C326" s="242"/>
      <c r="D326" s="52"/>
      <c r="E326" s="70"/>
      <c r="F326" s="71">
        <f>SUM(D$5:D326)</f>
        <v>0</v>
      </c>
      <c r="G326" s="72">
        <f t="shared" si="8"/>
        <v>0</v>
      </c>
      <c r="H326" s="72">
        <v>0</v>
      </c>
      <c r="I326" s="73"/>
      <c r="J326" s="72">
        <f t="shared" si="9"/>
        <v>0</v>
      </c>
    </row>
    <row r="327" spans="1:10" s="57" customFormat="1" ht="15">
      <c r="A327" s="68"/>
      <c r="B327" s="69"/>
      <c r="C327" s="242"/>
      <c r="D327" s="52"/>
      <c r="E327" s="70"/>
      <c r="F327" s="71">
        <f>SUM(D$5:D327)</f>
        <v>0</v>
      </c>
      <c r="G327" s="72">
        <f t="shared" si="8"/>
        <v>0</v>
      </c>
      <c r="H327" s="72">
        <v>0</v>
      </c>
      <c r="I327" s="73"/>
      <c r="J327" s="72">
        <f t="shared" si="9"/>
        <v>0</v>
      </c>
    </row>
    <row r="328" spans="1:10" s="57" customFormat="1" ht="15">
      <c r="A328" s="68"/>
      <c r="B328" s="69"/>
      <c r="C328" s="242"/>
      <c r="D328" s="52"/>
      <c r="E328" s="70"/>
      <c r="F328" s="71">
        <f>SUM(D$5:D328)</f>
        <v>0</v>
      </c>
      <c r="G328" s="72">
        <f t="shared" ref="G328:G391" si="10">+D328-H328</f>
        <v>0</v>
      </c>
      <c r="H328" s="72">
        <v>0</v>
      </c>
      <c r="I328" s="73"/>
      <c r="J328" s="72">
        <f t="shared" ref="J328:J391" si="11">IF(OR(G328&gt;0,I328="X",C328="Income from customers"),0,G328)</f>
        <v>0</v>
      </c>
    </row>
    <row r="329" spans="1:10" s="57" customFormat="1" ht="15">
      <c r="A329" s="68"/>
      <c r="B329" s="69"/>
      <c r="C329" s="242"/>
      <c r="D329" s="52"/>
      <c r="E329" s="70"/>
      <c r="F329" s="71">
        <f>SUM(D$5:D329)</f>
        <v>0</v>
      </c>
      <c r="G329" s="72">
        <f t="shared" si="10"/>
        <v>0</v>
      </c>
      <c r="H329" s="72">
        <v>0</v>
      </c>
      <c r="I329" s="73"/>
      <c r="J329" s="72">
        <f t="shared" si="11"/>
        <v>0</v>
      </c>
    </row>
    <row r="330" spans="1:10" s="57" customFormat="1" ht="15">
      <c r="A330" s="68"/>
      <c r="B330" s="69"/>
      <c r="C330" s="242"/>
      <c r="D330" s="52"/>
      <c r="E330" s="70"/>
      <c r="F330" s="71">
        <f>SUM(D$5:D330)</f>
        <v>0</v>
      </c>
      <c r="G330" s="72">
        <f t="shared" si="10"/>
        <v>0</v>
      </c>
      <c r="H330" s="72">
        <v>0</v>
      </c>
      <c r="I330" s="73"/>
      <c r="J330" s="72">
        <f t="shared" si="11"/>
        <v>0</v>
      </c>
    </row>
    <row r="331" spans="1:10" s="57" customFormat="1" ht="15">
      <c r="A331" s="68"/>
      <c r="B331" s="69"/>
      <c r="C331" s="242"/>
      <c r="D331" s="52"/>
      <c r="E331" s="70"/>
      <c r="F331" s="71">
        <f>SUM(D$5:D331)</f>
        <v>0</v>
      </c>
      <c r="G331" s="72">
        <f t="shared" si="10"/>
        <v>0</v>
      </c>
      <c r="H331" s="72">
        <v>0</v>
      </c>
      <c r="I331" s="73"/>
      <c r="J331" s="72">
        <f t="shared" si="11"/>
        <v>0</v>
      </c>
    </row>
    <row r="332" spans="1:10" s="57" customFormat="1" ht="15">
      <c r="A332" s="68"/>
      <c r="B332" s="69"/>
      <c r="C332" s="242"/>
      <c r="D332" s="52"/>
      <c r="E332" s="70"/>
      <c r="F332" s="71">
        <f>SUM(D$5:D332)</f>
        <v>0</v>
      </c>
      <c r="G332" s="72">
        <f t="shared" si="10"/>
        <v>0</v>
      </c>
      <c r="H332" s="72">
        <v>0</v>
      </c>
      <c r="I332" s="73"/>
      <c r="J332" s="72">
        <f t="shared" si="11"/>
        <v>0</v>
      </c>
    </row>
    <row r="333" spans="1:10" s="57" customFormat="1" ht="15">
      <c r="A333" s="68"/>
      <c r="B333" s="69"/>
      <c r="C333" s="242"/>
      <c r="D333" s="52"/>
      <c r="E333" s="70"/>
      <c r="F333" s="71">
        <f>SUM(D$5:D333)</f>
        <v>0</v>
      </c>
      <c r="G333" s="72">
        <f t="shared" si="10"/>
        <v>0</v>
      </c>
      <c r="H333" s="72">
        <v>0</v>
      </c>
      <c r="I333" s="73"/>
      <c r="J333" s="72">
        <f t="shared" si="11"/>
        <v>0</v>
      </c>
    </row>
    <row r="334" spans="1:10" s="57" customFormat="1" ht="15">
      <c r="A334" s="68"/>
      <c r="B334" s="69"/>
      <c r="C334" s="242"/>
      <c r="D334" s="52"/>
      <c r="E334" s="70"/>
      <c r="F334" s="71">
        <f>SUM(D$5:D334)</f>
        <v>0</v>
      </c>
      <c r="G334" s="72">
        <f t="shared" si="10"/>
        <v>0</v>
      </c>
      <c r="H334" s="72">
        <v>0</v>
      </c>
      <c r="I334" s="73"/>
      <c r="J334" s="72">
        <f t="shared" si="11"/>
        <v>0</v>
      </c>
    </row>
    <row r="335" spans="1:10" s="57" customFormat="1" ht="15">
      <c r="A335" s="68"/>
      <c r="B335" s="69"/>
      <c r="C335" s="242"/>
      <c r="D335" s="52"/>
      <c r="E335" s="70"/>
      <c r="F335" s="71">
        <f>SUM(D$5:D335)</f>
        <v>0</v>
      </c>
      <c r="G335" s="72">
        <f t="shared" si="10"/>
        <v>0</v>
      </c>
      <c r="H335" s="72">
        <v>0</v>
      </c>
      <c r="I335" s="73"/>
      <c r="J335" s="72">
        <f t="shared" si="11"/>
        <v>0</v>
      </c>
    </row>
    <row r="336" spans="1:10" s="57" customFormat="1" ht="15">
      <c r="A336" s="68"/>
      <c r="B336" s="69"/>
      <c r="C336" s="242"/>
      <c r="D336" s="52"/>
      <c r="E336" s="70"/>
      <c r="F336" s="71">
        <f>SUM(D$5:D336)</f>
        <v>0</v>
      </c>
      <c r="G336" s="72">
        <f t="shared" si="10"/>
        <v>0</v>
      </c>
      <c r="H336" s="72">
        <v>0</v>
      </c>
      <c r="I336" s="73"/>
      <c r="J336" s="72">
        <f t="shared" si="11"/>
        <v>0</v>
      </c>
    </row>
    <row r="337" spans="1:10" s="57" customFormat="1" ht="15">
      <c r="A337" s="68"/>
      <c r="B337" s="69"/>
      <c r="C337" s="242"/>
      <c r="D337" s="52"/>
      <c r="E337" s="70"/>
      <c r="F337" s="71">
        <f>SUM(D$5:D337)</f>
        <v>0</v>
      </c>
      <c r="G337" s="72">
        <f t="shared" si="10"/>
        <v>0</v>
      </c>
      <c r="H337" s="72">
        <v>0</v>
      </c>
      <c r="I337" s="73"/>
      <c r="J337" s="72">
        <f t="shared" si="11"/>
        <v>0</v>
      </c>
    </row>
    <row r="338" spans="1:10" s="57" customFormat="1" ht="15">
      <c r="A338" s="68"/>
      <c r="B338" s="69"/>
      <c r="C338" s="242"/>
      <c r="D338" s="52"/>
      <c r="E338" s="70"/>
      <c r="F338" s="71">
        <f>SUM(D$5:D338)</f>
        <v>0</v>
      </c>
      <c r="G338" s="72">
        <f t="shared" si="10"/>
        <v>0</v>
      </c>
      <c r="H338" s="72">
        <v>0</v>
      </c>
      <c r="I338" s="73"/>
      <c r="J338" s="72">
        <f t="shared" si="11"/>
        <v>0</v>
      </c>
    </row>
    <row r="339" spans="1:10" s="57" customFormat="1" ht="15">
      <c r="A339" s="68"/>
      <c r="B339" s="69"/>
      <c r="C339" s="242"/>
      <c r="D339" s="52"/>
      <c r="E339" s="70"/>
      <c r="F339" s="71">
        <f>SUM(D$5:D339)</f>
        <v>0</v>
      </c>
      <c r="G339" s="72">
        <f t="shared" si="10"/>
        <v>0</v>
      </c>
      <c r="H339" s="72">
        <v>0</v>
      </c>
      <c r="I339" s="73"/>
      <c r="J339" s="72">
        <f t="shared" si="11"/>
        <v>0</v>
      </c>
    </row>
    <row r="340" spans="1:10" s="57" customFormat="1" ht="15">
      <c r="A340" s="68"/>
      <c r="B340" s="69"/>
      <c r="C340" s="242"/>
      <c r="D340" s="52"/>
      <c r="E340" s="70"/>
      <c r="F340" s="71">
        <f>SUM(D$5:D340)</f>
        <v>0</v>
      </c>
      <c r="G340" s="72">
        <f t="shared" si="10"/>
        <v>0</v>
      </c>
      <c r="H340" s="72">
        <v>0</v>
      </c>
      <c r="I340" s="73"/>
      <c r="J340" s="72">
        <f t="shared" si="11"/>
        <v>0</v>
      </c>
    </row>
    <row r="341" spans="1:10" s="57" customFormat="1" ht="15">
      <c r="A341" s="68"/>
      <c r="B341" s="69"/>
      <c r="C341" s="242"/>
      <c r="D341" s="52"/>
      <c r="E341" s="70"/>
      <c r="F341" s="71">
        <f>SUM(D$5:D341)</f>
        <v>0</v>
      </c>
      <c r="G341" s="72">
        <f t="shared" si="10"/>
        <v>0</v>
      </c>
      <c r="H341" s="72">
        <v>0</v>
      </c>
      <c r="I341" s="73"/>
      <c r="J341" s="72">
        <f t="shared" si="11"/>
        <v>0</v>
      </c>
    </row>
    <row r="342" spans="1:10" s="57" customFormat="1" ht="15">
      <c r="A342" s="68"/>
      <c r="B342" s="69"/>
      <c r="C342" s="242"/>
      <c r="D342" s="52"/>
      <c r="E342" s="70"/>
      <c r="F342" s="71">
        <f>SUM(D$5:D342)</f>
        <v>0</v>
      </c>
      <c r="G342" s="72">
        <f t="shared" si="10"/>
        <v>0</v>
      </c>
      <c r="H342" s="72">
        <v>0</v>
      </c>
      <c r="I342" s="73"/>
      <c r="J342" s="72">
        <f t="shared" si="11"/>
        <v>0</v>
      </c>
    </row>
    <row r="343" spans="1:10" s="57" customFormat="1" ht="15">
      <c r="A343" s="68"/>
      <c r="B343" s="69"/>
      <c r="C343" s="242"/>
      <c r="D343" s="52"/>
      <c r="E343" s="70"/>
      <c r="F343" s="71">
        <f>SUM(D$5:D343)</f>
        <v>0</v>
      </c>
      <c r="G343" s="72">
        <f t="shared" si="10"/>
        <v>0</v>
      </c>
      <c r="H343" s="72">
        <v>0</v>
      </c>
      <c r="I343" s="73"/>
      <c r="J343" s="72">
        <f t="shared" si="11"/>
        <v>0</v>
      </c>
    </row>
    <row r="344" spans="1:10" s="57" customFormat="1" ht="15">
      <c r="A344" s="68"/>
      <c r="B344" s="69"/>
      <c r="C344" s="242"/>
      <c r="D344" s="52"/>
      <c r="E344" s="70"/>
      <c r="F344" s="71">
        <f>SUM(D$5:D344)</f>
        <v>0</v>
      </c>
      <c r="G344" s="72">
        <f t="shared" si="10"/>
        <v>0</v>
      </c>
      <c r="H344" s="72">
        <v>0</v>
      </c>
      <c r="I344" s="73"/>
      <c r="J344" s="72">
        <f t="shared" si="11"/>
        <v>0</v>
      </c>
    </row>
    <row r="345" spans="1:10" s="57" customFormat="1" ht="15">
      <c r="A345" s="68"/>
      <c r="B345" s="69"/>
      <c r="C345" s="242"/>
      <c r="D345" s="52"/>
      <c r="E345" s="70"/>
      <c r="F345" s="71">
        <f>SUM(D$5:D345)</f>
        <v>0</v>
      </c>
      <c r="G345" s="72">
        <f t="shared" si="10"/>
        <v>0</v>
      </c>
      <c r="H345" s="72">
        <v>0</v>
      </c>
      <c r="I345" s="73"/>
      <c r="J345" s="72">
        <f t="shared" si="11"/>
        <v>0</v>
      </c>
    </row>
    <row r="346" spans="1:10" s="57" customFormat="1" ht="15">
      <c r="A346" s="68"/>
      <c r="B346" s="69"/>
      <c r="C346" s="242"/>
      <c r="D346" s="52"/>
      <c r="E346" s="70"/>
      <c r="F346" s="71">
        <f>SUM(D$5:D346)</f>
        <v>0</v>
      </c>
      <c r="G346" s="72">
        <f t="shared" si="10"/>
        <v>0</v>
      </c>
      <c r="H346" s="72">
        <v>0</v>
      </c>
      <c r="I346" s="73"/>
      <c r="J346" s="72">
        <f t="shared" si="11"/>
        <v>0</v>
      </c>
    </row>
    <row r="347" spans="1:10" s="57" customFormat="1" ht="15">
      <c r="A347" s="68"/>
      <c r="B347" s="69"/>
      <c r="C347" s="242"/>
      <c r="D347" s="52"/>
      <c r="E347" s="70"/>
      <c r="F347" s="71">
        <f>SUM(D$5:D347)</f>
        <v>0</v>
      </c>
      <c r="G347" s="72">
        <f t="shared" si="10"/>
        <v>0</v>
      </c>
      <c r="H347" s="72">
        <v>0</v>
      </c>
      <c r="I347" s="73"/>
      <c r="J347" s="72">
        <f t="shared" si="11"/>
        <v>0</v>
      </c>
    </row>
    <row r="348" spans="1:10" s="57" customFormat="1" ht="15">
      <c r="A348" s="68"/>
      <c r="B348" s="69"/>
      <c r="C348" s="242"/>
      <c r="D348" s="52"/>
      <c r="E348" s="70"/>
      <c r="F348" s="71">
        <f>SUM(D$5:D348)</f>
        <v>0</v>
      </c>
      <c r="G348" s="72">
        <f t="shared" si="10"/>
        <v>0</v>
      </c>
      <c r="H348" s="72">
        <v>0</v>
      </c>
      <c r="I348" s="73"/>
      <c r="J348" s="72">
        <f t="shared" si="11"/>
        <v>0</v>
      </c>
    </row>
    <row r="349" spans="1:10" s="57" customFormat="1" ht="15">
      <c r="A349" s="68"/>
      <c r="B349" s="69"/>
      <c r="C349" s="242"/>
      <c r="D349" s="52"/>
      <c r="E349" s="70"/>
      <c r="F349" s="71">
        <f>SUM(D$5:D349)</f>
        <v>0</v>
      </c>
      <c r="G349" s="72">
        <f t="shared" si="10"/>
        <v>0</v>
      </c>
      <c r="H349" s="72">
        <v>0</v>
      </c>
      <c r="I349" s="73"/>
      <c r="J349" s="72">
        <f t="shared" si="11"/>
        <v>0</v>
      </c>
    </row>
    <row r="350" spans="1:10" s="57" customFormat="1" ht="15">
      <c r="A350" s="68"/>
      <c r="B350" s="69"/>
      <c r="C350" s="242"/>
      <c r="D350" s="52"/>
      <c r="E350" s="70"/>
      <c r="F350" s="71">
        <f>SUM(D$5:D350)</f>
        <v>0</v>
      </c>
      <c r="G350" s="72">
        <f t="shared" si="10"/>
        <v>0</v>
      </c>
      <c r="H350" s="72">
        <v>0</v>
      </c>
      <c r="I350" s="73"/>
      <c r="J350" s="72">
        <f t="shared" si="11"/>
        <v>0</v>
      </c>
    </row>
    <row r="351" spans="1:10" s="57" customFormat="1" ht="15">
      <c r="A351" s="68"/>
      <c r="B351" s="69"/>
      <c r="C351" s="242"/>
      <c r="D351" s="52"/>
      <c r="E351" s="70"/>
      <c r="F351" s="71">
        <f>SUM(D$5:D351)</f>
        <v>0</v>
      </c>
      <c r="G351" s="72">
        <f t="shared" si="10"/>
        <v>0</v>
      </c>
      <c r="H351" s="72">
        <v>0</v>
      </c>
      <c r="I351" s="73"/>
      <c r="J351" s="72">
        <f t="shared" si="11"/>
        <v>0</v>
      </c>
    </row>
    <row r="352" spans="1:10" s="57" customFormat="1" ht="15">
      <c r="A352" s="68"/>
      <c r="B352" s="69"/>
      <c r="C352" s="242"/>
      <c r="D352" s="52"/>
      <c r="E352" s="70"/>
      <c r="F352" s="71">
        <f>SUM(D$5:D352)</f>
        <v>0</v>
      </c>
      <c r="G352" s="72">
        <f t="shared" si="10"/>
        <v>0</v>
      </c>
      <c r="H352" s="72">
        <v>0</v>
      </c>
      <c r="I352" s="73"/>
      <c r="J352" s="72">
        <f t="shared" si="11"/>
        <v>0</v>
      </c>
    </row>
    <row r="353" spans="1:10" s="57" customFormat="1" ht="15">
      <c r="A353" s="68"/>
      <c r="B353" s="69"/>
      <c r="C353" s="242"/>
      <c r="D353" s="52"/>
      <c r="E353" s="70"/>
      <c r="F353" s="71">
        <f>SUM(D$5:D353)</f>
        <v>0</v>
      </c>
      <c r="G353" s="72">
        <f t="shared" si="10"/>
        <v>0</v>
      </c>
      <c r="H353" s="72">
        <v>0</v>
      </c>
      <c r="I353" s="73"/>
      <c r="J353" s="72">
        <f t="shared" si="11"/>
        <v>0</v>
      </c>
    </row>
    <row r="354" spans="1:10" s="57" customFormat="1" ht="15">
      <c r="A354" s="68"/>
      <c r="B354" s="69"/>
      <c r="C354" s="242"/>
      <c r="D354" s="52"/>
      <c r="E354" s="70"/>
      <c r="F354" s="71">
        <f>SUM(D$5:D354)</f>
        <v>0</v>
      </c>
      <c r="G354" s="72">
        <f t="shared" si="10"/>
        <v>0</v>
      </c>
      <c r="H354" s="72">
        <v>0</v>
      </c>
      <c r="I354" s="73"/>
      <c r="J354" s="72">
        <f t="shared" si="11"/>
        <v>0</v>
      </c>
    </row>
    <row r="355" spans="1:10" s="57" customFormat="1" ht="15">
      <c r="A355" s="68"/>
      <c r="B355" s="69"/>
      <c r="C355" s="242"/>
      <c r="D355" s="52"/>
      <c r="E355" s="70"/>
      <c r="F355" s="71">
        <f>SUM(D$5:D355)</f>
        <v>0</v>
      </c>
      <c r="G355" s="72">
        <f t="shared" si="10"/>
        <v>0</v>
      </c>
      <c r="H355" s="72">
        <v>0</v>
      </c>
      <c r="I355" s="73"/>
      <c r="J355" s="72">
        <f t="shared" si="11"/>
        <v>0</v>
      </c>
    </row>
    <row r="356" spans="1:10" s="57" customFormat="1" ht="15">
      <c r="A356" s="68"/>
      <c r="B356" s="69"/>
      <c r="C356" s="242"/>
      <c r="D356" s="52"/>
      <c r="E356" s="70"/>
      <c r="F356" s="71">
        <f>SUM(D$5:D356)</f>
        <v>0</v>
      </c>
      <c r="G356" s="72">
        <f t="shared" si="10"/>
        <v>0</v>
      </c>
      <c r="H356" s="72">
        <v>0</v>
      </c>
      <c r="I356" s="73"/>
      <c r="J356" s="72">
        <f t="shared" si="11"/>
        <v>0</v>
      </c>
    </row>
    <row r="357" spans="1:10" s="57" customFormat="1" ht="15">
      <c r="A357" s="68"/>
      <c r="B357" s="69"/>
      <c r="C357" s="242"/>
      <c r="D357" s="52"/>
      <c r="E357" s="70"/>
      <c r="F357" s="71">
        <f>SUM(D$5:D357)</f>
        <v>0</v>
      </c>
      <c r="G357" s="72">
        <f t="shared" si="10"/>
        <v>0</v>
      </c>
      <c r="H357" s="72">
        <v>0</v>
      </c>
      <c r="I357" s="73"/>
      <c r="J357" s="72">
        <f t="shared" si="11"/>
        <v>0</v>
      </c>
    </row>
    <row r="358" spans="1:10" s="57" customFormat="1" ht="15">
      <c r="A358" s="68"/>
      <c r="B358" s="69"/>
      <c r="C358" s="242"/>
      <c r="D358" s="52"/>
      <c r="E358" s="70"/>
      <c r="F358" s="71">
        <f>SUM(D$5:D358)</f>
        <v>0</v>
      </c>
      <c r="G358" s="72">
        <f t="shared" si="10"/>
        <v>0</v>
      </c>
      <c r="H358" s="72">
        <v>0</v>
      </c>
      <c r="I358" s="73"/>
      <c r="J358" s="72">
        <f t="shared" si="11"/>
        <v>0</v>
      </c>
    </row>
    <row r="359" spans="1:10" s="57" customFormat="1" ht="15">
      <c r="A359" s="68"/>
      <c r="B359" s="69"/>
      <c r="C359" s="242"/>
      <c r="D359" s="52"/>
      <c r="E359" s="70"/>
      <c r="F359" s="71">
        <f>SUM(D$5:D359)</f>
        <v>0</v>
      </c>
      <c r="G359" s="72">
        <f t="shared" si="10"/>
        <v>0</v>
      </c>
      <c r="H359" s="72">
        <v>0</v>
      </c>
      <c r="I359" s="73"/>
      <c r="J359" s="72">
        <f t="shared" si="11"/>
        <v>0</v>
      </c>
    </row>
    <row r="360" spans="1:10" s="57" customFormat="1" ht="15">
      <c r="A360" s="68"/>
      <c r="B360" s="69"/>
      <c r="C360" s="242"/>
      <c r="D360" s="52"/>
      <c r="E360" s="70"/>
      <c r="F360" s="71">
        <f>SUM(D$5:D360)</f>
        <v>0</v>
      </c>
      <c r="G360" s="72">
        <f t="shared" si="10"/>
        <v>0</v>
      </c>
      <c r="H360" s="72">
        <v>0</v>
      </c>
      <c r="I360" s="73"/>
      <c r="J360" s="72">
        <f t="shared" si="11"/>
        <v>0</v>
      </c>
    </row>
    <row r="361" spans="1:10" s="57" customFormat="1" ht="15">
      <c r="A361" s="68"/>
      <c r="B361" s="69"/>
      <c r="C361" s="242"/>
      <c r="D361" s="52"/>
      <c r="E361" s="70"/>
      <c r="F361" s="71">
        <f>SUM(D$5:D361)</f>
        <v>0</v>
      </c>
      <c r="G361" s="72">
        <f t="shared" si="10"/>
        <v>0</v>
      </c>
      <c r="H361" s="72">
        <v>0</v>
      </c>
      <c r="I361" s="73"/>
      <c r="J361" s="72">
        <f t="shared" si="11"/>
        <v>0</v>
      </c>
    </row>
    <row r="362" spans="1:10" s="57" customFormat="1" ht="15">
      <c r="A362" s="68"/>
      <c r="B362" s="69"/>
      <c r="C362" s="242"/>
      <c r="D362" s="52"/>
      <c r="E362" s="70"/>
      <c r="F362" s="71">
        <f>SUM(D$5:D362)</f>
        <v>0</v>
      </c>
      <c r="G362" s="72">
        <f t="shared" si="10"/>
        <v>0</v>
      </c>
      <c r="H362" s="72">
        <v>0</v>
      </c>
      <c r="I362" s="73"/>
      <c r="J362" s="72">
        <f t="shared" si="11"/>
        <v>0</v>
      </c>
    </row>
    <row r="363" spans="1:10" s="57" customFormat="1" ht="15">
      <c r="A363" s="68"/>
      <c r="B363" s="69"/>
      <c r="C363" s="242"/>
      <c r="D363" s="52"/>
      <c r="E363" s="70"/>
      <c r="F363" s="71">
        <f>SUM(D$5:D363)</f>
        <v>0</v>
      </c>
      <c r="G363" s="72">
        <f t="shared" si="10"/>
        <v>0</v>
      </c>
      <c r="H363" s="72">
        <v>0</v>
      </c>
      <c r="I363" s="73"/>
      <c r="J363" s="72">
        <f t="shared" si="11"/>
        <v>0</v>
      </c>
    </row>
    <row r="364" spans="1:10" s="57" customFormat="1" ht="15">
      <c r="A364" s="68"/>
      <c r="B364" s="69"/>
      <c r="C364" s="242"/>
      <c r="D364" s="52"/>
      <c r="E364" s="70"/>
      <c r="F364" s="71">
        <f>SUM(D$5:D364)</f>
        <v>0</v>
      </c>
      <c r="G364" s="72">
        <f t="shared" si="10"/>
        <v>0</v>
      </c>
      <c r="H364" s="72">
        <v>0</v>
      </c>
      <c r="I364" s="73"/>
      <c r="J364" s="72">
        <f t="shared" si="11"/>
        <v>0</v>
      </c>
    </row>
    <row r="365" spans="1:10" s="57" customFormat="1" ht="15">
      <c r="A365" s="68"/>
      <c r="B365" s="69"/>
      <c r="C365" s="242"/>
      <c r="D365" s="52"/>
      <c r="E365" s="70"/>
      <c r="F365" s="71">
        <f>SUM(D$5:D365)</f>
        <v>0</v>
      </c>
      <c r="G365" s="72">
        <f t="shared" si="10"/>
        <v>0</v>
      </c>
      <c r="H365" s="72">
        <v>0</v>
      </c>
      <c r="I365" s="73"/>
      <c r="J365" s="72">
        <f t="shared" si="11"/>
        <v>0</v>
      </c>
    </row>
    <row r="366" spans="1:10" s="57" customFormat="1" ht="15">
      <c r="A366" s="68"/>
      <c r="B366" s="69"/>
      <c r="C366" s="242"/>
      <c r="D366" s="52"/>
      <c r="E366" s="70"/>
      <c r="F366" s="71">
        <f>SUM(D$5:D366)</f>
        <v>0</v>
      </c>
      <c r="G366" s="72">
        <f t="shared" si="10"/>
        <v>0</v>
      </c>
      <c r="H366" s="72">
        <v>0</v>
      </c>
      <c r="I366" s="73"/>
      <c r="J366" s="72">
        <f t="shared" si="11"/>
        <v>0</v>
      </c>
    </row>
    <row r="367" spans="1:10" s="57" customFormat="1" ht="15">
      <c r="A367" s="68"/>
      <c r="B367" s="69"/>
      <c r="C367" s="242"/>
      <c r="D367" s="52"/>
      <c r="E367" s="70"/>
      <c r="F367" s="71">
        <f>SUM(D$5:D367)</f>
        <v>0</v>
      </c>
      <c r="G367" s="72">
        <f t="shared" si="10"/>
        <v>0</v>
      </c>
      <c r="H367" s="72">
        <v>0</v>
      </c>
      <c r="I367" s="73"/>
      <c r="J367" s="72">
        <f t="shared" si="11"/>
        <v>0</v>
      </c>
    </row>
    <row r="368" spans="1:10" s="57" customFormat="1" ht="15">
      <c r="A368" s="68"/>
      <c r="B368" s="69"/>
      <c r="C368" s="242"/>
      <c r="D368" s="52"/>
      <c r="E368" s="70"/>
      <c r="F368" s="71">
        <f>SUM(D$5:D368)</f>
        <v>0</v>
      </c>
      <c r="G368" s="72">
        <f t="shared" si="10"/>
        <v>0</v>
      </c>
      <c r="H368" s="72">
        <v>0</v>
      </c>
      <c r="I368" s="73"/>
      <c r="J368" s="72">
        <f t="shared" si="11"/>
        <v>0</v>
      </c>
    </row>
    <row r="369" spans="1:10" s="57" customFormat="1" ht="15">
      <c r="A369" s="68"/>
      <c r="B369" s="69"/>
      <c r="C369" s="242"/>
      <c r="D369" s="52"/>
      <c r="E369" s="70"/>
      <c r="F369" s="71">
        <f>SUM(D$5:D369)</f>
        <v>0</v>
      </c>
      <c r="G369" s="72">
        <f t="shared" si="10"/>
        <v>0</v>
      </c>
      <c r="H369" s="72">
        <v>0</v>
      </c>
      <c r="I369" s="73"/>
      <c r="J369" s="72">
        <f t="shared" si="11"/>
        <v>0</v>
      </c>
    </row>
    <row r="370" spans="1:10" s="57" customFormat="1" ht="15">
      <c r="A370" s="68"/>
      <c r="B370" s="69"/>
      <c r="C370" s="242"/>
      <c r="D370" s="52"/>
      <c r="E370" s="70"/>
      <c r="F370" s="71">
        <f>SUM(D$5:D370)</f>
        <v>0</v>
      </c>
      <c r="G370" s="72">
        <f t="shared" si="10"/>
        <v>0</v>
      </c>
      <c r="H370" s="72">
        <v>0</v>
      </c>
      <c r="I370" s="73"/>
      <c r="J370" s="72">
        <f t="shared" si="11"/>
        <v>0</v>
      </c>
    </row>
    <row r="371" spans="1:10" s="57" customFormat="1" ht="15">
      <c r="A371" s="68"/>
      <c r="B371" s="69"/>
      <c r="C371" s="242"/>
      <c r="D371" s="52"/>
      <c r="E371" s="70"/>
      <c r="F371" s="71">
        <f>SUM(D$5:D371)</f>
        <v>0</v>
      </c>
      <c r="G371" s="72">
        <f t="shared" si="10"/>
        <v>0</v>
      </c>
      <c r="H371" s="72">
        <v>0</v>
      </c>
      <c r="I371" s="73"/>
      <c r="J371" s="72">
        <f t="shared" si="11"/>
        <v>0</v>
      </c>
    </row>
    <row r="372" spans="1:10" s="57" customFormat="1" ht="15">
      <c r="A372" s="68"/>
      <c r="B372" s="69"/>
      <c r="C372" s="242"/>
      <c r="D372" s="52"/>
      <c r="E372" s="70"/>
      <c r="F372" s="71">
        <f>SUM(D$5:D372)</f>
        <v>0</v>
      </c>
      <c r="G372" s="72">
        <f t="shared" si="10"/>
        <v>0</v>
      </c>
      <c r="H372" s="72">
        <v>0</v>
      </c>
      <c r="I372" s="73"/>
      <c r="J372" s="72">
        <f t="shared" si="11"/>
        <v>0</v>
      </c>
    </row>
    <row r="373" spans="1:10" s="57" customFormat="1" ht="15">
      <c r="A373" s="68"/>
      <c r="B373" s="69"/>
      <c r="C373" s="242"/>
      <c r="D373" s="52"/>
      <c r="E373" s="70"/>
      <c r="F373" s="71">
        <f>SUM(D$5:D373)</f>
        <v>0</v>
      </c>
      <c r="G373" s="72">
        <f t="shared" si="10"/>
        <v>0</v>
      </c>
      <c r="H373" s="72">
        <v>0</v>
      </c>
      <c r="I373" s="73"/>
      <c r="J373" s="72">
        <f t="shared" si="11"/>
        <v>0</v>
      </c>
    </row>
    <row r="374" spans="1:10" s="57" customFormat="1" ht="15">
      <c r="A374" s="68"/>
      <c r="B374" s="69"/>
      <c r="C374" s="242"/>
      <c r="D374" s="52"/>
      <c r="E374" s="70"/>
      <c r="F374" s="71">
        <f>SUM(D$5:D374)</f>
        <v>0</v>
      </c>
      <c r="G374" s="72">
        <f t="shared" si="10"/>
        <v>0</v>
      </c>
      <c r="H374" s="72">
        <v>0</v>
      </c>
      <c r="I374" s="73"/>
      <c r="J374" s="72">
        <f t="shared" si="11"/>
        <v>0</v>
      </c>
    </row>
    <row r="375" spans="1:10" s="57" customFormat="1" ht="15">
      <c r="A375" s="68"/>
      <c r="B375" s="69"/>
      <c r="C375" s="242"/>
      <c r="D375" s="52"/>
      <c r="E375" s="70"/>
      <c r="F375" s="71">
        <f>SUM(D$5:D375)</f>
        <v>0</v>
      </c>
      <c r="G375" s="72">
        <f t="shared" si="10"/>
        <v>0</v>
      </c>
      <c r="H375" s="72">
        <v>0</v>
      </c>
      <c r="I375" s="73"/>
      <c r="J375" s="72">
        <f t="shared" si="11"/>
        <v>0</v>
      </c>
    </row>
    <row r="376" spans="1:10" s="57" customFormat="1" ht="15">
      <c r="A376" s="68"/>
      <c r="B376" s="69"/>
      <c r="C376" s="242"/>
      <c r="D376" s="52"/>
      <c r="E376" s="70"/>
      <c r="F376" s="71">
        <f>SUM(D$5:D376)</f>
        <v>0</v>
      </c>
      <c r="G376" s="72">
        <f t="shared" si="10"/>
        <v>0</v>
      </c>
      <c r="H376" s="72">
        <v>0</v>
      </c>
      <c r="I376" s="73"/>
      <c r="J376" s="72">
        <f t="shared" si="11"/>
        <v>0</v>
      </c>
    </row>
    <row r="377" spans="1:10" s="57" customFormat="1" ht="15">
      <c r="A377" s="68"/>
      <c r="B377" s="69"/>
      <c r="C377" s="242"/>
      <c r="D377" s="52"/>
      <c r="E377" s="70"/>
      <c r="F377" s="71">
        <f>SUM(D$5:D377)</f>
        <v>0</v>
      </c>
      <c r="G377" s="72">
        <f t="shared" si="10"/>
        <v>0</v>
      </c>
      <c r="H377" s="72">
        <v>0</v>
      </c>
      <c r="I377" s="73"/>
      <c r="J377" s="72">
        <f t="shared" si="11"/>
        <v>0</v>
      </c>
    </row>
    <row r="378" spans="1:10" s="57" customFormat="1" ht="15">
      <c r="A378" s="68"/>
      <c r="B378" s="69"/>
      <c r="C378" s="242"/>
      <c r="D378" s="52"/>
      <c r="E378" s="70"/>
      <c r="F378" s="71">
        <f>SUM(D$5:D378)</f>
        <v>0</v>
      </c>
      <c r="G378" s="72">
        <f t="shared" si="10"/>
        <v>0</v>
      </c>
      <c r="H378" s="72">
        <v>0</v>
      </c>
      <c r="I378" s="73"/>
      <c r="J378" s="72">
        <f t="shared" si="11"/>
        <v>0</v>
      </c>
    </row>
    <row r="379" spans="1:10" s="57" customFormat="1" ht="15">
      <c r="A379" s="68"/>
      <c r="B379" s="69"/>
      <c r="C379" s="242"/>
      <c r="D379" s="52"/>
      <c r="E379" s="70"/>
      <c r="F379" s="71">
        <f>SUM(D$5:D379)</f>
        <v>0</v>
      </c>
      <c r="G379" s="72">
        <f t="shared" si="10"/>
        <v>0</v>
      </c>
      <c r="H379" s="72">
        <v>0</v>
      </c>
      <c r="I379" s="73"/>
      <c r="J379" s="72">
        <f t="shared" si="11"/>
        <v>0</v>
      </c>
    </row>
    <row r="380" spans="1:10" s="57" customFormat="1" ht="15">
      <c r="A380" s="68"/>
      <c r="B380" s="69"/>
      <c r="C380" s="242"/>
      <c r="D380" s="52"/>
      <c r="E380" s="70"/>
      <c r="F380" s="71">
        <f>SUM(D$5:D380)</f>
        <v>0</v>
      </c>
      <c r="G380" s="72">
        <f t="shared" si="10"/>
        <v>0</v>
      </c>
      <c r="H380" s="72">
        <v>0</v>
      </c>
      <c r="I380" s="73"/>
      <c r="J380" s="72">
        <f t="shared" si="11"/>
        <v>0</v>
      </c>
    </row>
    <row r="381" spans="1:10" s="57" customFormat="1" ht="15">
      <c r="A381" s="68"/>
      <c r="B381" s="69"/>
      <c r="C381" s="242"/>
      <c r="D381" s="52"/>
      <c r="E381" s="70"/>
      <c r="F381" s="71">
        <f>SUM(D$5:D381)</f>
        <v>0</v>
      </c>
      <c r="G381" s="72">
        <f t="shared" si="10"/>
        <v>0</v>
      </c>
      <c r="H381" s="72">
        <v>0</v>
      </c>
      <c r="I381" s="73"/>
      <c r="J381" s="72">
        <f t="shared" si="11"/>
        <v>0</v>
      </c>
    </row>
    <row r="382" spans="1:10" s="57" customFormat="1" ht="15">
      <c r="A382" s="68"/>
      <c r="B382" s="69"/>
      <c r="C382" s="242"/>
      <c r="D382" s="52"/>
      <c r="E382" s="70"/>
      <c r="F382" s="71">
        <f>SUM(D$5:D382)</f>
        <v>0</v>
      </c>
      <c r="G382" s="72">
        <f t="shared" si="10"/>
        <v>0</v>
      </c>
      <c r="H382" s="72">
        <v>0</v>
      </c>
      <c r="I382" s="73"/>
      <c r="J382" s="72">
        <f t="shared" si="11"/>
        <v>0</v>
      </c>
    </row>
    <row r="383" spans="1:10" s="57" customFormat="1" ht="15">
      <c r="A383" s="68"/>
      <c r="B383" s="69"/>
      <c r="C383" s="242"/>
      <c r="D383" s="52"/>
      <c r="E383" s="70"/>
      <c r="F383" s="71">
        <f>SUM(D$5:D383)</f>
        <v>0</v>
      </c>
      <c r="G383" s="72">
        <f t="shared" si="10"/>
        <v>0</v>
      </c>
      <c r="H383" s="72">
        <v>0</v>
      </c>
      <c r="I383" s="73"/>
      <c r="J383" s="72">
        <f t="shared" si="11"/>
        <v>0</v>
      </c>
    </row>
    <row r="384" spans="1:10" s="57" customFormat="1" ht="15">
      <c r="A384" s="68"/>
      <c r="B384" s="69"/>
      <c r="C384" s="242"/>
      <c r="D384" s="52"/>
      <c r="E384" s="70"/>
      <c r="F384" s="71">
        <f>SUM(D$5:D384)</f>
        <v>0</v>
      </c>
      <c r="G384" s="72">
        <f t="shared" si="10"/>
        <v>0</v>
      </c>
      <c r="H384" s="72">
        <v>0</v>
      </c>
      <c r="I384" s="73"/>
      <c r="J384" s="72">
        <f t="shared" si="11"/>
        <v>0</v>
      </c>
    </row>
    <row r="385" spans="1:10" s="57" customFormat="1" ht="15">
      <c r="A385" s="68"/>
      <c r="B385" s="69"/>
      <c r="C385" s="242"/>
      <c r="D385" s="52"/>
      <c r="E385" s="70"/>
      <c r="F385" s="71">
        <f>SUM(D$5:D385)</f>
        <v>0</v>
      </c>
      <c r="G385" s="72">
        <f t="shared" si="10"/>
        <v>0</v>
      </c>
      <c r="H385" s="72">
        <v>0</v>
      </c>
      <c r="I385" s="73"/>
      <c r="J385" s="72">
        <f t="shared" si="11"/>
        <v>0</v>
      </c>
    </row>
    <row r="386" spans="1:10" s="57" customFormat="1" ht="15">
      <c r="A386" s="68"/>
      <c r="B386" s="69"/>
      <c r="C386" s="242"/>
      <c r="D386" s="52"/>
      <c r="E386" s="70"/>
      <c r="F386" s="71">
        <f>SUM(D$5:D386)</f>
        <v>0</v>
      </c>
      <c r="G386" s="72">
        <f t="shared" si="10"/>
        <v>0</v>
      </c>
      <c r="H386" s="72">
        <v>0</v>
      </c>
      <c r="I386" s="73"/>
      <c r="J386" s="72">
        <f t="shared" si="11"/>
        <v>0</v>
      </c>
    </row>
    <row r="387" spans="1:10" s="57" customFormat="1" ht="15">
      <c r="A387" s="68"/>
      <c r="B387" s="69"/>
      <c r="C387" s="242"/>
      <c r="D387" s="52"/>
      <c r="E387" s="70"/>
      <c r="F387" s="71">
        <f>SUM(D$5:D387)</f>
        <v>0</v>
      </c>
      <c r="G387" s="72">
        <f t="shared" si="10"/>
        <v>0</v>
      </c>
      <c r="H387" s="72">
        <v>0</v>
      </c>
      <c r="I387" s="73"/>
      <c r="J387" s="72">
        <f t="shared" si="11"/>
        <v>0</v>
      </c>
    </row>
    <row r="388" spans="1:10" s="57" customFormat="1" ht="15">
      <c r="A388" s="68"/>
      <c r="B388" s="69"/>
      <c r="C388" s="242"/>
      <c r="D388" s="52"/>
      <c r="E388" s="70"/>
      <c r="F388" s="71">
        <f>SUM(D$5:D388)</f>
        <v>0</v>
      </c>
      <c r="G388" s="72">
        <f t="shared" si="10"/>
        <v>0</v>
      </c>
      <c r="H388" s="72">
        <v>0</v>
      </c>
      <c r="I388" s="73"/>
      <c r="J388" s="72">
        <f t="shared" si="11"/>
        <v>0</v>
      </c>
    </row>
    <row r="389" spans="1:10" s="57" customFormat="1" ht="15">
      <c r="A389" s="68"/>
      <c r="B389" s="69"/>
      <c r="C389" s="242"/>
      <c r="D389" s="52"/>
      <c r="E389" s="70"/>
      <c r="F389" s="71">
        <f>SUM(D$5:D389)</f>
        <v>0</v>
      </c>
      <c r="G389" s="72">
        <f t="shared" si="10"/>
        <v>0</v>
      </c>
      <c r="H389" s="72">
        <v>0</v>
      </c>
      <c r="I389" s="73"/>
      <c r="J389" s="72">
        <f t="shared" si="11"/>
        <v>0</v>
      </c>
    </row>
    <row r="390" spans="1:10" s="57" customFormat="1" ht="15">
      <c r="A390" s="68"/>
      <c r="B390" s="69"/>
      <c r="C390" s="242"/>
      <c r="D390" s="52"/>
      <c r="E390" s="70"/>
      <c r="F390" s="71">
        <f>SUM(D$5:D390)</f>
        <v>0</v>
      </c>
      <c r="G390" s="72">
        <f t="shared" si="10"/>
        <v>0</v>
      </c>
      <c r="H390" s="72">
        <v>0</v>
      </c>
      <c r="I390" s="73"/>
      <c r="J390" s="72">
        <f t="shared" si="11"/>
        <v>0</v>
      </c>
    </row>
    <row r="391" spans="1:10" s="57" customFormat="1" ht="15">
      <c r="A391" s="68"/>
      <c r="B391" s="69"/>
      <c r="C391" s="242"/>
      <c r="D391" s="52"/>
      <c r="E391" s="70"/>
      <c r="F391" s="71">
        <f>SUM(D$5:D391)</f>
        <v>0</v>
      </c>
      <c r="G391" s="72">
        <f t="shared" si="10"/>
        <v>0</v>
      </c>
      <c r="H391" s="72">
        <v>0</v>
      </c>
      <c r="I391" s="73"/>
      <c r="J391" s="72">
        <f t="shared" si="11"/>
        <v>0</v>
      </c>
    </row>
    <row r="392" spans="1:10" s="57" customFormat="1" ht="15">
      <c r="A392" s="68"/>
      <c r="B392" s="69"/>
      <c r="C392" s="242"/>
      <c r="D392" s="52"/>
      <c r="E392" s="70"/>
      <c r="F392" s="71">
        <f>SUM(D$5:D392)</f>
        <v>0</v>
      </c>
      <c r="G392" s="72">
        <f t="shared" ref="G392:G455" si="12">+D392-H392</f>
        <v>0</v>
      </c>
      <c r="H392" s="72">
        <v>0</v>
      </c>
      <c r="I392" s="73"/>
      <c r="J392" s="72">
        <f t="shared" ref="J392:J455" si="13">IF(OR(G392&gt;0,I392="X",C392="Income from customers"),0,G392)</f>
        <v>0</v>
      </c>
    </row>
    <row r="393" spans="1:10" s="57" customFormat="1" ht="15">
      <c r="A393" s="68"/>
      <c r="B393" s="69"/>
      <c r="C393" s="242"/>
      <c r="D393" s="52"/>
      <c r="E393" s="70"/>
      <c r="F393" s="71">
        <f>SUM(D$5:D393)</f>
        <v>0</v>
      </c>
      <c r="G393" s="72">
        <f t="shared" si="12"/>
        <v>0</v>
      </c>
      <c r="H393" s="72">
        <v>0</v>
      </c>
      <c r="I393" s="73"/>
      <c r="J393" s="72">
        <f t="shared" si="13"/>
        <v>0</v>
      </c>
    </row>
    <row r="394" spans="1:10" s="57" customFormat="1" ht="15">
      <c r="A394" s="68"/>
      <c r="B394" s="69"/>
      <c r="C394" s="242"/>
      <c r="D394" s="52"/>
      <c r="E394" s="70"/>
      <c r="F394" s="71">
        <f>SUM(D$5:D394)</f>
        <v>0</v>
      </c>
      <c r="G394" s="72">
        <f t="shared" si="12"/>
        <v>0</v>
      </c>
      <c r="H394" s="72">
        <v>0</v>
      </c>
      <c r="I394" s="73"/>
      <c r="J394" s="72">
        <f t="shared" si="13"/>
        <v>0</v>
      </c>
    </row>
    <row r="395" spans="1:10" s="57" customFormat="1" ht="15">
      <c r="A395" s="68"/>
      <c r="B395" s="69"/>
      <c r="C395" s="242"/>
      <c r="D395" s="52"/>
      <c r="E395" s="70"/>
      <c r="F395" s="71">
        <f>SUM(D$5:D395)</f>
        <v>0</v>
      </c>
      <c r="G395" s="72">
        <f t="shared" si="12"/>
        <v>0</v>
      </c>
      <c r="H395" s="72">
        <v>0</v>
      </c>
      <c r="I395" s="73"/>
      <c r="J395" s="72">
        <f t="shared" si="13"/>
        <v>0</v>
      </c>
    </row>
    <row r="396" spans="1:10" s="57" customFormat="1" ht="15">
      <c r="A396" s="68"/>
      <c r="B396" s="69"/>
      <c r="C396" s="242"/>
      <c r="D396" s="52"/>
      <c r="E396" s="70"/>
      <c r="F396" s="71">
        <f>SUM(D$5:D396)</f>
        <v>0</v>
      </c>
      <c r="G396" s="72">
        <f t="shared" si="12"/>
        <v>0</v>
      </c>
      <c r="H396" s="72">
        <v>0</v>
      </c>
      <c r="I396" s="73"/>
      <c r="J396" s="72">
        <f t="shared" si="13"/>
        <v>0</v>
      </c>
    </row>
    <row r="397" spans="1:10" s="57" customFormat="1" ht="15">
      <c r="A397" s="68"/>
      <c r="B397" s="69"/>
      <c r="C397" s="242"/>
      <c r="D397" s="52"/>
      <c r="E397" s="70"/>
      <c r="F397" s="71">
        <f>SUM(D$5:D397)</f>
        <v>0</v>
      </c>
      <c r="G397" s="72">
        <f t="shared" si="12"/>
        <v>0</v>
      </c>
      <c r="H397" s="72">
        <v>0</v>
      </c>
      <c r="I397" s="73"/>
      <c r="J397" s="72">
        <f t="shared" si="13"/>
        <v>0</v>
      </c>
    </row>
    <row r="398" spans="1:10" s="57" customFormat="1" ht="15">
      <c r="A398" s="68"/>
      <c r="B398" s="69"/>
      <c r="C398" s="242"/>
      <c r="D398" s="52"/>
      <c r="E398" s="70"/>
      <c r="F398" s="71">
        <f>SUM(D$5:D398)</f>
        <v>0</v>
      </c>
      <c r="G398" s="72">
        <f t="shared" si="12"/>
        <v>0</v>
      </c>
      <c r="H398" s="72">
        <v>0</v>
      </c>
      <c r="I398" s="73"/>
      <c r="J398" s="72">
        <f t="shared" si="13"/>
        <v>0</v>
      </c>
    </row>
    <row r="399" spans="1:10" s="57" customFormat="1" ht="15">
      <c r="A399" s="68"/>
      <c r="B399" s="69"/>
      <c r="C399" s="242"/>
      <c r="D399" s="52"/>
      <c r="E399" s="70"/>
      <c r="F399" s="71">
        <f>SUM(D$5:D399)</f>
        <v>0</v>
      </c>
      <c r="G399" s="72">
        <f t="shared" si="12"/>
        <v>0</v>
      </c>
      <c r="H399" s="72">
        <v>0</v>
      </c>
      <c r="I399" s="73"/>
      <c r="J399" s="72">
        <f t="shared" si="13"/>
        <v>0</v>
      </c>
    </row>
    <row r="400" spans="1:10" s="57" customFormat="1" ht="15">
      <c r="A400" s="68"/>
      <c r="B400" s="69"/>
      <c r="C400" s="242"/>
      <c r="D400" s="52"/>
      <c r="E400" s="70"/>
      <c r="F400" s="71">
        <f>SUM(D$5:D400)</f>
        <v>0</v>
      </c>
      <c r="G400" s="72">
        <f t="shared" si="12"/>
        <v>0</v>
      </c>
      <c r="H400" s="72">
        <v>0</v>
      </c>
      <c r="I400" s="73"/>
      <c r="J400" s="72">
        <f t="shared" si="13"/>
        <v>0</v>
      </c>
    </row>
    <row r="401" spans="1:10" s="57" customFormat="1" ht="15">
      <c r="A401" s="68"/>
      <c r="B401" s="69"/>
      <c r="C401" s="242"/>
      <c r="D401" s="52"/>
      <c r="E401" s="70"/>
      <c r="F401" s="71">
        <f>SUM(D$5:D401)</f>
        <v>0</v>
      </c>
      <c r="G401" s="72">
        <f t="shared" si="12"/>
        <v>0</v>
      </c>
      <c r="H401" s="72">
        <v>0</v>
      </c>
      <c r="I401" s="73"/>
      <c r="J401" s="72">
        <f t="shared" si="13"/>
        <v>0</v>
      </c>
    </row>
    <row r="402" spans="1:10" s="57" customFormat="1" ht="15">
      <c r="A402" s="68"/>
      <c r="B402" s="69"/>
      <c r="C402" s="242"/>
      <c r="D402" s="52"/>
      <c r="E402" s="70"/>
      <c r="F402" s="71">
        <f>SUM(D$5:D402)</f>
        <v>0</v>
      </c>
      <c r="G402" s="72">
        <f t="shared" si="12"/>
        <v>0</v>
      </c>
      <c r="H402" s="72">
        <v>0</v>
      </c>
      <c r="I402" s="73"/>
      <c r="J402" s="72">
        <f t="shared" si="13"/>
        <v>0</v>
      </c>
    </row>
    <row r="403" spans="1:10" s="57" customFormat="1" ht="15">
      <c r="A403" s="68"/>
      <c r="B403" s="69"/>
      <c r="C403" s="242"/>
      <c r="D403" s="52"/>
      <c r="E403" s="70"/>
      <c r="F403" s="71">
        <f>SUM(D$5:D403)</f>
        <v>0</v>
      </c>
      <c r="G403" s="72">
        <f t="shared" si="12"/>
        <v>0</v>
      </c>
      <c r="H403" s="72">
        <v>0</v>
      </c>
      <c r="I403" s="73"/>
      <c r="J403" s="72">
        <f t="shared" si="13"/>
        <v>0</v>
      </c>
    </row>
    <row r="404" spans="1:10" s="57" customFormat="1" ht="15">
      <c r="A404" s="68"/>
      <c r="B404" s="69"/>
      <c r="C404" s="242"/>
      <c r="D404" s="52"/>
      <c r="E404" s="70"/>
      <c r="F404" s="71">
        <f>SUM(D$5:D404)</f>
        <v>0</v>
      </c>
      <c r="G404" s="72">
        <f t="shared" si="12"/>
        <v>0</v>
      </c>
      <c r="H404" s="72">
        <v>0</v>
      </c>
      <c r="I404" s="73"/>
      <c r="J404" s="72">
        <f t="shared" si="13"/>
        <v>0</v>
      </c>
    </row>
    <row r="405" spans="1:10" s="57" customFormat="1" ht="15">
      <c r="A405" s="68"/>
      <c r="B405" s="69"/>
      <c r="C405" s="242"/>
      <c r="D405" s="52"/>
      <c r="E405" s="70"/>
      <c r="F405" s="71">
        <f>SUM(D$5:D405)</f>
        <v>0</v>
      </c>
      <c r="G405" s="72">
        <f t="shared" si="12"/>
        <v>0</v>
      </c>
      <c r="H405" s="72">
        <v>0</v>
      </c>
      <c r="I405" s="73"/>
      <c r="J405" s="72">
        <f t="shared" si="13"/>
        <v>0</v>
      </c>
    </row>
    <row r="406" spans="1:10" s="57" customFormat="1" ht="15">
      <c r="A406" s="68"/>
      <c r="B406" s="69"/>
      <c r="C406" s="242"/>
      <c r="D406" s="52"/>
      <c r="E406" s="70"/>
      <c r="F406" s="71">
        <f>SUM(D$5:D406)</f>
        <v>0</v>
      </c>
      <c r="G406" s="72">
        <f t="shared" si="12"/>
        <v>0</v>
      </c>
      <c r="H406" s="72">
        <v>0</v>
      </c>
      <c r="I406" s="73"/>
      <c r="J406" s="72">
        <f t="shared" si="13"/>
        <v>0</v>
      </c>
    </row>
    <row r="407" spans="1:10" s="57" customFormat="1" ht="15">
      <c r="A407" s="68"/>
      <c r="B407" s="69"/>
      <c r="C407" s="242"/>
      <c r="D407" s="52"/>
      <c r="E407" s="70"/>
      <c r="F407" s="71">
        <f>SUM(D$5:D407)</f>
        <v>0</v>
      </c>
      <c r="G407" s="72">
        <f t="shared" si="12"/>
        <v>0</v>
      </c>
      <c r="H407" s="72">
        <v>0</v>
      </c>
      <c r="I407" s="73"/>
      <c r="J407" s="72">
        <f t="shared" si="13"/>
        <v>0</v>
      </c>
    </row>
    <row r="408" spans="1:10" s="57" customFormat="1" ht="15">
      <c r="A408" s="68"/>
      <c r="B408" s="69"/>
      <c r="C408" s="242"/>
      <c r="D408" s="52"/>
      <c r="E408" s="70"/>
      <c r="F408" s="71">
        <f>SUM(D$5:D408)</f>
        <v>0</v>
      </c>
      <c r="G408" s="72">
        <f t="shared" si="12"/>
        <v>0</v>
      </c>
      <c r="H408" s="72">
        <v>0</v>
      </c>
      <c r="I408" s="73"/>
      <c r="J408" s="72">
        <f t="shared" si="13"/>
        <v>0</v>
      </c>
    </row>
    <row r="409" spans="1:10" s="57" customFormat="1" ht="15">
      <c r="A409" s="68"/>
      <c r="B409" s="69"/>
      <c r="C409" s="242"/>
      <c r="D409" s="52"/>
      <c r="E409" s="70"/>
      <c r="F409" s="71">
        <f>SUM(D$5:D409)</f>
        <v>0</v>
      </c>
      <c r="G409" s="72">
        <f t="shared" si="12"/>
        <v>0</v>
      </c>
      <c r="H409" s="72">
        <v>0</v>
      </c>
      <c r="I409" s="73"/>
      <c r="J409" s="72">
        <f t="shared" si="13"/>
        <v>0</v>
      </c>
    </row>
    <row r="410" spans="1:10" s="57" customFormat="1" ht="15">
      <c r="A410" s="68"/>
      <c r="B410" s="69"/>
      <c r="C410" s="242"/>
      <c r="D410" s="52"/>
      <c r="E410" s="70"/>
      <c r="F410" s="71">
        <f>SUM(D$5:D410)</f>
        <v>0</v>
      </c>
      <c r="G410" s="72">
        <f t="shared" si="12"/>
        <v>0</v>
      </c>
      <c r="H410" s="72">
        <v>0</v>
      </c>
      <c r="I410" s="73"/>
      <c r="J410" s="72">
        <f t="shared" si="13"/>
        <v>0</v>
      </c>
    </row>
    <row r="411" spans="1:10" s="57" customFormat="1" ht="15">
      <c r="A411" s="68"/>
      <c r="B411" s="69"/>
      <c r="C411" s="242"/>
      <c r="D411" s="52"/>
      <c r="E411" s="70"/>
      <c r="F411" s="71">
        <f>SUM(D$5:D411)</f>
        <v>0</v>
      </c>
      <c r="G411" s="72">
        <f t="shared" si="12"/>
        <v>0</v>
      </c>
      <c r="H411" s="72">
        <v>0</v>
      </c>
      <c r="I411" s="73"/>
      <c r="J411" s="72">
        <f t="shared" si="13"/>
        <v>0</v>
      </c>
    </row>
    <row r="412" spans="1:10" s="57" customFormat="1" ht="15">
      <c r="A412" s="68"/>
      <c r="B412" s="69"/>
      <c r="C412" s="242"/>
      <c r="D412" s="52"/>
      <c r="E412" s="70"/>
      <c r="F412" s="71">
        <f>SUM(D$5:D412)</f>
        <v>0</v>
      </c>
      <c r="G412" s="72">
        <f t="shared" si="12"/>
        <v>0</v>
      </c>
      <c r="H412" s="72">
        <v>0</v>
      </c>
      <c r="I412" s="73"/>
      <c r="J412" s="72">
        <f t="shared" si="13"/>
        <v>0</v>
      </c>
    </row>
    <row r="413" spans="1:10" s="57" customFormat="1" ht="15">
      <c r="A413" s="68"/>
      <c r="B413" s="69"/>
      <c r="C413" s="242"/>
      <c r="D413" s="52"/>
      <c r="E413" s="70"/>
      <c r="F413" s="71">
        <f>SUM(D$5:D413)</f>
        <v>0</v>
      </c>
      <c r="G413" s="72">
        <f t="shared" si="12"/>
        <v>0</v>
      </c>
      <c r="H413" s="72">
        <v>0</v>
      </c>
      <c r="I413" s="73"/>
      <c r="J413" s="72">
        <f t="shared" si="13"/>
        <v>0</v>
      </c>
    </row>
    <row r="414" spans="1:10" s="57" customFormat="1" ht="15">
      <c r="A414" s="68"/>
      <c r="B414" s="69"/>
      <c r="C414" s="242"/>
      <c r="D414" s="52"/>
      <c r="E414" s="70"/>
      <c r="F414" s="71">
        <f>SUM(D$5:D414)</f>
        <v>0</v>
      </c>
      <c r="G414" s="72">
        <f t="shared" si="12"/>
        <v>0</v>
      </c>
      <c r="H414" s="72">
        <v>0</v>
      </c>
      <c r="I414" s="73"/>
      <c r="J414" s="72">
        <f t="shared" si="13"/>
        <v>0</v>
      </c>
    </row>
    <row r="415" spans="1:10" s="57" customFormat="1" ht="15">
      <c r="A415" s="68"/>
      <c r="B415" s="69"/>
      <c r="C415" s="242"/>
      <c r="D415" s="52"/>
      <c r="E415" s="70"/>
      <c r="F415" s="71">
        <f>SUM(D$5:D415)</f>
        <v>0</v>
      </c>
      <c r="G415" s="72">
        <f t="shared" si="12"/>
        <v>0</v>
      </c>
      <c r="H415" s="72">
        <v>0</v>
      </c>
      <c r="I415" s="73"/>
      <c r="J415" s="72">
        <f t="shared" si="13"/>
        <v>0</v>
      </c>
    </row>
    <row r="416" spans="1:10" s="57" customFormat="1" ht="15">
      <c r="A416" s="68"/>
      <c r="B416" s="69"/>
      <c r="C416" s="242"/>
      <c r="D416" s="52"/>
      <c r="E416" s="70"/>
      <c r="F416" s="71">
        <f>SUM(D$5:D416)</f>
        <v>0</v>
      </c>
      <c r="G416" s="72">
        <f t="shared" si="12"/>
        <v>0</v>
      </c>
      <c r="H416" s="72">
        <v>0</v>
      </c>
      <c r="I416" s="73"/>
      <c r="J416" s="72">
        <f t="shared" si="13"/>
        <v>0</v>
      </c>
    </row>
    <row r="417" spans="1:10" s="57" customFormat="1" ht="15">
      <c r="A417" s="68"/>
      <c r="B417" s="69"/>
      <c r="C417" s="242"/>
      <c r="D417" s="52"/>
      <c r="E417" s="70"/>
      <c r="F417" s="71">
        <f>SUM(D$5:D417)</f>
        <v>0</v>
      </c>
      <c r="G417" s="72">
        <f t="shared" si="12"/>
        <v>0</v>
      </c>
      <c r="H417" s="72">
        <v>0</v>
      </c>
      <c r="I417" s="73"/>
      <c r="J417" s="72">
        <f t="shared" si="13"/>
        <v>0</v>
      </c>
    </row>
    <row r="418" spans="1:10" s="57" customFormat="1" ht="15">
      <c r="A418" s="68"/>
      <c r="B418" s="69"/>
      <c r="C418" s="242"/>
      <c r="D418" s="52"/>
      <c r="E418" s="70"/>
      <c r="F418" s="71">
        <f>SUM(D$5:D418)</f>
        <v>0</v>
      </c>
      <c r="G418" s="72">
        <f t="shared" si="12"/>
        <v>0</v>
      </c>
      <c r="H418" s="72">
        <v>0</v>
      </c>
      <c r="I418" s="73"/>
      <c r="J418" s="72">
        <f t="shared" si="13"/>
        <v>0</v>
      </c>
    </row>
    <row r="419" spans="1:10" s="57" customFormat="1" ht="15">
      <c r="A419" s="68"/>
      <c r="B419" s="69"/>
      <c r="C419" s="242"/>
      <c r="D419" s="52"/>
      <c r="E419" s="70"/>
      <c r="F419" s="71">
        <f>SUM(D$5:D419)</f>
        <v>0</v>
      </c>
      <c r="G419" s="72">
        <f t="shared" si="12"/>
        <v>0</v>
      </c>
      <c r="H419" s="72">
        <v>0</v>
      </c>
      <c r="I419" s="73"/>
      <c r="J419" s="72">
        <f t="shared" si="13"/>
        <v>0</v>
      </c>
    </row>
    <row r="420" spans="1:10" s="57" customFormat="1" ht="15">
      <c r="A420" s="68"/>
      <c r="B420" s="69"/>
      <c r="C420" s="242"/>
      <c r="D420" s="52"/>
      <c r="E420" s="70"/>
      <c r="F420" s="71">
        <f>SUM(D$5:D420)</f>
        <v>0</v>
      </c>
      <c r="G420" s="72">
        <f t="shared" si="12"/>
        <v>0</v>
      </c>
      <c r="H420" s="72">
        <v>0</v>
      </c>
      <c r="I420" s="73"/>
      <c r="J420" s="72">
        <f t="shared" si="13"/>
        <v>0</v>
      </c>
    </row>
    <row r="421" spans="1:10" s="57" customFormat="1" ht="15">
      <c r="A421" s="68"/>
      <c r="B421" s="69"/>
      <c r="C421" s="242"/>
      <c r="D421" s="52"/>
      <c r="E421" s="70"/>
      <c r="F421" s="71">
        <f>SUM(D$5:D421)</f>
        <v>0</v>
      </c>
      <c r="G421" s="72">
        <f t="shared" si="12"/>
        <v>0</v>
      </c>
      <c r="H421" s="72">
        <v>0</v>
      </c>
      <c r="I421" s="73"/>
      <c r="J421" s="72">
        <f t="shared" si="13"/>
        <v>0</v>
      </c>
    </row>
    <row r="422" spans="1:10" s="57" customFormat="1" ht="15">
      <c r="A422" s="68"/>
      <c r="B422" s="69"/>
      <c r="C422" s="242"/>
      <c r="D422" s="52"/>
      <c r="E422" s="70"/>
      <c r="F422" s="71">
        <f>SUM(D$5:D422)</f>
        <v>0</v>
      </c>
      <c r="G422" s="72">
        <f t="shared" si="12"/>
        <v>0</v>
      </c>
      <c r="H422" s="72">
        <v>0</v>
      </c>
      <c r="I422" s="73"/>
      <c r="J422" s="72">
        <f t="shared" si="13"/>
        <v>0</v>
      </c>
    </row>
    <row r="423" spans="1:10" s="57" customFormat="1" ht="15">
      <c r="A423" s="68"/>
      <c r="B423" s="69"/>
      <c r="C423" s="242"/>
      <c r="D423" s="52"/>
      <c r="E423" s="70"/>
      <c r="F423" s="71">
        <f>SUM(D$5:D423)</f>
        <v>0</v>
      </c>
      <c r="G423" s="72">
        <f t="shared" si="12"/>
        <v>0</v>
      </c>
      <c r="H423" s="72">
        <v>0</v>
      </c>
      <c r="I423" s="73"/>
      <c r="J423" s="72">
        <f t="shared" si="13"/>
        <v>0</v>
      </c>
    </row>
    <row r="424" spans="1:10" s="57" customFormat="1" ht="15">
      <c r="A424" s="68"/>
      <c r="B424" s="69"/>
      <c r="C424" s="242"/>
      <c r="D424" s="52"/>
      <c r="E424" s="70"/>
      <c r="F424" s="71">
        <f>SUM(D$5:D424)</f>
        <v>0</v>
      </c>
      <c r="G424" s="72">
        <f t="shared" si="12"/>
        <v>0</v>
      </c>
      <c r="H424" s="72">
        <v>0</v>
      </c>
      <c r="I424" s="73"/>
      <c r="J424" s="72">
        <f t="shared" si="13"/>
        <v>0</v>
      </c>
    </row>
    <row r="425" spans="1:10" s="57" customFormat="1" ht="15">
      <c r="A425" s="68"/>
      <c r="B425" s="69"/>
      <c r="C425" s="242"/>
      <c r="D425" s="52"/>
      <c r="E425" s="70"/>
      <c r="F425" s="71">
        <f>SUM(D$5:D425)</f>
        <v>0</v>
      </c>
      <c r="G425" s="72">
        <f t="shared" si="12"/>
        <v>0</v>
      </c>
      <c r="H425" s="72">
        <v>0</v>
      </c>
      <c r="I425" s="73"/>
      <c r="J425" s="72">
        <f t="shared" si="13"/>
        <v>0</v>
      </c>
    </row>
    <row r="426" spans="1:10" s="57" customFormat="1" ht="15">
      <c r="A426" s="68"/>
      <c r="B426" s="69"/>
      <c r="C426" s="242"/>
      <c r="D426" s="52"/>
      <c r="E426" s="70"/>
      <c r="F426" s="71">
        <f>SUM(D$5:D426)</f>
        <v>0</v>
      </c>
      <c r="G426" s="72">
        <f t="shared" si="12"/>
        <v>0</v>
      </c>
      <c r="H426" s="72">
        <v>0</v>
      </c>
      <c r="I426" s="73"/>
      <c r="J426" s="72">
        <f t="shared" si="13"/>
        <v>0</v>
      </c>
    </row>
    <row r="427" spans="1:10" s="57" customFormat="1" ht="15">
      <c r="A427" s="68"/>
      <c r="B427" s="69"/>
      <c r="C427" s="242"/>
      <c r="D427" s="52"/>
      <c r="E427" s="70"/>
      <c r="F427" s="71">
        <f>SUM(D$5:D427)</f>
        <v>0</v>
      </c>
      <c r="G427" s="72">
        <f t="shared" si="12"/>
        <v>0</v>
      </c>
      <c r="H427" s="72">
        <v>0</v>
      </c>
      <c r="I427" s="73"/>
      <c r="J427" s="72">
        <f t="shared" si="13"/>
        <v>0</v>
      </c>
    </row>
    <row r="428" spans="1:10" s="57" customFormat="1" ht="15">
      <c r="A428" s="68"/>
      <c r="B428" s="69"/>
      <c r="C428" s="242"/>
      <c r="D428" s="52"/>
      <c r="E428" s="70"/>
      <c r="F428" s="71">
        <f>SUM(D$5:D428)</f>
        <v>0</v>
      </c>
      <c r="G428" s="72">
        <f t="shared" si="12"/>
        <v>0</v>
      </c>
      <c r="H428" s="72">
        <v>0</v>
      </c>
      <c r="I428" s="73"/>
      <c r="J428" s="72">
        <f t="shared" si="13"/>
        <v>0</v>
      </c>
    </row>
    <row r="429" spans="1:10" s="57" customFormat="1" ht="15">
      <c r="A429" s="68"/>
      <c r="B429" s="69"/>
      <c r="C429" s="242"/>
      <c r="D429" s="52"/>
      <c r="E429" s="70"/>
      <c r="F429" s="71">
        <f>SUM(D$5:D429)</f>
        <v>0</v>
      </c>
      <c r="G429" s="72">
        <f t="shared" si="12"/>
        <v>0</v>
      </c>
      <c r="H429" s="72">
        <v>0</v>
      </c>
      <c r="I429" s="73"/>
      <c r="J429" s="72">
        <f t="shared" si="13"/>
        <v>0</v>
      </c>
    </row>
    <row r="430" spans="1:10" s="57" customFormat="1" ht="15">
      <c r="A430" s="68"/>
      <c r="B430" s="69"/>
      <c r="C430" s="242"/>
      <c r="D430" s="52"/>
      <c r="E430" s="70"/>
      <c r="F430" s="71">
        <f>SUM(D$5:D430)</f>
        <v>0</v>
      </c>
      <c r="G430" s="72">
        <f t="shared" si="12"/>
        <v>0</v>
      </c>
      <c r="H430" s="72">
        <v>0</v>
      </c>
      <c r="I430" s="73"/>
      <c r="J430" s="72">
        <f t="shared" si="13"/>
        <v>0</v>
      </c>
    </row>
    <row r="431" spans="1:10" s="57" customFormat="1" ht="15">
      <c r="A431" s="68"/>
      <c r="B431" s="69"/>
      <c r="C431" s="242"/>
      <c r="D431" s="52"/>
      <c r="E431" s="70"/>
      <c r="F431" s="71">
        <f>SUM(D$5:D431)</f>
        <v>0</v>
      </c>
      <c r="G431" s="72">
        <f t="shared" si="12"/>
        <v>0</v>
      </c>
      <c r="H431" s="72">
        <v>0</v>
      </c>
      <c r="I431" s="73"/>
      <c r="J431" s="72">
        <f t="shared" si="13"/>
        <v>0</v>
      </c>
    </row>
    <row r="432" spans="1:10" s="57" customFormat="1" ht="15">
      <c r="A432" s="68"/>
      <c r="B432" s="69"/>
      <c r="C432" s="242"/>
      <c r="D432" s="52"/>
      <c r="E432" s="70"/>
      <c r="F432" s="71">
        <f>SUM(D$5:D432)</f>
        <v>0</v>
      </c>
      <c r="G432" s="72">
        <f t="shared" si="12"/>
        <v>0</v>
      </c>
      <c r="H432" s="72">
        <v>0</v>
      </c>
      <c r="I432" s="73"/>
      <c r="J432" s="72">
        <f t="shared" si="13"/>
        <v>0</v>
      </c>
    </row>
    <row r="433" spans="1:10" s="57" customFormat="1" ht="15">
      <c r="A433" s="68"/>
      <c r="B433" s="69"/>
      <c r="C433" s="242"/>
      <c r="D433" s="52"/>
      <c r="E433" s="70"/>
      <c r="F433" s="71">
        <f>SUM(D$5:D433)</f>
        <v>0</v>
      </c>
      <c r="G433" s="72">
        <f t="shared" si="12"/>
        <v>0</v>
      </c>
      <c r="H433" s="72">
        <v>0</v>
      </c>
      <c r="I433" s="73"/>
      <c r="J433" s="72">
        <f t="shared" si="13"/>
        <v>0</v>
      </c>
    </row>
    <row r="434" spans="1:10" s="57" customFormat="1" ht="15">
      <c r="A434" s="68"/>
      <c r="B434" s="69"/>
      <c r="C434" s="242"/>
      <c r="D434" s="52"/>
      <c r="E434" s="70"/>
      <c r="F434" s="71">
        <f>SUM(D$5:D434)</f>
        <v>0</v>
      </c>
      <c r="G434" s="72">
        <f t="shared" si="12"/>
        <v>0</v>
      </c>
      <c r="H434" s="72">
        <v>0</v>
      </c>
      <c r="I434" s="73"/>
      <c r="J434" s="72">
        <f t="shared" si="13"/>
        <v>0</v>
      </c>
    </row>
    <row r="435" spans="1:10" s="57" customFormat="1" ht="15">
      <c r="A435" s="68"/>
      <c r="B435" s="69"/>
      <c r="C435" s="242"/>
      <c r="D435" s="52"/>
      <c r="E435" s="70"/>
      <c r="F435" s="71">
        <f>SUM(D$5:D435)</f>
        <v>0</v>
      </c>
      <c r="G435" s="72">
        <f t="shared" si="12"/>
        <v>0</v>
      </c>
      <c r="H435" s="72">
        <v>0</v>
      </c>
      <c r="I435" s="73"/>
      <c r="J435" s="72">
        <f t="shared" si="13"/>
        <v>0</v>
      </c>
    </row>
    <row r="436" spans="1:10" s="57" customFormat="1" ht="15">
      <c r="A436" s="68"/>
      <c r="B436" s="69"/>
      <c r="C436" s="242"/>
      <c r="D436" s="52"/>
      <c r="E436" s="70"/>
      <c r="F436" s="71">
        <f>SUM(D$5:D436)</f>
        <v>0</v>
      </c>
      <c r="G436" s="72">
        <f t="shared" si="12"/>
        <v>0</v>
      </c>
      <c r="H436" s="72">
        <v>0</v>
      </c>
      <c r="I436" s="73"/>
      <c r="J436" s="72">
        <f t="shared" si="13"/>
        <v>0</v>
      </c>
    </row>
    <row r="437" spans="1:10" s="57" customFormat="1" ht="15">
      <c r="A437" s="68"/>
      <c r="B437" s="69"/>
      <c r="C437" s="242"/>
      <c r="D437" s="52"/>
      <c r="E437" s="70"/>
      <c r="F437" s="71">
        <f>SUM(D$5:D437)</f>
        <v>0</v>
      </c>
      <c r="G437" s="72">
        <f t="shared" si="12"/>
        <v>0</v>
      </c>
      <c r="H437" s="72">
        <v>0</v>
      </c>
      <c r="I437" s="73"/>
      <c r="J437" s="72">
        <f t="shared" si="13"/>
        <v>0</v>
      </c>
    </row>
    <row r="438" spans="1:10" s="57" customFormat="1" ht="15">
      <c r="A438" s="68"/>
      <c r="B438" s="69"/>
      <c r="C438" s="242"/>
      <c r="D438" s="52"/>
      <c r="E438" s="70"/>
      <c r="F438" s="71">
        <f>SUM(D$5:D438)</f>
        <v>0</v>
      </c>
      <c r="G438" s="72">
        <f t="shared" si="12"/>
        <v>0</v>
      </c>
      <c r="H438" s="72">
        <v>0</v>
      </c>
      <c r="I438" s="73"/>
      <c r="J438" s="72">
        <f t="shared" si="13"/>
        <v>0</v>
      </c>
    </row>
    <row r="439" spans="1:10" s="57" customFormat="1" ht="15">
      <c r="A439" s="68"/>
      <c r="B439" s="69"/>
      <c r="C439" s="242"/>
      <c r="D439" s="52"/>
      <c r="E439" s="70"/>
      <c r="F439" s="71">
        <f>SUM(D$5:D439)</f>
        <v>0</v>
      </c>
      <c r="G439" s="72">
        <f t="shared" si="12"/>
        <v>0</v>
      </c>
      <c r="H439" s="72">
        <v>0</v>
      </c>
      <c r="I439" s="73"/>
      <c r="J439" s="72">
        <f t="shared" si="13"/>
        <v>0</v>
      </c>
    </row>
    <row r="440" spans="1:10" s="57" customFormat="1" ht="15">
      <c r="A440" s="68"/>
      <c r="B440" s="69"/>
      <c r="C440" s="242"/>
      <c r="D440" s="52"/>
      <c r="E440" s="70"/>
      <c r="F440" s="71">
        <f>SUM(D$5:D440)</f>
        <v>0</v>
      </c>
      <c r="G440" s="72">
        <f t="shared" si="12"/>
        <v>0</v>
      </c>
      <c r="H440" s="72">
        <v>0</v>
      </c>
      <c r="I440" s="73"/>
      <c r="J440" s="72">
        <f t="shared" si="13"/>
        <v>0</v>
      </c>
    </row>
    <row r="441" spans="1:10" s="57" customFormat="1" ht="15">
      <c r="A441" s="68"/>
      <c r="B441" s="69"/>
      <c r="C441" s="242"/>
      <c r="D441" s="52"/>
      <c r="E441" s="70"/>
      <c r="F441" s="71">
        <f>SUM(D$5:D441)</f>
        <v>0</v>
      </c>
      <c r="G441" s="72">
        <f t="shared" si="12"/>
        <v>0</v>
      </c>
      <c r="H441" s="72">
        <v>0</v>
      </c>
      <c r="I441" s="73"/>
      <c r="J441" s="72">
        <f t="shared" si="13"/>
        <v>0</v>
      </c>
    </row>
    <row r="442" spans="1:10" s="57" customFormat="1" ht="15">
      <c r="A442" s="68"/>
      <c r="B442" s="69"/>
      <c r="C442" s="242"/>
      <c r="D442" s="52"/>
      <c r="E442" s="70"/>
      <c r="F442" s="71">
        <f>SUM(D$5:D442)</f>
        <v>0</v>
      </c>
      <c r="G442" s="72">
        <f t="shared" si="12"/>
        <v>0</v>
      </c>
      <c r="H442" s="72">
        <v>0</v>
      </c>
      <c r="I442" s="73"/>
      <c r="J442" s="72">
        <f t="shared" si="13"/>
        <v>0</v>
      </c>
    </row>
    <row r="443" spans="1:10" s="57" customFormat="1" ht="15">
      <c r="A443" s="68"/>
      <c r="B443" s="69"/>
      <c r="C443" s="242"/>
      <c r="D443" s="52"/>
      <c r="E443" s="70"/>
      <c r="F443" s="71">
        <f>SUM(D$5:D443)</f>
        <v>0</v>
      </c>
      <c r="G443" s="72">
        <f t="shared" si="12"/>
        <v>0</v>
      </c>
      <c r="H443" s="72">
        <v>0</v>
      </c>
      <c r="I443" s="73"/>
      <c r="J443" s="72">
        <f t="shared" si="13"/>
        <v>0</v>
      </c>
    </row>
    <row r="444" spans="1:10" s="57" customFormat="1" ht="15">
      <c r="A444" s="68"/>
      <c r="B444" s="69"/>
      <c r="C444" s="242"/>
      <c r="D444" s="52"/>
      <c r="E444" s="70"/>
      <c r="F444" s="71">
        <f>SUM(D$5:D444)</f>
        <v>0</v>
      </c>
      <c r="G444" s="72">
        <f t="shared" si="12"/>
        <v>0</v>
      </c>
      <c r="H444" s="72">
        <v>0</v>
      </c>
      <c r="I444" s="73"/>
      <c r="J444" s="72">
        <f t="shared" si="13"/>
        <v>0</v>
      </c>
    </row>
    <row r="445" spans="1:10" s="57" customFormat="1" ht="15">
      <c r="A445" s="68"/>
      <c r="B445" s="69"/>
      <c r="C445" s="242"/>
      <c r="D445" s="52"/>
      <c r="E445" s="70"/>
      <c r="F445" s="71">
        <f>SUM(D$5:D445)</f>
        <v>0</v>
      </c>
      <c r="G445" s="72">
        <f t="shared" si="12"/>
        <v>0</v>
      </c>
      <c r="H445" s="72">
        <v>0</v>
      </c>
      <c r="I445" s="73"/>
      <c r="J445" s="72">
        <f t="shared" si="13"/>
        <v>0</v>
      </c>
    </row>
    <row r="446" spans="1:10" s="57" customFormat="1" ht="15">
      <c r="A446" s="68"/>
      <c r="B446" s="69"/>
      <c r="C446" s="242"/>
      <c r="D446" s="52"/>
      <c r="E446" s="70"/>
      <c r="F446" s="71">
        <f>SUM(D$5:D446)</f>
        <v>0</v>
      </c>
      <c r="G446" s="72">
        <f t="shared" si="12"/>
        <v>0</v>
      </c>
      <c r="H446" s="72">
        <v>0</v>
      </c>
      <c r="I446" s="73"/>
      <c r="J446" s="72">
        <f t="shared" si="13"/>
        <v>0</v>
      </c>
    </row>
    <row r="447" spans="1:10" s="57" customFormat="1" ht="15">
      <c r="A447" s="68"/>
      <c r="B447" s="69"/>
      <c r="C447" s="242"/>
      <c r="D447" s="52"/>
      <c r="E447" s="70"/>
      <c r="F447" s="71">
        <f>SUM(D$5:D447)</f>
        <v>0</v>
      </c>
      <c r="G447" s="72">
        <f t="shared" si="12"/>
        <v>0</v>
      </c>
      <c r="H447" s="72">
        <v>0</v>
      </c>
      <c r="I447" s="73"/>
      <c r="J447" s="72">
        <f t="shared" si="13"/>
        <v>0</v>
      </c>
    </row>
    <row r="448" spans="1:10" s="57" customFormat="1" ht="15">
      <c r="A448" s="68"/>
      <c r="B448" s="69"/>
      <c r="C448" s="242"/>
      <c r="D448" s="52"/>
      <c r="E448" s="70"/>
      <c r="F448" s="71">
        <f>SUM(D$5:D448)</f>
        <v>0</v>
      </c>
      <c r="G448" s="72">
        <f t="shared" si="12"/>
        <v>0</v>
      </c>
      <c r="H448" s="72">
        <v>0</v>
      </c>
      <c r="I448" s="73"/>
      <c r="J448" s="72">
        <f t="shared" si="13"/>
        <v>0</v>
      </c>
    </row>
    <row r="449" spans="1:10" s="57" customFormat="1" ht="15">
      <c r="A449" s="68"/>
      <c r="B449" s="69"/>
      <c r="C449" s="242"/>
      <c r="D449" s="52"/>
      <c r="E449" s="70"/>
      <c r="F449" s="71">
        <f>SUM(D$5:D449)</f>
        <v>0</v>
      </c>
      <c r="G449" s="72">
        <f t="shared" si="12"/>
        <v>0</v>
      </c>
      <c r="H449" s="72">
        <v>0</v>
      </c>
      <c r="I449" s="73"/>
      <c r="J449" s="72">
        <f t="shared" si="13"/>
        <v>0</v>
      </c>
    </row>
    <row r="450" spans="1:10" s="57" customFormat="1" ht="15">
      <c r="A450" s="68"/>
      <c r="B450" s="69"/>
      <c r="C450" s="242"/>
      <c r="D450" s="52"/>
      <c r="E450" s="70"/>
      <c r="F450" s="71">
        <f>SUM(D$5:D450)</f>
        <v>0</v>
      </c>
      <c r="G450" s="72">
        <f t="shared" si="12"/>
        <v>0</v>
      </c>
      <c r="H450" s="72">
        <v>0</v>
      </c>
      <c r="I450" s="73"/>
      <c r="J450" s="72">
        <f t="shared" si="13"/>
        <v>0</v>
      </c>
    </row>
    <row r="451" spans="1:10" s="57" customFormat="1" ht="15">
      <c r="A451" s="68"/>
      <c r="B451" s="69"/>
      <c r="C451" s="242"/>
      <c r="D451" s="52"/>
      <c r="E451" s="70"/>
      <c r="F451" s="71">
        <f>SUM(D$5:D451)</f>
        <v>0</v>
      </c>
      <c r="G451" s="72">
        <f t="shared" si="12"/>
        <v>0</v>
      </c>
      <c r="H451" s="72">
        <v>0</v>
      </c>
      <c r="I451" s="73"/>
      <c r="J451" s="72">
        <f t="shared" si="13"/>
        <v>0</v>
      </c>
    </row>
    <row r="452" spans="1:10" s="57" customFormat="1" ht="15">
      <c r="A452" s="68"/>
      <c r="B452" s="69"/>
      <c r="C452" s="242"/>
      <c r="D452" s="52"/>
      <c r="E452" s="70"/>
      <c r="F452" s="71">
        <f>SUM(D$5:D452)</f>
        <v>0</v>
      </c>
      <c r="G452" s="72">
        <f t="shared" si="12"/>
        <v>0</v>
      </c>
      <c r="H452" s="72">
        <v>0</v>
      </c>
      <c r="I452" s="73"/>
      <c r="J452" s="72">
        <f t="shared" si="13"/>
        <v>0</v>
      </c>
    </row>
    <row r="453" spans="1:10" s="57" customFormat="1" ht="15">
      <c r="A453" s="68"/>
      <c r="B453" s="69"/>
      <c r="C453" s="242"/>
      <c r="D453" s="52"/>
      <c r="E453" s="70"/>
      <c r="F453" s="71">
        <f>SUM(D$5:D453)</f>
        <v>0</v>
      </c>
      <c r="G453" s="72">
        <f t="shared" si="12"/>
        <v>0</v>
      </c>
      <c r="H453" s="72">
        <v>0</v>
      </c>
      <c r="I453" s="73"/>
      <c r="J453" s="72">
        <f t="shared" si="13"/>
        <v>0</v>
      </c>
    </row>
    <row r="454" spans="1:10" s="57" customFormat="1" ht="15">
      <c r="A454" s="68"/>
      <c r="B454" s="69"/>
      <c r="C454" s="242"/>
      <c r="D454" s="52"/>
      <c r="E454" s="70"/>
      <c r="F454" s="71">
        <f>SUM(D$5:D454)</f>
        <v>0</v>
      </c>
      <c r="G454" s="72">
        <f t="shared" si="12"/>
        <v>0</v>
      </c>
      <c r="H454" s="72">
        <v>0</v>
      </c>
      <c r="I454" s="73"/>
      <c r="J454" s="72">
        <f t="shared" si="13"/>
        <v>0</v>
      </c>
    </row>
    <row r="455" spans="1:10" s="57" customFormat="1" ht="15">
      <c r="A455" s="68"/>
      <c r="B455" s="69"/>
      <c r="C455" s="242"/>
      <c r="D455" s="52"/>
      <c r="E455" s="70"/>
      <c r="F455" s="71">
        <f>SUM(D$5:D455)</f>
        <v>0</v>
      </c>
      <c r="G455" s="72">
        <f t="shared" si="12"/>
        <v>0</v>
      </c>
      <c r="H455" s="72">
        <v>0</v>
      </c>
      <c r="I455" s="73"/>
      <c r="J455" s="72">
        <f t="shared" si="13"/>
        <v>0</v>
      </c>
    </row>
    <row r="456" spans="1:10" s="57" customFormat="1" ht="15">
      <c r="A456" s="68"/>
      <c r="B456" s="69"/>
      <c r="C456" s="242"/>
      <c r="D456" s="52"/>
      <c r="E456" s="70"/>
      <c r="F456" s="71">
        <f>SUM(D$5:D456)</f>
        <v>0</v>
      </c>
      <c r="G456" s="72">
        <f t="shared" ref="G456:G519" si="14">+D456-H456</f>
        <v>0</v>
      </c>
      <c r="H456" s="72">
        <v>0</v>
      </c>
      <c r="I456" s="73"/>
      <c r="J456" s="72">
        <f t="shared" ref="J456:J519" si="15">IF(OR(G456&gt;0,I456="X",C456="Income from customers"),0,G456)</f>
        <v>0</v>
      </c>
    </row>
    <row r="457" spans="1:10" s="57" customFormat="1" ht="15">
      <c r="A457" s="68"/>
      <c r="B457" s="69"/>
      <c r="C457" s="242"/>
      <c r="D457" s="52"/>
      <c r="E457" s="70"/>
      <c r="F457" s="71">
        <f>SUM(D$5:D457)</f>
        <v>0</v>
      </c>
      <c r="G457" s="72">
        <f t="shared" si="14"/>
        <v>0</v>
      </c>
      <c r="H457" s="72">
        <v>0</v>
      </c>
      <c r="I457" s="73"/>
      <c r="J457" s="72">
        <f t="shared" si="15"/>
        <v>0</v>
      </c>
    </row>
    <row r="458" spans="1:10" s="57" customFormat="1" ht="15">
      <c r="A458" s="68"/>
      <c r="B458" s="69"/>
      <c r="C458" s="242"/>
      <c r="D458" s="52"/>
      <c r="E458" s="70"/>
      <c r="F458" s="71">
        <f>SUM(D$5:D458)</f>
        <v>0</v>
      </c>
      <c r="G458" s="72">
        <f t="shared" si="14"/>
        <v>0</v>
      </c>
      <c r="H458" s="72">
        <v>0</v>
      </c>
      <c r="I458" s="73"/>
      <c r="J458" s="72">
        <f t="shared" si="15"/>
        <v>0</v>
      </c>
    </row>
    <row r="459" spans="1:10" s="57" customFormat="1" ht="15">
      <c r="A459" s="68"/>
      <c r="B459" s="69"/>
      <c r="C459" s="242"/>
      <c r="D459" s="52"/>
      <c r="E459" s="70"/>
      <c r="F459" s="71">
        <f>SUM(D$5:D459)</f>
        <v>0</v>
      </c>
      <c r="G459" s="72">
        <f t="shared" si="14"/>
        <v>0</v>
      </c>
      <c r="H459" s="72">
        <v>0</v>
      </c>
      <c r="I459" s="73"/>
      <c r="J459" s="72">
        <f t="shared" si="15"/>
        <v>0</v>
      </c>
    </row>
    <row r="460" spans="1:10" s="57" customFormat="1" ht="15">
      <c r="A460" s="68"/>
      <c r="B460" s="69"/>
      <c r="C460" s="242"/>
      <c r="D460" s="52"/>
      <c r="E460" s="70"/>
      <c r="F460" s="71">
        <f>SUM(D$5:D460)</f>
        <v>0</v>
      </c>
      <c r="G460" s="72">
        <f t="shared" si="14"/>
        <v>0</v>
      </c>
      <c r="H460" s="72">
        <v>0</v>
      </c>
      <c r="I460" s="73"/>
      <c r="J460" s="72">
        <f t="shared" si="15"/>
        <v>0</v>
      </c>
    </row>
    <row r="461" spans="1:10" s="57" customFormat="1" ht="15">
      <c r="A461" s="68"/>
      <c r="B461" s="69"/>
      <c r="C461" s="242"/>
      <c r="D461" s="52"/>
      <c r="E461" s="70"/>
      <c r="F461" s="71">
        <f>SUM(D$5:D461)</f>
        <v>0</v>
      </c>
      <c r="G461" s="72">
        <f t="shared" si="14"/>
        <v>0</v>
      </c>
      <c r="H461" s="72">
        <v>0</v>
      </c>
      <c r="I461" s="73"/>
      <c r="J461" s="72">
        <f t="shared" si="15"/>
        <v>0</v>
      </c>
    </row>
    <row r="462" spans="1:10" s="57" customFormat="1" ht="15">
      <c r="A462" s="68"/>
      <c r="B462" s="69"/>
      <c r="C462" s="242"/>
      <c r="D462" s="52"/>
      <c r="E462" s="70"/>
      <c r="F462" s="71">
        <f>SUM(D$5:D462)</f>
        <v>0</v>
      </c>
      <c r="G462" s="72">
        <f t="shared" si="14"/>
        <v>0</v>
      </c>
      <c r="H462" s="72">
        <v>0</v>
      </c>
      <c r="I462" s="73"/>
      <c r="J462" s="72">
        <f t="shared" si="15"/>
        <v>0</v>
      </c>
    </row>
    <row r="463" spans="1:10" s="57" customFormat="1" ht="15">
      <c r="A463" s="68"/>
      <c r="B463" s="69"/>
      <c r="C463" s="242"/>
      <c r="D463" s="52"/>
      <c r="E463" s="70"/>
      <c r="F463" s="71">
        <f>SUM(D$5:D463)</f>
        <v>0</v>
      </c>
      <c r="G463" s="72">
        <f t="shared" si="14"/>
        <v>0</v>
      </c>
      <c r="H463" s="72">
        <v>0</v>
      </c>
      <c r="I463" s="73"/>
      <c r="J463" s="72">
        <f t="shared" si="15"/>
        <v>0</v>
      </c>
    </row>
    <row r="464" spans="1:10" s="57" customFormat="1" ht="15">
      <c r="A464" s="68"/>
      <c r="B464" s="69"/>
      <c r="C464" s="242"/>
      <c r="D464" s="52"/>
      <c r="E464" s="70"/>
      <c r="F464" s="71">
        <f>SUM(D$5:D464)</f>
        <v>0</v>
      </c>
      <c r="G464" s="72">
        <f t="shared" si="14"/>
        <v>0</v>
      </c>
      <c r="H464" s="72">
        <v>0</v>
      </c>
      <c r="I464" s="73"/>
      <c r="J464" s="72">
        <f t="shared" si="15"/>
        <v>0</v>
      </c>
    </row>
    <row r="465" spans="1:10" s="57" customFormat="1" ht="15">
      <c r="A465" s="68"/>
      <c r="B465" s="69"/>
      <c r="C465" s="242"/>
      <c r="D465" s="52"/>
      <c r="E465" s="70"/>
      <c r="F465" s="71">
        <f>SUM(D$5:D465)</f>
        <v>0</v>
      </c>
      <c r="G465" s="72">
        <f t="shared" si="14"/>
        <v>0</v>
      </c>
      <c r="H465" s="72">
        <v>0</v>
      </c>
      <c r="I465" s="73"/>
      <c r="J465" s="72">
        <f t="shared" si="15"/>
        <v>0</v>
      </c>
    </row>
    <row r="466" spans="1:10" s="57" customFormat="1" ht="15">
      <c r="A466" s="68"/>
      <c r="B466" s="69"/>
      <c r="C466" s="242"/>
      <c r="D466" s="52"/>
      <c r="E466" s="70"/>
      <c r="F466" s="71">
        <f>SUM(D$5:D466)</f>
        <v>0</v>
      </c>
      <c r="G466" s="72">
        <f t="shared" si="14"/>
        <v>0</v>
      </c>
      <c r="H466" s="72">
        <v>0</v>
      </c>
      <c r="I466" s="73"/>
      <c r="J466" s="72">
        <f t="shared" si="15"/>
        <v>0</v>
      </c>
    </row>
    <row r="467" spans="1:10" s="57" customFormat="1" ht="15">
      <c r="A467" s="68"/>
      <c r="B467" s="69"/>
      <c r="C467" s="242"/>
      <c r="D467" s="52"/>
      <c r="E467" s="70"/>
      <c r="F467" s="71">
        <f>SUM(D$5:D467)</f>
        <v>0</v>
      </c>
      <c r="G467" s="72">
        <f t="shared" si="14"/>
        <v>0</v>
      </c>
      <c r="H467" s="72">
        <v>0</v>
      </c>
      <c r="I467" s="73"/>
      <c r="J467" s="72">
        <f t="shared" si="15"/>
        <v>0</v>
      </c>
    </row>
    <row r="468" spans="1:10" s="57" customFormat="1" ht="15">
      <c r="A468" s="68"/>
      <c r="B468" s="69"/>
      <c r="C468" s="242"/>
      <c r="D468" s="52"/>
      <c r="E468" s="70"/>
      <c r="F468" s="71">
        <f>SUM(D$5:D468)</f>
        <v>0</v>
      </c>
      <c r="G468" s="72">
        <f t="shared" si="14"/>
        <v>0</v>
      </c>
      <c r="H468" s="72">
        <v>0</v>
      </c>
      <c r="I468" s="73"/>
      <c r="J468" s="72">
        <f t="shared" si="15"/>
        <v>0</v>
      </c>
    </row>
    <row r="469" spans="1:10" s="57" customFormat="1" ht="15">
      <c r="A469" s="68"/>
      <c r="B469" s="69"/>
      <c r="C469" s="242"/>
      <c r="D469" s="52"/>
      <c r="E469" s="70"/>
      <c r="F469" s="71">
        <f>SUM(D$5:D469)</f>
        <v>0</v>
      </c>
      <c r="G469" s="72">
        <f t="shared" si="14"/>
        <v>0</v>
      </c>
      <c r="H469" s="72">
        <v>0</v>
      </c>
      <c r="I469" s="73"/>
      <c r="J469" s="72">
        <f t="shared" si="15"/>
        <v>0</v>
      </c>
    </row>
    <row r="470" spans="1:10" s="57" customFormat="1" ht="15">
      <c r="A470" s="68"/>
      <c r="B470" s="69"/>
      <c r="C470" s="242"/>
      <c r="D470" s="52"/>
      <c r="E470" s="70"/>
      <c r="F470" s="71">
        <f>SUM(D$5:D470)</f>
        <v>0</v>
      </c>
      <c r="G470" s="72">
        <f t="shared" si="14"/>
        <v>0</v>
      </c>
      <c r="H470" s="72">
        <v>0</v>
      </c>
      <c r="I470" s="73"/>
      <c r="J470" s="72">
        <f t="shared" si="15"/>
        <v>0</v>
      </c>
    </row>
    <row r="471" spans="1:10" s="57" customFormat="1" ht="15">
      <c r="A471" s="68"/>
      <c r="B471" s="69"/>
      <c r="C471" s="242"/>
      <c r="D471" s="52"/>
      <c r="E471" s="70"/>
      <c r="F471" s="71">
        <f>SUM(D$5:D471)</f>
        <v>0</v>
      </c>
      <c r="G471" s="72">
        <f t="shared" si="14"/>
        <v>0</v>
      </c>
      <c r="H471" s="72">
        <v>0</v>
      </c>
      <c r="I471" s="73"/>
      <c r="J471" s="72">
        <f t="shared" si="15"/>
        <v>0</v>
      </c>
    </row>
    <row r="472" spans="1:10" s="57" customFormat="1" ht="15">
      <c r="A472" s="68"/>
      <c r="B472" s="69"/>
      <c r="C472" s="242"/>
      <c r="D472" s="52"/>
      <c r="E472" s="70"/>
      <c r="F472" s="71">
        <f>SUM(D$5:D472)</f>
        <v>0</v>
      </c>
      <c r="G472" s="72">
        <f t="shared" si="14"/>
        <v>0</v>
      </c>
      <c r="H472" s="72">
        <v>0</v>
      </c>
      <c r="I472" s="73"/>
      <c r="J472" s="72">
        <f t="shared" si="15"/>
        <v>0</v>
      </c>
    </row>
    <row r="473" spans="1:10" s="57" customFormat="1" ht="15">
      <c r="A473" s="68"/>
      <c r="B473" s="69"/>
      <c r="C473" s="242"/>
      <c r="D473" s="52"/>
      <c r="E473" s="70"/>
      <c r="F473" s="71">
        <f>SUM(D$5:D473)</f>
        <v>0</v>
      </c>
      <c r="G473" s="72">
        <f t="shared" si="14"/>
        <v>0</v>
      </c>
      <c r="H473" s="72">
        <v>0</v>
      </c>
      <c r="I473" s="73"/>
      <c r="J473" s="72">
        <f t="shared" si="15"/>
        <v>0</v>
      </c>
    </row>
    <row r="474" spans="1:10" s="57" customFormat="1" ht="15">
      <c r="A474" s="68"/>
      <c r="B474" s="69"/>
      <c r="C474" s="242"/>
      <c r="D474" s="52"/>
      <c r="E474" s="70"/>
      <c r="F474" s="71">
        <f>SUM(D$5:D474)</f>
        <v>0</v>
      </c>
      <c r="G474" s="72">
        <f t="shared" si="14"/>
        <v>0</v>
      </c>
      <c r="H474" s="72">
        <v>0</v>
      </c>
      <c r="I474" s="73"/>
      <c r="J474" s="72">
        <f t="shared" si="15"/>
        <v>0</v>
      </c>
    </row>
    <row r="475" spans="1:10" s="57" customFormat="1" ht="15">
      <c r="A475" s="68"/>
      <c r="B475" s="69"/>
      <c r="C475" s="242"/>
      <c r="D475" s="52"/>
      <c r="E475" s="70"/>
      <c r="F475" s="71">
        <f>SUM(D$5:D475)</f>
        <v>0</v>
      </c>
      <c r="G475" s="72">
        <f t="shared" si="14"/>
        <v>0</v>
      </c>
      <c r="H475" s="72">
        <v>0</v>
      </c>
      <c r="I475" s="73"/>
      <c r="J475" s="72">
        <f t="shared" si="15"/>
        <v>0</v>
      </c>
    </row>
    <row r="476" spans="1:10" s="57" customFormat="1" ht="15">
      <c r="A476" s="68"/>
      <c r="B476" s="69"/>
      <c r="C476" s="242"/>
      <c r="D476" s="52"/>
      <c r="E476" s="70"/>
      <c r="F476" s="71">
        <f>SUM(D$5:D476)</f>
        <v>0</v>
      </c>
      <c r="G476" s="72">
        <f t="shared" si="14"/>
        <v>0</v>
      </c>
      <c r="H476" s="72">
        <v>0</v>
      </c>
      <c r="I476" s="73"/>
      <c r="J476" s="72">
        <f t="shared" si="15"/>
        <v>0</v>
      </c>
    </row>
    <row r="477" spans="1:10" s="57" customFormat="1" ht="15">
      <c r="A477" s="68"/>
      <c r="B477" s="69"/>
      <c r="C477" s="242"/>
      <c r="D477" s="52"/>
      <c r="E477" s="70"/>
      <c r="F477" s="71">
        <f>SUM(D$5:D477)</f>
        <v>0</v>
      </c>
      <c r="G477" s="72">
        <f t="shared" si="14"/>
        <v>0</v>
      </c>
      <c r="H477" s="72">
        <v>0</v>
      </c>
      <c r="I477" s="73"/>
      <c r="J477" s="72">
        <f t="shared" si="15"/>
        <v>0</v>
      </c>
    </row>
    <row r="478" spans="1:10" s="57" customFormat="1" ht="15">
      <c r="A478" s="68"/>
      <c r="B478" s="69"/>
      <c r="C478" s="242"/>
      <c r="D478" s="52"/>
      <c r="E478" s="70"/>
      <c r="F478" s="71">
        <f>SUM(D$5:D478)</f>
        <v>0</v>
      </c>
      <c r="G478" s="72">
        <f t="shared" si="14"/>
        <v>0</v>
      </c>
      <c r="H478" s="72">
        <v>0</v>
      </c>
      <c r="I478" s="73"/>
      <c r="J478" s="72">
        <f t="shared" si="15"/>
        <v>0</v>
      </c>
    </row>
    <row r="479" spans="1:10" s="57" customFormat="1" ht="15">
      <c r="A479" s="68"/>
      <c r="B479" s="69"/>
      <c r="C479" s="242"/>
      <c r="D479" s="52"/>
      <c r="E479" s="70"/>
      <c r="F479" s="71">
        <f>SUM(D$5:D479)</f>
        <v>0</v>
      </c>
      <c r="G479" s="72">
        <f t="shared" si="14"/>
        <v>0</v>
      </c>
      <c r="H479" s="72">
        <v>0</v>
      </c>
      <c r="I479" s="73"/>
      <c r="J479" s="72">
        <f t="shared" si="15"/>
        <v>0</v>
      </c>
    </row>
    <row r="480" spans="1:10" s="57" customFormat="1" ht="15">
      <c r="A480" s="68"/>
      <c r="B480" s="69"/>
      <c r="C480" s="242"/>
      <c r="D480" s="52"/>
      <c r="E480" s="70"/>
      <c r="F480" s="71">
        <f>SUM(D$5:D480)</f>
        <v>0</v>
      </c>
      <c r="G480" s="72">
        <f t="shared" si="14"/>
        <v>0</v>
      </c>
      <c r="H480" s="72">
        <v>0</v>
      </c>
      <c r="I480" s="73"/>
      <c r="J480" s="72">
        <f t="shared" si="15"/>
        <v>0</v>
      </c>
    </row>
    <row r="481" spans="1:10" s="57" customFormat="1" ht="15">
      <c r="A481" s="68"/>
      <c r="B481" s="69"/>
      <c r="C481" s="242"/>
      <c r="D481" s="52"/>
      <c r="E481" s="70"/>
      <c r="F481" s="71">
        <f>SUM(D$5:D481)</f>
        <v>0</v>
      </c>
      <c r="G481" s="72">
        <f t="shared" si="14"/>
        <v>0</v>
      </c>
      <c r="H481" s="72">
        <v>0</v>
      </c>
      <c r="I481" s="73"/>
      <c r="J481" s="72">
        <f t="shared" si="15"/>
        <v>0</v>
      </c>
    </row>
    <row r="482" spans="1:10" s="57" customFormat="1" ht="15">
      <c r="A482" s="68"/>
      <c r="B482" s="69"/>
      <c r="C482" s="242"/>
      <c r="D482" s="52"/>
      <c r="E482" s="70"/>
      <c r="F482" s="71">
        <f>SUM(D$5:D482)</f>
        <v>0</v>
      </c>
      <c r="G482" s="72">
        <f t="shared" si="14"/>
        <v>0</v>
      </c>
      <c r="H482" s="72">
        <v>0</v>
      </c>
      <c r="I482" s="73"/>
      <c r="J482" s="72">
        <f t="shared" si="15"/>
        <v>0</v>
      </c>
    </row>
    <row r="483" spans="1:10" s="57" customFormat="1" ht="15">
      <c r="A483" s="68"/>
      <c r="B483" s="69"/>
      <c r="C483" s="242"/>
      <c r="D483" s="52"/>
      <c r="E483" s="70"/>
      <c r="F483" s="71">
        <f>SUM(D$5:D483)</f>
        <v>0</v>
      </c>
      <c r="G483" s="72">
        <f t="shared" si="14"/>
        <v>0</v>
      </c>
      <c r="H483" s="72">
        <v>0</v>
      </c>
      <c r="I483" s="73"/>
      <c r="J483" s="72">
        <f t="shared" si="15"/>
        <v>0</v>
      </c>
    </row>
    <row r="484" spans="1:10" s="57" customFormat="1" ht="15">
      <c r="A484" s="68"/>
      <c r="B484" s="69"/>
      <c r="C484" s="242"/>
      <c r="D484" s="52"/>
      <c r="E484" s="70"/>
      <c r="F484" s="71">
        <f>SUM(D$5:D484)</f>
        <v>0</v>
      </c>
      <c r="G484" s="72">
        <f t="shared" si="14"/>
        <v>0</v>
      </c>
      <c r="H484" s="72">
        <v>0</v>
      </c>
      <c r="I484" s="73"/>
      <c r="J484" s="72">
        <f t="shared" si="15"/>
        <v>0</v>
      </c>
    </row>
    <row r="485" spans="1:10" s="57" customFormat="1" ht="15">
      <c r="A485" s="68"/>
      <c r="B485" s="69"/>
      <c r="C485" s="242"/>
      <c r="D485" s="52"/>
      <c r="E485" s="70"/>
      <c r="F485" s="71">
        <f>SUM(D$5:D485)</f>
        <v>0</v>
      </c>
      <c r="G485" s="72">
        <f t="shared" si="14"/>
        <v>0</v>
      </c>
      <c r="H485" s="72">
        <v>0</v>
      </c>
      <c r="I485" s="73"/>
      <c r="J485" s="72">
        <f t="shared" si="15"/>
        <v>0</v>
      </c>
    </row>
    <row r="486" spans="1:10" s="57" customFormat="1" ht="15">
      <c r="A486" s="68"/>
      <c r="B486" s="69"/>
      <c r="C486" s="242"/>
      <c r="D486" s="52"/>
      <c r="E486" s="70"/>
      <c r="F486" s="71">
        <f>SUM(D$5:D486)</f>
        <v>0</v>
      </c>
      <c r="G486" s="72">
        <f t="shared" si="14"/>
        <v>0</v>
      </c>
      <c r="H486" s="72">
        <v>0</v>
      </c>
      <c r="I486" s="73"/>
      <c r="J486" s="72">
        <f t="shared" si="15"/>
        <v>0</v>
      </c>
    </row>
    <row r="487" spans="1:10" s="57" customFormat="1" ht="15">
      <c r="A487" s="68"/>
      <c r="B487" s="69"/>
      <c r="C487" s="242"/>
      <c r="D487" s="52"/>
      <c r="E487" s="70"/>
      <c r="F487" s="71">
        <f>SUM(D$5:D487)</f>
        <v>0</v>
      </c>
      <c r="G487" s="72">
        <f t="shared" si="14"/>
        <v>0</v>
      </c>
      <c r="H487" s="72">
        <v>0</v>
      </c>
      <c r="I487" s="73"/>
      <c r="J487" s="72">
        <f t="shared" si="15"/>
        <v>0</v>
      </c>
    </row>
    <row r="488" spans="1:10" s="57" customFormat="1" ht="15">
      <c r="A488" s="68"/>
      <c r="B488" s="69"/>
      <c r="C488" s="242"/>
      <c r="D488" s="52"/>
      <c r="E488" s="70"/>
      <c r="F488" s="71">
        <f>SUM(D$5:D488)</f>
        <v>0</v>
      </c>
      <c r="G488" s="72">
        <f t="shared" si="14"/>
        <v>0</v>
      </c>
      <c r="H488" s="72">
        <v>0</v>
      </c>
      <c r="I488" s="73"/>
      <c r="J488" s="72">
        <f t="shared" si="15"/>
        <v>0</v>
      </c>
    </row>
    <row r="489" spans="1:10" s="57" customFormat="1" ht="15">
      <c r="A489" s="68"/>
      <c r="B489" s="69"/>
      <c r="C489" s="242"/>
      <c r="D489" s="52"/>
      <c r="E489" s="70"/>
      <c r="F489" s="71">
        <f>SUM(D$5:D489)</f>
        <v>0</v>
      </c>
      <c r="G489" s="72">
        <f t="shared" si="14"/>
        <v>0</v>
      </c>
      <c r="H489" s="72">
        <v>0</v>
      </c>
      <c r="I489" s="73"/>
      <c r="J489" s="72">
        <f t="shared" si="15"/>
        <v>0</v>
      </c>
    </row>
    <row r="490" spans="1:10" s="57" customFormat="1" ht="15">
      <c r="A490" s="68"/>
      <c r="B490" s="69"/>
      <c r="C490" s="242"/>
      <c r="D490" s="52"/>
      <c r="E490" s="70"/>
      <c r="F490" s="71">
        <f>SUM(D$5:D490)</f>
        <v>0</v>
      </c>
      <c r="G490" s="72">
        <f t="shared" si="14"/>
        <v>0</v>
      </c>
      <c r="H490" s="72">
        <v>0</v>
      </c>
      <c r="I490" s="73"/>
      <c r="J490" s="72">
        <f t="shared" si="15"/>
        <v>0</v>
      </c>
    </row>
    <row r="491" spans="1:10" s="57" customFormat="1" ht="15">
      <c r="A491" s="68"/>
      <c r="B491" s="69"/>
      <c r="C491" s="242"/>
      <c r="D491" s="52"/>
      <c r="E491" s="70"/>
      <c r="F491" s="71">
        <f>SUM(D$5:D491)</f>
        <v>0</v>
      </c>
      <c r="G491" s="72">
        <f t="shared" si="14"/>
        <v>0</v>
      </c>
      <c r="H491" s="72">
        <v>0</v>
      </c>
      <c r="I491" s="73"/>
      <c r="J491" s="72">
        <f t="shared" si="15"/>
        <v>0</v>
      </c>
    </row>
    <row r="492" spans="1:10" s="57" customFormat="1" ht="15">
      <c r="A492" s="68"/>
      <c r="B492" s="69"/>
      <c r="C492" s="242"/>
      <c r="D492" s="52"/>
      <c r="E492" s="70"/>
      <c r="F492" s="71">
        <f>SUM(D$5:D492)</f>
        <v>0</v>
      </c>
      <c r="G492" s="72">
        <f t="shared" si="14"/>
        <v>0</v>
      </c>
      <c r="H492" s="72">
        <v>0</v>
      </c>
      <c r="I492" s="73"/>
      <c r="J492" s="72">
        <f t="shared" si="15"/>
        <v>0</v>
      </c>
    </row>
    <row r="493" spans="1:10" s="57" customFormat="1" ht="15">
      <c r="A493" s="68"/>
      <c r="B493" s="69"/>
      <c r="C493" s="242"/>
      <c r="D493" s="52"/>
      <c r="E493" s="70"/>
      <c r="F493" s="71">
        <f>SUM(D$5:D493)</f>
        <v>0</v>
      </c>
      <c r="G493" s="72">
        <f t="shared" si="14"/>
        <v>0</v>
      </c>
      <c r="H493" s="72">
        <v>0</v>
      </c>
      <c r="I493" s="73"/>
      <c r="J493" s="72">
        <f t="shared" si="15"/>
        <v>0</v>
      </c>
    </row>
    <row r="494" spans="1:10" s="57" customFormat="1" ht="15">
      <c r="A494" s="68"/>
      <c r="B494" s="69"/>
      <c r="C494" s="242"/>
      <c r="D494" s="52"/>
      <c r="E494" s="70"/>
      <c r="F494" s="71">
        <f>SUM(D$5:D494)</f>
        <v>0</v>
      </c>
      <c r="G494" s="72">
        <f t="shared" si="14"/>
        <v>0</v>
      </c>
      <c r="H494" s="72">
        <v>0</v>
      </c>
      <c r="I494" s="73"/>
      <c r="J494" s="72">
        <f t="shared" si="15"/>
        <v>0</v>
      </c>
    </row>
    <row r="495" spans="1:10" s="57" customFormat="1" ht="15">
      <c r="A495" s="68"/>
      <c r="B495" s="69"/>
      <c r="C495" s="242"/>
      <c r="D495" s="52"/>
      <c r="E495" s="70"/>
      <c r="F495" s="71">
        <f>SUM(D$5:D495)</f>
        <v>0</v>
      </c>
      <c r="G495" s="72">
        <f t="shared" si="14"/>
        <v>0</v>
      </c>
      <c r="H495" s="72">
        <v>0</v>
      </c>
      <c r="I495" s="73"/>
      <c r="J495" s="72">
        <f t="shared" si="15"/>
        <v>0</v>
      </c>
    </row>
    <row r="496" spans="1:10" s="57" customFormat="1" ht="15">
      <c r="A496" s="68"/>
      <c r="B496" s="69"/>
      <c r="C496" s="242"/>
      <c r="D496" s="52"/>
      <c r="E496" s="70"/>
      <c r="F496" s="71">
        <f>SUM(D$5:D496)</f>
        <v>0</v>
      </c>
      <c r="G496" s="72">
        <f t="shared" si="14"/>
        <v>0</v>
      </c>
      <c r="H496" s="72">
        <v>0</v>
      </c>
      <c r="I496" s="73"/>
      <c r="J496" s="72">
        <f t="shared" si="15"/>
        <v>0</v>
      </c>
    </row>
    <row r="497" spans="1:10" s="57" customFormat="1" ht="15">
      <c r="A497" s="68"/>
      <c r="B497" s="69"/>
      <c r="C497" s="242"/>
      <c r="D497" s="52"/>
      <c r="E497" s="70"/>
      <c r="F497" s="71">
        <f>SUM(D$5:D497)</f>
        <v>0</v>
      </c>
      <c r="G497" s="72">
        <f t="shared" si="14"/>
        <v>0</v>
      </c>
      <c r="H497" s="72">
        <v>0</v>
      </c>
      <c r="I497" s="73"/>
      <c r="J497" s="72">
        <f t="shared" si="15"/>
        <v>0</v>
      </c>
    </row>
    <row r="498" spans="1:10" s="57" customFormat="1" ht="15">
      <c r="A498" s="68"/>
      <c r="B498" s="69"/>
      <c r="C498" s="242"/>
      <c r="D498" s="52"/>
      <c r="E498" s="70"/>
      <c r="F498" s="71">
        <f>SUM(D$5:D498)</f>
        <v>0</v>
      </c>
      <c r="G498" s="72">
        <f t="shared" si="14"/>
        <v>0</v>
      </c>
      <c r="H498" s="72">
        <v>0</v>
      </c>
      <c r="I498" s="73"/>
      <c r="J498" s="72">
        <f t="shared" si="15"/>
        <v>0</v>
      </c>
    </row>
    <row r="499" spans="1:10" s="57" customFormat="1" ht="15">
      <c r="A499" s="68"/>
      <c r="B499" s="69"/>
      <c r="C499" s="242"/>
      <c r="D499" s="52"/>
      <c r="E499" s="70"/>
      <c r="F499" s="71">
        <f>SUM(D$5:D499)</f>
        <v>0</v>
      </c>
      <c r="G499" s="72">
        <f t="shared" si="14"/>
        <v>0</v>
      </c>
      <c r="H499" s="72">
        <v>0</v>
      </c>
      <c r="I499" s="73"/>
      <c r="J499" s="72">
        <f t="shared" si="15"/>
        <v>0</v>
      </c>
    </row>
    <row r="500" spans="1:10" s="57" customFormat="1" ht="15">
      <c r="A500" s="68"/>
      <c r="B500" s="69"/>
      <c r="C500" s="242"/>
      <c r="D500" s="52"/>
      <c r="E500" s="70"/>
      <c r="F500" s="71">
        <f>SUM(D$5:D500)</f>
        <v>0</v>
      </c>
      <c r="G500" s="72">
        <f t="shared" si="14"/>
        <v>0</v>
      </c>
      <c r="H500" s="72">
        <v>0</v>
      </c>
      <c r="I500" s="73"/>
      <c r="J500" s="72">
        <f t="shared" si="15"/>
        <v>0</v>
      </c>
    </row>
    <row r="501" spans="1:10" s="57" customFormat="1" ht="15">
      <c r="A501" s="68"/>
      <c r="B501" s="69"/>
      <c r="C501" s="242"/>
      <c r="D501" s="52"/>
      <c r="E501" s="70"/>
      <c r="F501" s="71">
        <f>SUM(D$5:D501)</f>
        <v>0</v>
      </c>
      <c r="G501" s="72">
        <f t="shared" si="14"/>
        <v>0</v>
      </c>
      <c r="H501" s="72">
        <v>0</v>
      </c>
      <c r="I501" s="73"/>
      <c r="J501" s="72">
        <f t="shared" si="15"/>
        <v>0</v>
      </c>
    </row>
    <row r="502" spans="1:10" s="57" customFormat="1" ht="15">
      <c r="A502" s="68"/>
      <c r="B502" s="69"/>
      <c r="C502" s="242"/>
      <c r="D502" s="52"/>
      <c r="E502" s="70"/>
      <c r="F502" s="71">
        <f>SUM(D$5:D502)</f>
        <v>0</v>
      </c>
      <c r="G502" s="72">
        <f t="shared" si="14"/>
        <v>0</v>
      </c>
      <c r="H502" s="72">
        <v>0</v>
      </c>
      <c r="I502" s="73"/>
      <c r="J502" s="72">
        <f t="shared" si="15"/>
        <v>0</v>
      </c>
    </row>
    <row r="503" spans="1:10" s="57" customFormat="1" ht="15">
      <c r="A503" s="68"/>
      <c r="B503" s="69"/>
      <c r="C503" s="242"/>
      <c r="D503" s="52"/>
      <c r="E503" s="70"/>
      <c r="F503" s="71">
        <f>SUM(D$5:D503)</f>
        <v>0</v>
      </c>
      <c r="G503" s="72">
        <f t="shared" si="14"/>
        <v>0</v>
      </c>
      <c r="H503" s="72">
        <v>0</v>
      </c>
      <c r="I503" s="73"/>
      <c r="J503" s="72">
        <f t="shared" si="15"/>
        <v>0</v>
      </c>
    </row>
    <row r="504" spans="1:10" s="57" customFormat="1" ht="15">
      <c r="A504" s="68"/>
      <c r="B504" s="69"/>
      <c r="C504" s="242"/>
      <c r="D504" s="52"/>
      <c r="E504" s="70"/>
      <c r="F504" s="71">
        <f>SUM(D$5:D504)</f>
        <v>0</v>
      </c>
      <c r="G504" s="72">
        <f t="shared" si="14"/>
        <v>0</v>
      </c>
      <c r="H504" s="72">
        <v>0</v>
      </c>
      <c r="I504" s="73"/>
      <c r="J504" s="72">
        <f t="shared" si="15"/>
        <v>0</v>
      </c>
    </row>
    <row r="505" spans="1:10" s="57" customFormat="1" ht="15">
      <c r="A505" s="68"/>
      <c r="B505" s="69"/>
      <c r="C505" s="242"/>
      <c r="D505" s="52"/>
      <c r="E505" s="70"/>
      <c r="F505" s="71">
        <f>SUM(D$5:D505)</f>
        <v>0</v>
      </c>
      <c r="G505" s="72">
        <f t="shared" si="14"/>
        <v>0</v>
      </c>
      <c r="H505" s="72">
        <v>0</v>
      </c>
      <c r="I505" s="73"/>
      <c r="J505" s="72">
        <f t="shared" si="15"/>
        <v>0</v>
      </c>
    </row>
    <row r="506" spans="1:10" s="57" customFormat="1" ht="15">
      <c r="A506" s="68"/>
      <c r="B506" s="69"/>
      <c r="C506" s="242"/>
      <c r="D506" s="52"/>
      <c r="E506" s="70"/>
      <c r="F506" s="71">
        <f>SUM(D$5:D506)</f>
        <v>0</v>
      </c>
      <c r="G506" s="72">
        <f t="shared" si="14"/>
        <v>0</v>
      </c>
      <c r="H506" s="72">
        <v>0</v>
      </c>
      <c r="I506" s="73"/>
      <c r="J506" s="72">
        <f t="shared" si="15"/>
        <v>0</v>
      </c>
    </row>
    <row r="507" spans="1:10" s="57" customFormat="1" ht="15">
      <c r="A507" s="68"/>
      <c r="B507" s="69"/>
      <c r="C507" s="242"/>
      <c r="D507" s="52"/>
      <c r="E507" s="70"/>
      <c r="F507" s="71">
        <f>SUM(D$5:D507)</f>
        <v>0</v>
      </c>
      <c r="G507" s="72">
        <f t="shared" si="14"/>
        <v>0</v>
      </c>
      <c r="H507" s="72">
        <v>0</v>
      </c>
      <c r="I507" s="73"/>
      <c r="J507" s="72">
        <f t="shared" si="15"/>
        <v>0</v>
      </c>
    </row>
    <row r="508" spans="1:10" s="57" customFormat="1" ht="15">
      <c r="A508" s="68"/>
      <c r="B508" s="69"/>
      <c r="C508" s="242"/>
      <c r="D508" s="52"/>
      <c r="E508" s="70"/>
      <c r="F508" s="71">
        <f>SUM(D$5:D508)</f>
        <v>0</v>
      </c>
      <c r="G508" s="72">
        <f t="shared" si="14"/>
        <v>0</v>
      </c>
      <c r="H508" s="72">
        <v>0</v>
      </c>
      <c r="I508" s="73"/>
      <c r="J508" s="72">
        <f t="shared" si="15"/>
        <v>0</v>
      </c>
    </row>
    <row r="509" spans="1:10" s="57" customFormat="1" ht="15">
      <c r="A509" s="68"/>
      <c r="B509" s="69"/>
      <c r="C509" s="242"/>
      <c r="D509" s="52"/>
      <c r="E509" s="70"/>
      <c r="F509" s="71">
        <f>SUM(D$5:D509)</f>
        <v>0</v>
      </c>
      <c r="G509" s="72">
        <f t="shared" si="14"/>
        <v>0</v>
      </c>
      <c r="H509" s="72">
        <v>0</v>
      </c>
      <c r="I509" s="73"/>
      <c r="J509" s="72">
        <f t="shared" si="15"/>
        <v>0</v>
      </c>
    </row>
    <row r="510" spans="1:10" s="57" customFormat="1" ht="15">
      <c r="A510" s="68"/>
      <c r="B510" s="69"/>
      <c r="C510" s="242"/>
      <c r="D510" s="52"/>
      <c r="E510" s="70"/>
      <c r="F510" s="71">
        <f>SUM(D$5:D510)</f>
        <v>0</v>
      </c>
      <c r="G510" s="72">
        <f t="shared" si="14"/>
        <v>0</v>
      </c>
      <c r="H510" s="72">
        <v>0</v>
      </c>
      <c r="I510" s="73"/>
      <c r="J510" s="72">
        <f t="shared" si="15"/>
        <v>0</v>
      </c>
    </row>
    <row r="511" spans="1:10" s="57" customFormat="1" ht="15">
      <c r="A511" s="68"/>
      <c r="B511" s="69"/>
      <c r="C511" s="242"/>
      <c r="D511" s="52"/>
      <c r="E511" s="70"/>
      <c r="F511" s="71">
        <f>SUM(D$5:D511)</f>
        <v>0</v>
      </c>
      <c r="G511" s="72">
        <f t="shared" si="14"/>
        <v>0</v>
      </c>
      <c r="H511" s="72">
        <v>0</v>
      </c>
      <c r="I511" s="73"/>
      <c r="J511" s="72">
        <f t="shared" si="15"/>
        <v>0</v>
      </c>
    </row>
    <row r="512" spans="1:10" s="57" customFormat="1" ht="15">
      <c r="A512" s="68"/>
      <c r="B512" s="69"/>
      <c r="C512" s="242"/>
      <c r="D512" s="52"/>
      <c r="E512" s="70"/>
      <c r="F512" s="71">
        <f>SUM(D$5:D512)</f>
        <v>0</v>
      </c>
      <c r="G512" s="72">
        <f t="shared" si="14"/>
        <v>0</v>
      </c>
      <c r="H512" s="72">
        <v>0</v>
      </c>
      <c r="I512" s="73"/>
      <c r="J512" s="72">
        <f t="shared" si="15"/>
        <v>0</v>
      </c>
    </row>
    <row r="513" spans="1:10" s="57" customFormat="1" ht="15">
      <c r="A513" s="68"/>
      <c r="B513" s="69"/>
      <c r="C513" s="242"/>
      <c r="D513" s="52"/>
      <c r="E513" s="70"/>
      <c r="F513" s="71">
        <f>SUM(D$5:D513)</f>
        <v>0</v>
      </c>
      <c r="G513" s="72">
        <f t="shared" si="14"/>
        <v>0</v>
      </c>
      <c r="H513" s="72">
        <v>0</v>
      </c>
      <c r="I513" s="73"/>
      <c r="J513" s="72">
        <f t="shared" si="15"/>
        <v>0</v>
      </c>
    </row>
    <row r="514" spans="1:10" s="57" customFormat="1" ht="15">
      <c r="A514" s="68"/>
      <c r="B514" s="69"/>
      <c r="C514" s="242"/>
      <c r="D514" s="52"/>
      <c r="E514" s="70"/>
      <c r="F514" s="71">
        <f>SUM(D$5:D514)</f>
        <v>0</v>
      </c>
      <c r="G514" s="72">
        <f t="shared" si="14"/>
        <v>0</v>
      </c>
      <c r="H514" s="72">
        <v>0</v>
      </c>
      <c r="I514" s="73"/>
      <c r="J514" s="72">
        <f t="shared" si="15"/>
        <v>0</v>
      </c>
    </row>
    <row r="515" spans="1:10" s="57" customFormat="1" ht="15">
      <c r="A515" s="68"/>
      <c r="B515" s="69"/>
      <c r="C515" s="242"/>
      <c r="D515" s="52"/>
      <c r="E515" s="70"/>
      <c r="F515" s="71">
        <f>SUM(D$5:D515)</f>
        <v>0</v>
      </c>
      <c r="G515" s="72">
        <f t="shared" si="14"/>
        <v>0</v>
      </c>
      <c r="H515" s="72">
        <v>0</v>
      </c>
      <c r="I515" s="73"/>
      <c r="J515" s="72">
        <f t="shared" si="15"/>
        <v>0</v>
      </c>
    </row>
    <row r="516" spans="1:10" s="57" customFormat="1" ht="15">
      <c r="A516" s="68"/>
      <c r="B516" s="69"/>
      <c r="C516" s="242"/>
      <c r="D516" s="52"/>
      <c r="E516" s="70"/>
      <c r="F516" s="71">
        <f>SUM(D$5:D516)</f>
        <v>0</v>
      </c>
      <c r="G516" s="72">
        <f t="shared" si="14"/>
        <v>0</v>
      </c>
      <c r="H516" s="72">
        <v>0</v>
      </c>
      <c r="I516" s="73"/>
      <c r="J516" s="72">
        <f t="shared" si="15"/>
        <v>0</v>
      </c>
    </row>
    <row r="517" spans="1:10" s="57" customFormat="1" ht="15">
      <c r="A517" s="68"/>
      <c r="B517" s="69"/>
      <c r="C517" s="242"/>
      <c r="D517" s="52"/>
      <c r="E517" s="70"/>
      <c r="F517" s="71">
        <f>SUM(D$5:D517)</f>
        <v>0</v>
      </c>
      <c r="G517" s="72">
        <f t="shared" si="14"/>
        <v>0</v>
      </c>
      <c r="H517" s="72">
        <v>0</v>
      </c>
      <c r="I517" s="73"/>
      <c r="J517" s="72">
        <f t="shared" si="15"/>
        <v>0</v>
      </c>
    </row>
    <row r="518" spans="1:10" s="57" customFormat="1" ht="15">
      <c r="A518" s="68"/>
      <c r="B518" s="69"/>
      <c r="C518" s="242"/>
      <c r="D518" s="52"/>
      <c r="E518" s="70"/>
      <c r="F518" s="71">
        <f>SUM(D$5:D518)</f>
        <v>0</v>
      </c>
      <c r="G518" s="72">
        <f t="shared" si="14"/>
        <v>0</v>
      </c>
      <c r="H518" s="72">
        <v>0</v>
      </c>
      <c r="I518" s="73"/>
      <c r="J518" s="72">
        <f t="shared" si="15"/>
        <v>0</v>
      </c>
    </row>
    <row r="519" spans="1:10" s="57" customFormat="1" ht="15">
      <c r="A519" s="68"/>
      <c r="B519" s="69"/>
      <c r="C519" s="242"/>
      <c r="D519" s="52"/>
      <c r="E519" s="70"/>
      <c r="F519" s="71">
        <f>SUM(D$5:D519)</f>
        <v>0</v>
      </c>
      <c r="G519" s="72">
        <f t="shared" si="14"/>
        <v>0</v>
      </c>
      <c r="H519" s="72">
        <v>0</v>
      </c>
      <c r="I519" s="73"/>
      <c r="J519" s="72">
        <f t="shared" si="15"/>
        <v>0</v>
      </c>
    </row>
    <row r="520" spans="1:10" s="57" customFormat="1" ht="15">
      <c r="A520" s="68"/>
      <c r="B520" s="69"/>
      <c r="C520" s="242"/>
      <c r="D520" s="52"/>
      <c r="E520" s="70"/>
      <c r="F520" s="71">
        <f>SUM(D$5:D520)</f>
        <v>0</v>
      </c>
      <c r="G520" s="72">
        <f t="shared" ref="G520:G583" si="16">+D520-H520</f>
        <v>0</v>
      </c>
      <c r="H520" s="72">
        <v>0</v>
      </c>
      <c r="I520" s="73"/>
      <c r="J520" s="72">
        <f t="shared" ref="J520:J583" si="17">IF(OR(G520&gt;0,I520="X",C520="Income from customers"),0,G520)</f>
        <v>0</v>
      </c>
    </row>
    <row r="521" spans="1:10" s="57" customFormat="1" ht="15">
      <c r="A521" s="68"/>
      <c r="B521" s="69"/>
      <c r="C521" s="242"/>
      <c r="D521" s="52"/>
      <c r="E521" s="70"/>
      <c r="F521" s="71">
        <f>SUM(D$5:D521)</f>
        <v>0</v>
      </c>
      <c r="G521" s="72">
        <f t="shared" si="16"/>
        <v>0</v>
      </c>
      <c r="H521" s="72">
        <v>0</v>
      </c>
      <c r="I521" s="73"/>
      <c r="J521" s="72">
        <f t="shared" si="17"/>
        <v>0</v>
      </c>
    </row>
    <row r="522" spans="1:10" s="57" customFormat="1" ht="15">
      <c r="A522" s="68"/>
      <c r="B522" s="69"/>
      <c r="C522" s="242"/>
      <c r="D522" s="52"/>
      <c r="E522" s="70"/>
      <c r="F522" s="71">
        <f>SUM(D$5:D522)</f>
        <v>0</v>
      </c>
      <c r="G522" s="72">
        <f t="shared" si="16"/>
        <v>0</v>
      </c>
      <c r="H522" s="72">
        <v>0</v>
      </c>
      <c r="I522" s="73"/>
      <c r="J522" s="72">
        <f t="shared" si="17"/>
        <v>0</v>
      </c>
    </row>
    <row r="523" spans="1:10" s="57" customFormat="1" ht="15">
      <c r="A523" s="68"/>
      <c r="B523" s="69"/>
      <c r="C523" s="242"/>
      <c r="D523" s="52"/>
      <c r="E523" s="70"/>
      <c r="F523" s="71">
        <f>SUM(D$5:D523)</f>
        <v>0</v>
      </c>
      <c r="G523" s="72">
        <f t="shared" si="16"/>
        <v>0</v>
      </c>
      <c r="H523" s="72">
        <v>0</v>
      </c>
      <c r="I523" s="73"/>
      <c r="J523" s="72">
        <f t="shared" si="17"/>
        <v>0</v>
      </c>
    </row>
    <row r="524" spans="1:10" s="57" customFormat="1" ht="15">
      <c r="A524" s="68"/>
      <c r="B524" s="69"/>
      <c r="C524" s="242"/>
      <c r="D524" s="52"/>
      <c r="E524" s="70"/>
      <c r="F524" s="71">
        <f>SUM(D$5:D524)</f>
        <v>0</v>
      </c>
      <c r="G524" s="72">
        <f t="shared" si="16"/>
        <v>0</v>
      </c>
      <c r="H524" s="72">
        <v>0</v>
      </c>
      <c r="I524" s="73"/>
      <c r="J524" s="72">
        <f t="shared" si="17"/>
        <v>0</v>
      </c>
    </row>
    <row r="525" spans="1:10" s="57" customFormat="1" ht="15">
      <c r="A525" s="68"/>
      <c r="B525" s="69"/>
      <c r="C525" s="242"/>
      <c r="D525" s="52"/>
      <c r="E525" s="70"/>
      <c r="F525" s="71">
        <f>SUM(D$5:D525)</f>
        <v>0</v>
      </c>
      <c r="G525" s="72">
        <f t="shared" si="16"/>
        <v>0</v>
      </c>
      <c r="H525" s="72">
        <v>0</v>
      </c>
      <c r="I525" s="73"/>
      <c r="J525" s="72">
        <f t="shared" si="17"/>
        <v>0</v>
      </c>
    </row>
    <row r="526" spans="1:10" s="57" customFormat="1" ht="15">
      <c r="A526" s="68"/>
      <c r="B526" s="69"/>
      <c r="C526" s="242"/>
      <c r="D526" s="52"/>
      <c r="E526" s="70"/>
      <c r="F526" s="71">
        <f>SUM(D$5:D526)</f>
        <v>0</v>
      </c>
      <c r="G526" s="72">
        <f t="shared" si="16"/>
        <v>0</v>
      </c>
      <c r="H526" s="72">
        <v>0</v>
      </c>
      <c r="I526" s="73"/>
      <c r="J526" s="72">
        <f t="shared" si="17"/>
        <v>0</v>
      </c>
    </row>
    <row r="527" spans="1:10" s="57" customFormat="1" ht="15">
      <c r="A527" s="68"/>
      <c r="B527" s="69"/>
      <c r="C527" s="242"/>
      <c r="D527" s="52"/>
      <c r="E527" s="70"/>
      <c r="F527" s="71">
        <f>SUM(D$5:D527)</f>
        <v>0</v>
      </c>
      <c r="G527" s="72">
        <f t="shared" si="16"/>
        <v>0</v>
      </c>
      <c r="H527" s="72">
        <v>0</v>
      </c>
      <c r="I527" s="73"/>
      <c r="J527" s="72">
        <f t="shared" si="17"/>
        <v>0</v>
      </c>
    </row>
    <row r="528" spans="1:10" s="57" customFormat="1" ht="15">
      <c r="A528" s="68"/>
      <c r="B528" s="69"/>
      <c r="C528" s="242"/>
      <c r="D528" s="52"/>
      <c r="E528" s="70"/>
      <c r="F528" s="71">
        <f>SUM(D$5:D528)</f>
        <v>0</v>
      </c>
      <c r="G528" s="72">
        <f t="shared" si="16"/>
        <v>0</v>
      </c>
      <c r="H528" s="72">
        <v>0</v>
      </c>
      <c r="I528" s="73"/>
      <c r="J528" s="72">
        <f t="shared" si="17"/>
        <v>0</v>
      </c>
    </row>
    <row r="529" spans="1:10" s="57" customFormat="1" ht="15">
      <c r="A529" s="68"/>
      <c r="B529" s="69"/>
      <c r="C529" s="242"/>
      <c r="D529" s="52"/>
      <c r="E529" s="70"/>
      <c r="F529" s="71">
        <f>SUM(D$5:D529)</f>
        <v>0</v>
      </c>
      <c r="G529" s="72">
        <f t="shared" si="16"/>
        <v>0</v>
      </c>
      <c r="H529" s="72">
        <v>0</v>
      </c>
      <c r="I529" s="73"/>
      <c r="J529" s="72">
        <f t="shared" si="17"/>
        <v>0</v>
      </c>
    </row>
    <row r="530" spans="1:10" s="57" customFormat="1" ht="15">
      <c r="A530" s="68"/>
      <c r="B530" s="69"/>
      <c r="C530" s="242"/>
      <c r="D530" s="52"/>
      <c r="E530" s="70"/>
      <c r="F530" s="71">
        <f>SUM(D$5:D530)</f>
        <v>0</v>
      </c>
      <c r="G530" s="72">
        <f t="shared" si="16"/>
        <v>0</v>
      </c>
      <c r="H530" s="72">
        <v>0</v>
      </c>
      <c r="I530" s="73"/>
      <c r="J530" s="72">
        <f t="shared" si="17"/>
        <v>0</v>
      </c>
    </row>
    <row r="531" spans="1:10" s="57" customFormat="1" ht="15">
      <c r="A531" s="68"/>
      <c r="B531" s="69"/>
      <c r="C531" s="242"/>
      <c r="D531" s="52"/>
      <c r="E531" s="70"/>
      <c r="F531" s="71">
        <f>SUM(D$5:D531)</f>
        <v>0</v>
      </c>
      <c r="G531" s="72">
        <f t="shared" si="16"/>
        <v>0</v>
      </c>
      <c r="H531" s="72">
        <v>0</v>
      </c>
      <c r="I531" s="73"/>
      <c r="J531" s="72">
        <f t="shared" si="17"/>
        <v>0</v>
      </c>
    </row>
    <row r="532" spans="1:10" s="57" customFormat="1" ht="15">
      <c r="A532" s="68"/>
      <c r="B532" s="69"/>
      <c r="C532" s="242"/>
      <c r="D532" s="52"/>
      <c r="E532" s="70"/>
      <c r="F532" s="71">
        <f>SUM(D$5:D532)</f>
        <v>0</v>
      </c>
      <c r="G532" s="72">
        <f t="shared" si="16"/>
        <v>0</v>
      </c>
      <c r="H532" s="72">
        <v>0</v>
      </c>
      <c r="I532" s="73"/>
      <c r="J532" s="72">
        <f t="shared" si="17"/>
        <v>0</v>
      </c>
    </row>
    <row r="533" spans="1:10" s="57" customFormat="1" ht="15">
      <c r="A533" s="68"/>
      <c r="B533" s="69"/>
      <c r="C533" s="242"/>
      <c r="D533" s="52"/>
      <c r="E533" s="70"/>
      <c r="F533" s="71">
        <f>SUM(D$5:D533)</f>
        <v>0</v>
      </c>
      <c r="G533" s="72">
        <f t="shared" si="16"/>
        <v>0</v>
      </c>
      <c r="H533" s="72">
        <v>0</v>
      </c>
      <c r="I533" s="73"/>
      <c r="J533" s="72">
        <f t="shared" si="17"/>
        <v>0</v>
      </c>
    </row>
    <row r="534" spans="1:10" s="57" customFormat="1" ht="15">
      <c r="A534" s="68"/>
      <c r="B534" s="69"/>
      <c r="C534" s="242"/>
      <c r="D534" s="52"/>
      <c r="E534" s="70"/>
      <c r="F534" s="71">
        <f>SUM(D$5:D534)</f>
        <v>0</v>
      </c>
      <c r="G534" s="72">
        <f t="shared" si="16"/>
        <v>0</v>
      </c>
      <c r="H534" s="72">
        <v>0</v>
      </c>
      <c r="I534" s="73"/>
      <c r="J534" s="72">
        <f t="shared" si="17"/>
        <v>0</v>
      </c>
    </row>
    <row r="535" spans="1:10" s="57" customFormat="1" ht="15">
      <c r="A535" s="68"/>
      <c r="B535" s="69"/>
      <c r="C535" s="242"/>
      <c r="D535" s="52"/>
      <c r="E535" s="70"/>
      <c r="F535" s="71">
        <f>SUM(D$5:D535)</f>
        <v>0</v>
      </c>
      <c r="G535" s="72">
        <f t="shared" si="16"/>
        <v>0</v>
      </c>
      <c r="H535" s="72">
        <v>0</v>
      </c>
      <c r="I535" s="73"/>
      <c r="J535" s="72">
        <f t="shared" si="17"/>
        <v>0</v>
      </c>
    </row>
    <row r="536" spans="1:10" s="57" customFormat="1" ht="15">
      <c r="A536" s="68"/>
      <c r="B536" s="69"/>
      <c r="C536" s="242"/>
      <c r="D536" s="52"/>
      <c r="E536" s="70"/>
      <c r="F536" s="71">
        <f>SUM(D$5:D536)</f>
        <v>0</v>
      </c>
      <c r="G536" s="72">
        <f t="shared" si="16"/>
        <v>0</v>
      </c>
      <c r="H536" s="72">
        <v>0</v>
      </c>
      <c r="I536" s="73"/>
      <c r="J536" s="72">
        <f t="shared" si="17"/>
        <v>0</v>
      </c>
    </row>
    <row r="537" spans="1:10" s="57" customFormat="1" ht="15">
      <c r="A537" s="68"/>
      <c r="B537" s="69"/>
      <c r="C537" s="242"/>
      <c r="D537" s="52"/>
      <c r="E537" s="70"/>
      <c r="F537" s="71">
        <f>SUM(D$5:D537)</f>
        <v>0</v>
      </c>
      <c r="G537" s="72">
        <f t="shared" si="16"/>
        <v>0</v>
      </c>
      <c r="H537" s="72">
        <v>0</v>
      </c>
      <c r="I537" s="73"/>
      <c r="J537" s="72">
        <f t="shared" si="17"/>
        <v>0</v>
      </c>
    </row>
    <row r="538" spans="1:10" s="57" customFormat="1" ht="15">
      <c r="A538" s="68"/>
      <c r="B538" s="69"/>
      <c r="C538" s="242"/>
      <c r="D538" s="52"/>
      <c r="E538" s="70"/>
      <c r="F538" s="71">
        <f>SUM(D$5:D538)</f>
        <v>0</v>
      </c>
      <c r="G538" s="72">
        <f t="shared" si="16"/>
        <v>0</v>
      </c>
      <c r="H538" s="72">
        <v>0</v>
      </c>
      <c r="I538" s="73"/>
      <c r="J538" s="72">
        <f t="shared" si="17"/>
        <v>0</v>
      </c>
    </row>
    <row r="539" spans="1:10" s="57" customFormat="1" ht="15">
      <c r="A539" s="68"/>
      <c r="B539" s="69"/>
      <c r="C539" s="242"/>
      <c r="D539" s="52"/>
      <c r="E539" s="70"/>
      <c r="F539" s="71">
        <f>SUM(D$5:D539)</f>
        <v>0</v>
      </c>
      <c r="G539" s="72">
        <f t="shared" si="16"/>
        <v>0</v>
      </c>
      <c r="H539" s="72">
        <v>0</v>
      </c>
      <c r="I539" s="73"/>
      <c r="J539" s="72">
        <f t="shared" si="17"/>
        <v>0</v>
      </c>
    </row>
    <row r="540" spans="1:10" s="57" customFormat="1" ht="15">
      <c r="A540" s="68"/>
      <c r="B540" s="69"/>
      <c r="C540" s="242"/>
      <c r="D540" s="52"/>
      <c r="E540" s="70"/>
      <c r="F540" s="71">
        <f>SUM(D$5:D540)</f>
        <v>0</v>
      </c>
      <c r="G540" s="72">
        <f t="shared" si="16"/>
        <v>0</v>
      </c>
      <c r="H540" s="72">
        <v>0</v>
      </c>
      <c r="I540" s="73"/>
      <c r="J540" s="72">
        <f t="shared" si="17"/>
        <v>0</v>
      </c>
    </row>
    <row r="541" spans="1:10" s="57" customFormat="1" ht="15">
      <c r="A541" s="68"/>
      <c r="B541" s="69"/>
      <c r="C541" s="242"/>
      <c r="D541" s="52"/>
      <c r="E541" s="70"/>
      <c r="F541" s="71">
        <f>SUM(D$5:D541)</f>
        <v>0</v>
      </c>
      <c r="G541" s="72">
        <f t="shared" si="16"/>
        <v>0</v>
      </c>
      <c r="H541" s="72">
        <v>0</v>
      </c>
      <c r="I541" s="73"/>
      <c r="J541" s="72">
        <f t="shared" si="17"/>
        <v>0</v>
      </c>
    </row>
    <row r="542" spans="1:10" s="57" customFormat="1" ht="15">
      <c r="A542" s="68"/>
      <c r="B542" s="69"/>
      <c r="C542" s="242"/>
      <c r="D542" s="52"/>
      <c r="E542" s="70"/>
      <c r="F542" s="71">
        <f>SUM(D$5:D542)</f>
        <v>0</v>
      </c>
      <c r="G542" s="72">
        <f t="shared" si="16"/>
        <v>0</v>
      </c>
      <c r="H542" s="72">
        <v>0</v>
      </c>
      <c r="I542" s="73"/>
      <c r="J542" s="72">
        <f t="shared" si="17"/>
        <v>0</v>
      </c>
    </row>
    <row r="543" spans="1:10" s="57" customFormat="1" ht="15">
      <c r="A543" s="68"/>
      <c r="B543" s="69"/>
      <c r="C543" s="242"/>
      <c r="D543" s="52"/>
      <c r="E543" s="70"/>
      <c r="F543" s="71">
        <f>SUM(D$5:D543)</f>
        <v>0</v>
      </c>
      <c r="G543" s="72">
        <f t="shared" si="16"/>
        <v>0</v>
      </c>
      <c r="H543" s="72">
        <v>0</v>
      </c>
      <c r="I543" s="73"/>
      <c r="J543" s="72">
        <f t="shared" si="17"/>
        <v>0</v>
      </c>
    </row>
    <row r="544" spans="1:10" s="57" customFormat="1" ht="15">
      <c r="A544" s="68"/>
      <c r="B544" s="69"/>
      <c r="C544" s="242"/>
      <c r="D544" s="52"/>
      <c r="E544" s="70"/>
      <c r="F544" s="71">
        <f>SUM(D$5:D544)</f>
        <v>0</v>
      </c>
      <c r="G544" s="72">
        <f t="shared" si="16"/>
        <v>0</v>
      </c>
      <c r="H544" s="72">
        <v>0</v>
      </c>
      <c r="I544" s="73"/>
      <c r="J544" s="72">
        <f t="shared" si="17"/>
        <v>0</v>
      </c>
    </row>
    <row r="545" spans="1:10" s="57" customFormat="1" ht="15">
      <c r="A545" s="68"/>
      <c r="B545" s="69"/>
      <c r="C545" s="242"/>
      <c r="D545" s="52"/>
      <c r="E545" s="70"/>
      <c r="F545" s="71">
        <f>SUM(D$5:D545)</f>
        <v>0</v>
      </c>
      <c r="G545" s="72">
        <f t="shared" si="16"/>
        <v>0</v>
      </c>
      <c r="H545" s="72">
        <v>0</v>
      </c>
      <c r="I545" s="73"/>
      <c r="J545" s="72">
        <f t="shared" si="17"/>
        <v>0</v>
      </c>
    </row>
    <row r="546" spans="1:10" s="57" customFormat="1" ht="15">
      <c r="A546" s="68"/>
      <c r="B546" s="69"/>
      <c r="C546" s="242"/>
      <c r="D546" s="52"/>
      <c r="E546" s="70"/>
      <c r="F546" s="71">
        <f>SUM(D$5:D546)</f>
        <v>0</v>
      </c>
      <c r="G546" s="72">
        <f t="shared" si="16"/>
        <v>0</v>
      </c>
      <c r="H546" s="72">
        <v>0</v>
      </c>
      <c r="I546" s="73"/>
      <c r="J546" s="72">
        <f t="shared" si="17"/>
        <v>0</v>
      </c>
    </row>
    <row r="547" spans="1:10" s="57" customFormat="1" ht="15">
      <c r="A547" s="68"/>
      <c r="B547" s="69"/>
      <c r="C547" s="242"/>
      <c r="D547" s="52"/>
      <c r="E547" s="70"/>
      <c r="F547" s="71">
        <f>SUM(D$5:D547)</f>
        <v>0</v>
      </c>
      <c r="G547" s="72">
        <f t="shared" si="16"/>
        <v>0</v>
      </c>
      <c r="H547" s="72">
        <v>0</v>
      </c>
      <c r="I547" s="73"/>
      <c r="J547" s="72">
        <f t="shared" si="17"/>
        <v>0</v>
      </c>
    </row>
    <row r="548" spans="1:10" s="57" customFormat="1" ht="15">
      <c r="A548" s="68"/>
      <c r="B548" s="69"/>
      <c r="C548" s="242"/>
      <c r="D548" s="52"/>
      <c r="E548" s="70"/>
      <c r="F548" s="71">
        <f>SUM(D$5:D548)</f>
        <v>0</v>
      </c>
      <c r="G548" s="72">
        <f t="shared" si="16"/>
        <v>0</v>
      </c>
      <c r="H548" s="72">
        <v>0</v>
      </c>
      <c r="I548" s="73"/>
      <c r="J548" s="72">
        <f t="shared" si="17"/>
        <v>0</v>
      </c>
    </row>
    <row r="549" spans="1:10" s="57" customFormat="1" ht="15">
      <c r="A549" s="68"/>
      <c r="B549" s="69"/>
      <c r="C549" s="242"/>
      <c r="D549" s="52"/>
      <c r="E549" s="70"/>
      <c r="F549" s="71">
        <f>SUM(D$5:D549)</f>
        <v>0</v>
      </c>
      <c r="G549" s="72">
        <f t="shared" si="16"/>
        <v>0</v>
      </c>
      <c r="H549" s="72">
        <v>0</v>
      </c>
      <c r="I549" s="73"/>
      <c r="J549" s="72">
        <f t="shared" si="17"/>
        <v>0</v>
      </c>
    </row>
    <row r="550" spans="1:10" s="57" customFormat="1" ht="15">
      <c r="A550" s="68"/>
      <c r="B550" s="69"/>
      <c r="C550" s="242"/>
      <c r="D550" s="52"/>
      <c r="E550" s="70"/>
      <c r="F550" s="71">
        <f>SUM(D$5:D550)</f>
        <v>0</v>
      </c>
      <c r="G550" s="72">
        <f t="shared" si="16"/>
        <v>0</v>
      </c>
      <c r="H550" s="72">
        <v>0</v>
      </c>
      <c r="I550" s="73"/>
      <c r="J550" s="72">
        <f t="shared" si="17"/>
        <v>0</v>
      </c>
    </row>
    <row r="551" spans="1:10" s="57" customFormat="1" ht="15">
      <c r="A551" s="68"/>
      <c r="B551" s="69"/>
      <c r="C551" s="242"/>
      <c r="D551" s="52"/>
      <c r="E551" s="70"/>
      <c r="F551" s="71">
        <f>SUM(D$5:D551)</f>
        <v>0</v>
      </c>
      <c r="G551" s="72">
        <f t="shared" si="16"/>
        <v>0</v>
      </c>
      <c r="H551" s="72">
        <v>0</v>
      </c>
      <c r="I551" s="73"/>
      <c r="J551" s="72">
        <f t="shared" si="17"/>
        <v>0</v>
      </c>
    </row>
    <row r="552" spans="1:10" s="57" customFormat="1" ht="15">
      <c r="A552" s="68"/>
      <c r="B552" s="69"/>
      <c r="C552" s="242"/>
      <c r="D552" s="52"/>
      <c r="E552" s="70"/>
      <c r="F552" s="71">
        <f>SUM(D$5:D552)</f>
        <v>0</v>
      </c>
      <c r="G552" s="72">
        <f t="shared" si="16"/>
        <v>0</v>
      </c>
      <c r="H552" s="72">
        <v>0</v>
      </c>
      <c r="I552" s="73"/>
      <c r="J552" s="72">
        <f t="shared" si="17"/>
        <v>0</v>
      </c>
    </row>
    <row r="553" spans="1:10" s="57" customFormat="1" ht="15">
      <c r="A553" s="68"/>
      <c r="B553" s="69"/>
      <c r="C553" s="242"/>
      <c r="D553" s="52"/>
      <c r="E553" s="70"/>
      <c r="F553" s="71">
        <f>SUM(D$5:D553)</f>
        <v>0</v>
      </c>
      <c r="G553" s="72">
        <f t="shared" si="16"/>
        <v>0</v>
      </c>
      <c r="H553" s="72">
        <v>0</v>
      </c>
      <c r="I553" s="73"/>
      <c r="J553" s="72">
        <f t="shared" si="17"/>
        <v>0</v>
      </c>
    </row>
    <row r="554" spans="1:10" s="57" customFormat="1" ht="15">
      <c r="A554" s="68"/>
      <c r="B554" s="69"/>
      <c r="C554" s="242"/>
      <c r="D554" s="52"/>
      <c r="E554" s="70"/>
      <c r="F554" s="71">
        <f>SUM(D$5:D554)</f>
        <v>0</v>
      </c>
      <c r="G554" s="72">
        <f t="shared" si="16"/>
        <v>0</v>
      </c>
      <c r="H554" s="72">
        <v>0</v>
      </c>
      <c r="I554" s="73"/>
      <c r="J554" s="72">
        <f t="shared" si="17"/>
        <v>0</v>
      </c>
    </row>
    <row r="555" spans="1:10" s="57" customFormat="1" ht="15">
      <c r="A555" s="68"/>
      <c r="B555" s="69"/>
      <c r="C555" s="242"/>
      <c r="D555" s="52"/>
      <c r="E555" s="70"/>
      <c r="F555" s="71">
        <f>SUM(D$5:D555)</f>
        <v>0</v>
      </c>
      <c r="G555" s="72">
        <f t="shared" si="16"/>
        <v>0</v>
      </c>
      <c r="H555" s="72">
        <v>0</v>
      </c>
      <c r="I555" s="73"/>
      <c r="J555" s="72">
        <f t="shared" si="17"/>
        <v>0</v>
      </c>
    </row>
    <row r="556" spans="1:10" s="57" customFormat="1" ht="15">
      <c r="A556" s="68"/>
      <c r="B556" s="69"/>
      <c r="C556" s="242"/>
      <c r="D556" s="52"/>
      <c r="E556" s="70"/>
      <c r="F556" s="71">
        <f>SUM(D$5:D556)</f>
        <v>0</v>
      </c>
      <c r="G556" s="72">
        <f t="shared" si="16"/>
        <v>0</v>
      </c>
      <c r="H556" s="72">
        <v>0</v>
      </c>
      <c r="I556" s="73"/>
      <c r="J556" s="72">
        <f t="shared" si="17"/>
        <v>0</v>
      </c>
    </row>
    <row r="557" spans="1:10" s="57" customFormat="1" ht="15">
      <c r="A557" s="68"/>
      <c r="B557" s="69"/>
      <c r="C557" s="242"/>
      <c r="D557" s="52"/>
      <c r="E557" s="70"/>
      <c r="F557" s="71">
        <f>SUM(D$5:D557)</f>
        <v>0</v>
      </c>
      <c r="G557" s="72">
        <f t="shared" si="16"/>
        <v>0</v>
      </c>
      <c r="H557" s="72">
        <v>0</v>
      </c>
      <c r="I557" s="73"/>
      <c r="J557" s="72">
        <f t="shared" si="17"/>
        <v>0</v>
      </c>
    </row>
    <row r="558" spans="1:10" s="57" customFormat="1" ht="15">
      <c r="A558" s="68"/>
      <c r="B558" s="69"/>
      <c r="C558" s="242"/>
      <c r="D558" s="52"/>
      <c r="E558" s="70"/>
      <c r="F558" s="71">
        <f>SUM(D$5:D558)</f>
        <v>0</v>
      </c>
      <c r="G558" s="72">
        <f t="shared" si="16"/>
        <v>0</v>
      </c>
      <c r="H558" s="72">
        <v>0</v>
      </c>
      <c r="I558" s="73"/>
      <c r="J558" s="72">
        <f t="shared" si="17"/>
        <v>0</v>
      </c>
    </row>
    <row r="559" spans="1:10" s="57" customFormat="1" ht="15">
      <c r="A559" s="68"/>
      <c r="B559" s="69"/>
      <c r="C559" s="242"/>
      <c r="D559" s="52"/>
      <c r="E559" s="70"/>
      <c r="F559" s="71">
        <f>SUM(D$5:D559)</f>
        <v>0</v>
      </c>
      <c r="G559" s="72">
        <f t="shared" si="16"/>
        <v>0</v>
      </c>
      <c r="H559" s="72">
        <v>0</v>
      </c>
      <c r="I559" s="73"/>
      <c r="J559" s="72">
        <f t="shared" si="17"/>
        <v>0</v>
      </c>
    </row>
    <row r="560" spans="1:10" s="57" customFormat="1" ht="15">
      <c r="A560" s="68"/>
      <c r="B560" s="69"/>
      <c r="C560" s="242"/>
      <c r="D560" s="52"/>
      <c r="E560" s="70"/>
      <c r="F560" s="71">
        <f>SUM(D$5:D560)</f>
        <v>0</v>
      </c>
      <c r="G560" s="72">
        <f t="shared" si="16"/>
        <v>0</v>
      </c>
      <c r="H560" s="72">
        <v>0</v>
      </c>
      <c r="I560" s="73"/>
      <c r="J560" s="72">
        <f t="shared" si="17"/>
        <v>0</v>
      </c>
    </row>
    <row r="561" spans="1:10" s="57" customFormat="1" ht="15">
      <c r="A561" s="68"/>
      <c r="B561" s="69"/>
      <c r="C561" s="242"/>
      <c r="D561" s="52"/>
      <c r="E561" s="70"/>
      <c r="F561" s="71">
        <f>SUM(D$5:D561)</f>
        <v>0</v>
      </c>
      <c r="G561" s="72">
        <f t="shared" si="16"/>
        <v>0</v>
      </c>
      <c r="H561" s="72">
        <v>0</v>
      </c>
      <c r="I561" s="73"/>
      <c r="J561" s="72">
        <f t="shared" si="17"/>
        <v>0</v>
      </c>
    </row>
    <row r="562" spans="1:10" s="57" customFormat="1" ht="15">
      <c r="A562" s="68"/>
      <c r="B562" s="69"/>
      <c r="C562" s="242"/>
      <c r="D562" s="52"/>
      <c r="E562" s="70"/>
      <c r="F562" s="71">
        <f>SUM(D$5:D562)</f>
        <v>0</v>
      </c>
      <c r="G562" s="72">
        <f t="shared" si="16"/>
        <v>0</v>
      </c>
      <c r="H562" s="72">
        <v>0</v>
      </c>
      <c r="I562" s="73"/>
      <c r="J562" s="72">
        <f t="shared" si="17"/>
        <v>0</v>
      </c>
    </row>
    <row r="563" spans="1:10" s="57" customFormat="1" ht="15">
      <c r="A563" s="68"/>
      <c r="B563" s="69"/>
      <c r="C563" s="242"/>
      <c r="D563" s="52"/>
      <c r="E563" s="70"/>
      <c r="F563" s="71">
        <f>SUM(D$5:D563)</f>
        <v>0</v>
      </c>
      <c r="G563" s="72">
        <f t="shared" si="16"/>
        <v>0</v>
      </c>
      <c r="H563" s="72">
        <v>0</v>
      </c>
      <c r="I563" s="73"/>
      <c r="J563" s="72">
        <f t="shared" si="17"/>
        <v>0</v>
      </c>
    </row>
    <row r="564" spans="1:10" s="57" customFormat="1" ht="15">
      <c r="A564" s="68"/>
      <c r="B564" s="69"/>
      <c r="C564" s="242"/>
      <c r="D564" s="52"/>
      <c r="E564" s="70"/>
      <c r="F564" s="71">
        <f>SUM(D$5:D564)</f>
        <v>0</v>
      </c>
      <c r="G564" s="72">
        <f t="shared" si="16"/>
        <v>0</v>
      </c>
      <c r="H564" s="72">
        <v>0</v>
      </c>
      <c r="I564" s="73"/>
      <c r="J564" s="72">
        <f t="shared" si="17"/>
        <v>0</v>
      </c>
    </row>
    <row r="565" spans="1:10" s="57" customFormat="1" ht="15">
      <c r="A565" s="68"/>
      <c r="B565" s="69"/>
      <c r="C565" s="242"/>
      <c r="D565" s="52"/>
      <c r="E565" s="70"/>
      <c r="F565" s="71">
        <f>SUM(D$5:D565)</f>
        <v>0</v>
      </c>
      <c r="G565" s="72">
        <f t="shared" si="16"/>
        <v>0</v>
      </c>
      <c r="H565" s="72">
        <v>0</v>
      </c>
      <c r="I565" s="73"/>
      <c r="J565" s="72">
        <f t="shared" si="17"/>
        <v>0</v>
      </c>
    </row>
    <row r="566" spans="1:10" s="57" customFormat="1" ht="15">
      <c r="A566" s="68"/>
      <c r="B566" s="69"/>
      <c r="C566" s="242"/>
      <c r="D566" s="52"/>
      <c r="E566" s="70"/>
      <c r="F566" s="71">
        <f>SUM(D$5:D566)</f>
        <v>0</v>
      </c>
      <c r="G566" s="72">
        <f t="shared" si="16"/>
        <v>0</v>
      </c>
      <c r="H566" s="72">
        <v>0</v>
      </c>
      <c r="I566" s="73"/>
      <c r="J566" s="72">
        <f t="shared" si="17"/>
        <v>0</v>
      </c>
    </row>
    <row r="567" spans="1:10" s="57" customFormat="1" ht="15">
      <c r="A567" s="68"/>
      <c r="B567" s="69"/>
      <c r="C567" s="242"/>
      <c r="D567" s="52"/>
      <c r="E567" s="70"/>
      <c r="F567" s="71">
        <f>SUM(D$5:D567)</f>
        <v>0</v>
      </c>
      <c r="G567" s="72">
        <f t="shared" si="16"/>
        <v>0</v>
      </c>
      <c r="H567" s="72">
        <v>0</v>
      </c>
      <c r="I567" s="73"/>
      <c r="J567" s="72">
        <f t="shared" si="17"/>
        <v>0</v>
      </c>
    </row>
    <row r="568" spans="1:10" s="57" customFormat="1" ht="15">
      <c r="A568" s="68"/>
      <c r="B568" s="69"/>
      <c r="C568" s="242"/>
      <c r="D568" s="52"/>
      <c r="E568" s="70"/>
      <c r="F568" s="71">
        <f>SUM(D$5:D568)</f>
        <v>0</v>
      </c>
      <c r="G568" s="72">
        <f t="shared" si="16"/>
        <v>0</v>
      </c>
      <c r="H568" s="72">
        <v>0</v>
      </c>
      <c r="I568" s="73"/>
      <c r="J568" s="72">
        <f t="shared" si="17"/>
        <v>0</v>
      </c>
    </row>
    <row r="569" spans="1:10" s="57" customFormat="1" ht="15">
      <c r="A569" s="68"/>
      <c r="B569" s="69"/>
      <c r="C569" s="242"/>
      <c r="D569" s="52"/>
      <c r="E569" s="70"/>
      <c r="F569" s="71">
        <f>SUM(D$5:D569)</f>
        <v>0</v>
      </c>
      <c r="G569" s="72">
        <f t="shared" si="16"/>
        <v>0</v>
      </c>
      <c r="H569" s="72">
        <v>0</v>
      </c>
      <c r="I569" s="73"/>
      <c r="J569" s="72">
        <f t="shared" si="17"/>
        <v>0</v>
      </c>
    </row>
    <row r="570" spans="1:10" s="57" customFormat="1" ht="15">
      <c r="A570" s="68"/>
      <c r="B570" s="69"/>
      <c r="C570" s="242"/>
      <c r="D570" s="52"/>
      <c r="E570" s="70"/>
      <c r="F570" s="71">
        <f>SUM(D$5:D570)</f>
        <v>0</v>
      </c>
      <c r="G570" s="72">
        <f t="shared" si="16"/>
        <v>0</v>
      </c>
      <c r="H570" s="72">
        <v>0</v>
      </c>
      <c r="I570" s="73"/>
      <c r="J570" s="72">
        <f t="shared" si="17"/>
        <v>0</v>
      </c>
    </row>
    <row r="571" spans="1:10" s="57" customFormat="1" ht="15">
      <c r="A571" s="68"/>
      <c r="B571" s="69"/>
      <c r="C571" s="242"/>
      <c r="D571" s="52"/>
      <c r="E571" s="70"/>
      <c r="F571" s="71">
        <f>SUM(D$5:D571)</f>
        <v>0</v>
      </c>
      <c r="G571" s="72">
        <f t="shared" si="16"/>
        <v>0</v>
      </c>
      <c r="H571" s="72">
        <v>0</v>
      </c>
      <c r="I571" s="73"/>
      <c r="J571" s="72">
        <f t="shared" si="17"/>
        <v>0</v>
      </c>
    </row>
    <row r="572" spans="1:10" s="57" customFormat="1" ht="15">
      <c r="A572" s="68"/>
      <c r="B572" s="69"/>
      <c r="C572" s="242"/>
      <c r="D572" s="52"/>
      <c r="E572" s="70"/>
      <c r="F572" s="71">
        <f>SUM(D$5:D572)</f>
        <v>0</v>
      </c>
      <c r="G572" s="72">
        <f t="shared" si="16"/>
        <v>0</v>
      </c>
      <c r="H572" s="72">
        <v>0</v>
      </c>
      <c r="I572" s="73"/>
      <c r="J572" s="72">
        <f t="shared" si="17"/>
        <v>0</v>
      </c>
    </row>
    <row r="573" spans="1:10" s="57" customFormat="1" ht="15">
      <c r="A573" s="68"/>
      <c r="B573" s="69"/>
      <c r="C573" s="242"/>
      <c r="D573" s="52"/>
      <c r="E573" s="70"/>
      <c r="F573" s="71">
        <f>SUM(D$5:D573)</f>
        <v>0</v>
      </c>
      <c r="G573" s="72">
        <f t="shared" si="16"/>
        <v>0</v>
      </c>
      <c r="H573" s="72">
        <v>0</v>
      </c>
      <c r="I573" s="73"/>
      <c r="J573" s="72">
        <f t="shared" si="17"/>
        <v>0</v>
      </c>
    </row>
    <row r="574" spans="1:10" s="57" customFormat="1" ht="15">
      <c r="A574" s="68"/>
      <c r="B574" s="69"/>
      <c r="C574" s="242"/>
      <c r="D574" s="52"/>
      <c r="E574" s="70"/>
      <c r="F574" s="71">
        <f>SUM(D$5:D574)</f>
        <v>0</v>
      </c>
      <c r="G574" s="72">
        <f t="shared" si="16"/>
        <v>0</v>
      </c>
      <c r="H574" s="72">
        <v>0</v>
      </c>
      <c r="I574" s="73"/>
      <c r="J574" s="72">
        <f t="shared" si="17"/>
        <v>0</v>
      </c>
    </row>
    <row r="575" spans="1:10" s="57" customFormat="1" ht="15">
      <c r="A575" s="68"/>
      <c r="B575" s="69"/>
      <c r="C575" s="242"/>
      <c r="D575" s="52"/>
      <c r="E575" s="70"/>
      <c r="F575" s="71">
        <f>SUM(D$5:D575)</f>
        <v>0</v>
      </c>
      <c r="G575" s="72">
        <f t="shared" si="16"/>
        <v>0</v>
      </c>
      <c r="H575" s="72">
        <v>0</v>
      </c>
      <c r="I575" s="73"/>
      <c r="J575" s="72">
        <f t="shared" si="17"/>
        <v>0</v>
      </c>
    </row>
    <row r="576" spans="1:10" s="57" customFormat="1" ht="15">
      <c r="A576" s="68"/>
      <c r="B576" s="69"/>
      <c r="C576" s="242"/>
      <c r="D576" s="52"/>
      <c r="E576" s="70"/>
      <c r="F576" s="71">
        <f>SUM(D$5:D576)</f>
        <v>0</v>
      </c>
      <c r="G576" s="72">
        <f t="shared" si="16"/>
        <v>0</v>
      </c>
      <c r="H576" s="72">
        <v>0</v>
      </c>
      <c r="I576" s="73"/>
      <c r="J576" s="72">
        <f t="shared" si="17"/>
        <v>0</v>
      </c>
    </row>
    <row r="577" spans="1:10" s="57" customFormat="1" ht="15">
      <c r="A577" s="68"/>
      <c r="B577" s="69"/>
      <c r="C577" s="242"/>
      <c r="D577" s="52"/>
      <c r="E577" s="70"/>
      <c r="F577" s="71">
        <f>SUM(D$5:D577)</f>
        <v>0</v>
      </c>
      <c r="G577" s="72">
        <f t="shared" si="16"/>
        <v>0</v>
      </c>
      <c r="H577" s="72">
        <v>0</v>
      </c>
      <c r="I577" s="73"/>
      <c r="J577" s="72">
        <f t="shared" si="17"/>
        <v>0</v>
      </c>
    </row>
    <row r="578" spans="1:10" s="57" customFormat="1" ht="15">
      <c r="A578" s="68"/>
      <c r="B578" s="69"/>
      <c r="C578" s="242"/>
      <c r="D578" s="52"/>
      <c r="E578" s="70"/>
      <c r="F578" s="71">
        <f>SUM(D$5:D578)</f>
        <v>0</v>
      </c>
      <c r="G578" s="72">
        <f t="shared" si="16"/>
        <v>0</v>
      </c>
      <c r="H578" s="72">
        <v>0</v>
      </c>
      <c r="I578" s="73"/>
      <c r="J578" s="72">
        <f t="shared" si="17"/>
        <v>0</v>
      </c>
    </row>
    <row r="579" spans="1:10" s="57" customFormat="1" ht="15">
      <c r="A579" s="68"/>
      <c r="B579" s="69"/>
      <c r="C579" s="242"/>
      <c r="D579" s="52"/>
      <c r="E579" s="70"/>
      <c r="F579" s="71">
        <f>SUM(D$5:D579)</f>
        <v>0</v>
      </c>
      <c r="G579" s="72">
        <f t="shared" si="16"/>
        <v>0</v>
      </c>
      <c r="H579" s="72">
        <v>0</v>
      </c>
      <c r="I579" s="73"/>
      <c r="J579" s="72">
        <f t="shared" si="17"/>
        <v>0</v>
      </c>
    </row>
    <row r="580" spans="1:10" s="57" customFormat="1" ht="15">
      <c r="A580" s="68"/>
      <c r="B580" s="69"/>
      <c r="C580" s="242"/>
      <c r="D580" s="52"/>
      <c r="E580" s="70"/>
      <c r="F580" s="71">
        <f>SUM(D$5:D580)</f>
        <v>0</v>
      </c>
      <c r="G580" s="72">
        <f t="shared" si="16"/>
        <v>0</v>
      </c>
      <c r="H580" s="72">
        <v>0</v>
      </c>
      <c r="I580" s="73"/>
      <c r="J580" s="72">
        <f t="shared" si="17"/>
        <v>0</v>
      </c>
    </row>
    <row r="581" spans="1:10" s="57" customFormat="1" ht="15">
      <c r="A581" s="68"/>
      <c r="B581" s="69"/>
      <c r="C581" s="242"/>
      <c r="D581" s="52"/>
      <c r="E581" s="70"/>
      <c r="F581" s="71">
        <f>SUM(D$5:D581)</f>
        <v>0</v>
      </c>
      <c r="G581" s="72">
        <f t="shared" si="16"/>
        <v>0</v>
      </c>
      <c r="H581" s="72">
        <v>0</v>
      </c>
      <c r="I581" s="73"/>
      <c r="J581" s="72">
        <f t="shared" si="17"/>
        <v>0</v>
      </c>
    </row>
    <row r="582" spans="1:10" s="57" customFormat="1" ht="15">
      <c r="A582" s="68"/>
      <c r="B582" s="69"/>
      <c r="C582" s="242"/>
      <c r="D582" s="52"/>
      <c r="E582" s="70"/>
      <c r="F582" s="71">
        <f>SUM(D$5:D582)</f>
        <v>0</v>
      </c>
      <c r="G582" s="72">
        <f t="shared" si="16"/>
        <v>0</v>
      </c>
      <c r="H582" s="72">
        <v>0</v>
      </c>
      <c r="I582" s="73"/>
      <c r="J582" s="72">
        <f t="shared" si="17"/>
        <v>0</v>
      </c>
    </row>
    <row r="583" spans="1:10" s="57" customFormat="1" ht="15">
      <c r="A583" s="68"/>
      <c r="B583" s="69"/>
      <c r="C583" s="242"/>
      <c r="D583" s="52"/>
      <c r="E583" s="70"/>
      <c r="F583" s="71">
        <f>SUM(D$5:D583)</f>
        <v>0</v>
      </c>
      <c r="G583" s="72">
        <f t="shared" si="16"/>
        <v>0</v>
      </c>
      <c r="H583" s="72">
        <v>0</v>
      </c>
      <c r="I583" s="73"/>
      <c r="J583" s="72">
        <f t="shared" si="17"/>
        <v>0</v>
      </c>
    </row>
    <row r="584" spans="1:10" s="57" customFormat="1" ht="15">
      <c r="A584" s="68"/>
      <c r="B584" s="69"/>
      <c r="C584" s="242"/>
      <c r="D584" s="52"/>
      <c r="E584" s="70"/>
      <c r="F584" s="71">
        <f>SUM(D$5:D584)</f>
        <v>0</v>
      </c>
      <c r="G584" s="72">
        <f t="shared" ref="G584:G598" si="18">+D584-H584</f>
        <v>0</v>
      </c>
      <c r="H584" s="72">
        <v>0</v>
      </c>
      <c r="I584" s="73"/>
      <c r="J584" s="72">
        <f t="shared" ref="J584:J599" si="19">IF(OR(G584&gt;0,I584="X",C584="Income from customers"),0,G584)</f>
        <v>0</v>
      </c>
    </row>
    <row r="585" spans="1:10" s="57" customFormat="1" ht="15">
      <c r="A585" s="68"/>
      <c r="B585" s="69"/>
      <c r="C585" s="242"/>
      <c r="D585" s="52"/>
      <c r="E585" s="70"/>
      <c r="F585" s="71">
        <f>SUM(D$5:D585)</f>
        <v>0</v>
      </c>
      <c r="G585" s="72">
        <f t="shared" si="18"/>
        <v>0</v>
      </c>
      <c r="H585" s="72">
        <v>0</v>
      </c>
      <c r="I585" s="73"/>
      <c r="J585" s="72">
        <f t="shared" si="19"/>
        <v>0</v>
      </c>
    </row>
    <row r="586" spans="1:10" s="57" customFormat="1" ht="15">
      <c r="A586" s="68"/>
      <c r="B586" s="69"/>
      <c r="C586" s="242"/>
      <c r="D586" s="52"/>
      <c r="E586" s="70"/>
      <c r="F586" s="71">
        <f>SUM(D$5:D586)</f>
        <v>0</v>
      </c>
      <c r="G586" s="72">
        <f t="shared" si="18"/>
        <v>0</v>
      </c>
      <c r="H586" s="72">
        <v>0</v>
      </c>
      <c r="I586" s="73"/>
      <c r="J586" s="72">
        <f t="shared" si="19"/>
        <v>0</v>
      </c>
    </row>
    <row r="587" spans="1:10" s="57" customFormat="1" ht="15">
      <c r="A587" s="68"/>
      <c r="B587" s="69"/>
      <c r="C587" s="242"/>
      <c r="D587" s="52"/>
      <c r="E587" s="70"/>
      <c r="F587" s="71">
        <f>SUM(D$5:D587)</f>
        <v>0</v>
      </c>
      <c r="G587" s="72">
        <f t="shared" si="18"/>
        <v>0</v>
      </c>
      <c r="H587" s="72">
        <v>0</v>
      </c>
      <c r="I587" s="73"/>
      <c r="J587" s="72">
        <f t="shared" si="19"/>
        <v>0</v>
      </c>
    </row>
    <row r="588" spans="1:10" s="57" customFormat="1" ht="15">
      <c r="A588" s="68"/>
      <c r="B588" s="69"/>
      <c r="C588" s="242"/>
      <c r="D588" s="52"/>
      <c r="E588" s="70"/>
      <c r="F588" s="71">
        <f>SUM(D$5:D588)</f>
        <v>0</v>
      </c>
      <c r="G588" s="72">
        <f t="shared" si="18"/>
        <v>0</v>
      </c>
      <c r="H588" s="72">
        <v>0</v>
      </c>
      <c r="I588" s="73"/>
      <c r="J588" s="72">
        <f t="shared" si="19"/>
        <v>0</v>
      </c>
    </row>
    <row r="589" spans="1:10" s="57" customFormat="1" ht="15">
      <c r="A589" s="68"/>
      <c r="B589" s="69"/>
      <c r="C589" s="242"/>
      <c r="D589" s="52"/>
      <c r="E589" s="70"/>
      <c r="F589" s="71">
        <f>SUM(D$5:D589)</f>
        <v>0</v>
      </c>
      <c r="G589" s="72">
        <f t="shared" si="18"/>
        <v>0</v>
      </c>
      <c r="H589" s="72">
        <v>0</v>
      </c>
      <c r="I589" s="73"/>
      <c r="J589" s="72">
        <f t="shared" si="19"/>
        <v>0</v>
      </c>
    </row>
    <row r="590" spans="1:10" s="57" customFormat="1" ht="15">
      <c r="A590" s="68"/>
      <c r="B590" s="69"/>
      <c r="C590" s="242"/>
      <c r="D590" s="52"/>
      <c r="E590" s="70"/>
      <c r="F590" s="71">
        <f>SUM(D$5:D590)</f>
        <v>0</v>
      </c>
      <c r="G590" s="72">
        <f t="shared" si="18"/>
        <v>0</v>
      </c>
      <c r="H590" s="72">
        <v>0</v>
      </c>
      <c r="I590" s="73"/>
      <c r="J590" s="72">
        <f t="shared" si="19"/>
        <v>0</v>
      </c>
    </row>
    <row r="591" spans="1:10" s="57" customFormat="1" ht="15">
      <c r="A591" s="68"/>
      <c r="B591" s="69"/>
      <c r="C591" s="242"/>
      <c r="D591" s="52"/>
      <c r="E591" s="70"/>
      <c r="F591" s="71">
        <f>SUM(D$5:D591)</f>
        <v>0</v>
      </c>
      <c r="G591" s="72">
        <f t="shared" si="18"/>
        <v>0</v>
      </c>
      <c r="H591" s="72">
        <v>0</v>
      </c>
      <c r="I591" s="73"/>
      <c r="J591" s="72">
        <f t="shared" si="19"/>
        <v>0</v>
      </c>
    </row>
    <row r="592" spans="1:10" s="57" customFormat="1" ht="15">
      <c r="A592" s="68"/>
      <c r="B592" s="69"/>
      <c r="C592" s="242"/>
      <c r="D592" s="52"/>
      <c r="E592" s="70"/>
      <c r="F592" s="71">
        <f>SUM(D$5:D592)</f>
        <v>0</v>
      </c>
      <c r="G592" s="72">
        <f t="shared" si="18"/>
        <v>0</v>
      </c>
      <c r="H592" s="72">
        <v>0</v>
      </c>
      <c r="I592" s="73"/>
      <c r="J592" s="72">
        <f t="shared" si="19"/>
        <v>0</v>
      </c>
    </row>
    <row r="593" spans="1:10" s="57" customFormat="1" ht="15">
      <c r="A593" s="68"/>
      <c r="B593" s="69"/>
      <c r="C593" s="242"/>
      <c r="D593" s="52"/>
      <c r="E593" s="70"/>
      <c r="F593" s="71">
        <f>SUM(D$5:D593)</f>
        <v>0</v>
      </c>
      <c r="G593" s="72">
        <f t="shared" si="18"/>
        <v>0</v>
      </c>
      <c r="H593" s="72">
        <v>0</v>
      </c>
      <c r="I593" s="73"/>
      <c r="J593" s="72">
        <f t="shared" si="19"/>
        <v>0</v>
      </c>
    </row>
    <row r="594" spans="1:10" s="57" customFormat="1" ht="15">
      <c r="A594" s="68"/>
      <c r="B594" s="69"/>
      <c r="C594" s="242"/>
      <c r="D594" s="52"/>
      <c r="E594" s="70"/>
      <c r="F594" s="71">
        <f>SUM(D$5:D594)</f>
        <v>0</v>
      </c>
      <c r="G594" s="72">
        <f t="shared" si="18"/>
        <v>0</v>
      </c>
      <c r="H594" s="72">
        <v>0</v>
      </c>
      <c r="I594" s="73"/>
      <c r="J594" s="72">
        <f t="shared" si="19"/>
        <v>0</v>
      </c>
    </row>
    <row r="595" spans="1:10" s="57" customFormat="1" ht="15">
      <c r="A595" s="68"/>
      <c r="B595" s="69"/>
      <c r="C595" s="242"/>
      <c r="D595" s="52"/>
      <c r="E595" s="70"/>
      <c r="F595" s="71">
        <f>SUM(D$5:D595)</f>
        <v>0</v>
      </c>
      <c r="G595" s="72">
        <f t="shared" si="18"/>
        <v>0</v>
      </c>
      <c r="H595" s="72">
        <v>0</v>
      </c>
      <c r="I595" s="73"/>
      <c r="J595" s="72">
        <f t="shared" si="19"/>
        <v>0</v>
      </c>
    </row>
    <row r="596" spans="1:10" s="57" customFormat="1" ht="15">
      <c r="A596" s="68"/>
      <c r="B596" s="69"/>
      <c r="C596" s="242"/>
      <c r="D596" s="52"/>
      <c r="E596" s="70"/>
      <c r="F596" s="71">
        <f>SUM(D$5:D596)</f>
        <v>0</v>
      </c>
      <c r="G596" s="72">
        <f t="shared" si="18"/>
        <v>0</v>
      </c>
      <c r="H596" s="72">
        <v>0</v>
      </c>
      <c r="I596" s="73"/>
      <c r="J596" s="72">
        <f t="shared" si="19"/>
        <v>0</v>
      </c>
    </row>
    <row r="597" spans="1:10" s="57" customFormat="1" ht="15">
      <c r="A597" s="68"/>
      <c r="B597" s="69"/>
      <c r="C597" s="242"/>
      <c r="D597" s="52"/>
      <c r="E597" s="70"/>
      <c r="F597" s="71">
        <f>SUM(D$5:D597)</f>
        <v>0</v>
      </c>
      <c r="G597" s="72">
        <f t="shared" si="18"/>
        <v>0</v>
      </c>
      <c r="H597" s="72">
        <v>0</v>
      </c>
      <c r="I597" s="73"/>
      <c r="J597" s="72">
        <f t="shared" si="19"/>
        <v>0</v>
      </c>
    </row>
    <row r="598" spans="1:10" s="57" customFormat="1" ht="15">
      <c r="A598" s="68"/>
      <c r="B598" s="69"/>
      <c r="C598" s="242"/>
      <c r="D598" s="52"/>
      <c r="E598" s="70"/>
      <c r="F598" s="71">
        <f>SUM(D$5:D598)</f>
        <v>0</v>
      </c>
      <c r="G598" s="72">
        <f t="shared" si="18"/>
        <v>0</v>
      </c>
      <c r="H598" s="72">
        <v>0</v>
      </c>
      <c r="I598" s="73"/>
      <c r="J598" s="72">
        <f t="shared" si="19"/>
        <v>0</v>
      </c>
    </row>
    <row r="599" spans="1:10" s="57" customFormat="1" ht="15" hidden="1">
      <c r="A599" s="98"/>
      <c r="B599" s="99"/>
      <c r="C599" s="100"/>
      <c r="D599" s="55"/>
      <c r="E599" s="100"/>
      <c r="F599" s="55"/>
      <c r="G599" s="55"/>
      <c r="H599" s="55"/>
      <c r="J599" s="72">
        <f t="shared" si="19"/>
        <v>0</v>
      </c>
    </row>
    <row r="600" spans="1:10" ht="15" hidden="1">
      <c r="J600" s="101">
        <f>IF(OR(G600&gt;0,I600="X"),0,G600)</f>
        <v>0</v>
      </c>
    </row>
    <row r="601" spans="1:10" ht="15" hidden="1">
      <c r="J601" s="101">
        <f>IF(OR(G601&gt;0,I601="X"),0,G601)</f>
        <v>0</v>
      </c>
    </row>
    <row r="602" spans="1:10" ht="15" hidden="1">
      <c r="J602" s="101">
        <f>IF(OR(G602&gt;0,I602="X"),0,G602)</f>
        <v>0</v>
      </c>
    </row>
    <row r="603" spans="1:10" ht="15" hidden="1">
      <c r="J603" s="101">
        <f>IF(OR(G603&gt;0,I603="X"),0,G603)</f>
        <v>0</v>
      </c>
    </row>
    <row r="604" spans="1:10" ht="15" hidden="1">
      <c r="J604" s="101">
        <f>IF(OR(G604&gt;0,I604="X"),0,G604)</f>
        <v>0</v>
      </c>
    </row>
    <row r="605" spans="1:10" ht="15" hidden="1"/>
    <row r="606" spans="1:10" ht="15" hidden="1"/>
    <row r="607" spans="1:10" ht="15" hidden="1"/>
    <row r="608" spans="1:10" ht="15" hidden="1"/>
    <row r="609" ht="15" hidden="1" customHeight="1"/>
    <row r="610" ht="15" hidden="1" customHeight="1"/>
  </sheetData>
  <sheetProtection algorithmName="SHA-512" hashValue="ovJ58KgjS//Emk2nqFRrEvc+iUU/SE14Q0LYfVx4LKLeXHaytwrjW+7FRm+0bEYknPR76B30mHB0FZg0tWhNEw==" saltValue="ewvElWOSYcFzOIRFbrfZHQ==" spinCount="100000" sheet="1" objects="1" scenarios="1" sort="0" autoFilter="0"/>
  <protectedRanges>
    <protectedRange sqref="F8:F598" name="Bank2Data"/>
  </protectedRanges>
  <autoFilter ref="A7:J598"/>
  <dataValidations count="2">
    <dataValidation type="list" allowBlank="1" showInputMessage="1" showErrorMessage="1" sqref="C8:C598">
      <formula1>types</formula1>
    </dataValidation>
    <dataValidation type="list" allowBlank="1" showInputMessage="1" showErrorMessage="1" sqref="E599:E65466 C599:C65466">
      <formula1>#REF!</formula1>
    </dataValidation>
  </dataValidations>
  <pageMargins left="0.39370078740157483" right="0" top="0.39370078740157483" bottom="0.39370078740157483" header="0" footer="0"/>
  <pageSetup paperSize="9" scale="89" fitToHeight="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0"/>
  <sheetViews>
    <sheetView zoomScale="85" workbookViewId="0">
      <pane ySplit="7" topLeftCell="A8" activePane="bottomLeft" state="frozen"/>
      <selection activeCell="F7" sqref="F7:F574"/>
      <selection pane="bottomLeft" activeCell="A8" sqref="A8"/>
    </sheetView>
  </sheetViews>
  <sheetFormatPr defaultColWidth="0" defaultRowHeight="0" customHeight="1" zeroHeight="1"/>
  <cols>
    <col min="1" max="1" width="13" style="79" customWidth="1"/>
    <col min="2" max="2" width="31.5703125" style="80" customWidth="1"/>
    <col min="3" max="3" width="40.5703125" style="81" customWidth="1"/>
    <col min="4" max="4" width="19.28515625" style="82" customWidth="1"/>
    <col min="5" max="5" width="10.7109375" style="81" customWidth="1"/>
    <col min="6" max="8" width="12.140625" style="82" customWidth="1"/>
    <col min="9" max="9" width="10" style="67" customWidth="1"/>
    <col min="10" max="10" width="11.28515625" style="67" bestFit="1" customWidth="1"/>
    <col min="11" max="11" width="9.140625" style="67" customWidth="1"/>
    <col min="12" max="16384" width="0" style="67" hidden="1"/>
  </cols>
  <sheetData>
    <row r="1" spans="1:11" s="33" customFormat="1" ht="18">
      <c r="A1" s="27">
        <f>+Business!B3</f>
        <v>0</v>
      </c>
      <c r="B1" s="28"/>
      <c r="C1" s="29"/>
      <c r="D1" s="30" t="s">
        <v>86</v>
      </c>
      <c r="E1" s="29"/>
      <c r="F1" s="31"/>
      <c r="G1" s="31"/>
      <c r="H1" s="31"/>
      <c r="I1" s="83"/>
    </row>
    <row r="2" spans="1:11" s="33" customFormat="1" ht="15.75" thickBot="1">
      <c r="A2" s="34" t="s">
        <v>88</v>
      </c>
      <c r="B2" s="27">
        <f>+Business!B5</f>
        <v>0</v>
      </c>
      <c r="C2" s="29"/>
      <c r="D2" s="30" t="s">
        <v>89</v>
      </c>
      <c r="E2" s="29"/>
      <c r="F2" s="31"/>
      <c r="G2" s="31"/>
      <c r="H2" s="31"/>
    </row>
    <row r="3" spans="1:11" s="33" customFormat="1" ht="18.75" thickBot="1">
      <c r="A3" s="408" t="str">
        <f ca="1">RIGHT(CELL("filename",$A$1),LEN(CELL("filename",$A$1))-FIND("]",CELL("filename",$A$1),1))</f>
        <v>CIS(customers)</v>
      </c>
      <c r="B3" s="37"/>
      <c r="C3" s="29"/>
      <c r="D3" s="31"/>
      <c r="E3" s="29"/>
      <c r="F3" s="38"/>
      <c r="G3" s="39" t="s">
        <v>90</v>
      </c>
      <c r="H3" s="40">
        <f>SUMIF(C8:C604,"Income from Customers",H8:H604)</f>
        <v>0</v>
      </c>
      <c r="J3" s="41" t="s">
        <v>91</v>
      </c>
    </row>
    <row r="4" spans="1:11" s="33" customFormat="1" ht="15.75" thickBot="1">
      <c r="A4" s="34" t="s">
        <v>398</v>
      </c>
      <c r="C4" s="42" t="s">
        <v>409</v>
      </c>
      <c r="D4" s="43">
        <f>SUM(D5:D5)+SUM(D8:D598)</f>
        <v>0</v>
      </c>
      <c r="E4" s="44"/>
      <c r="F4" s="45"/>
      <c r="G4" s="46" t="s">
        <v>93</v>
      </c>
      <c r="H4" s="47">
        <f>SUM(H8:H604)-H3</f>
        <v>0</v>
      </c>
      <c r="J4" s="48">
        <f>SUM(J5:J604)</f>
        <v>0</v>
      </c>
    </row>
    <row r="5" spans="1:11" ht="15">
      <c r="A5" s="59">
        <f>+Business!B4</f>
        <v>0</v>
      </c>
      <c r="B5" s="60" t="s">
        <v>102</v>
      </c>
      <c r="C5" s="402" t="s">
        <v>102</v>
      </c>
      <c r="D5" s="52">
        <v>0</v>
      </c>
      <c r="E5" s="95"/>
      <c r="F5" s="96">
        <f>+D5</f>
        <v>0</v>
      </c>
      <c r="G5" s="97"/>
      <c r="J5" s="64"/>
    </row>
    <row r="6" spans="1:11" s="64" customFormat="1" ht="15">
      <c r="A6" s="59"/>
      <c r="B6" s="60"/>
      <c r="C6" s="423" t="str">
        <f ca="1">"Do not use the heading / analysis '"&amp;Types!A70&amp;"' on this page"</f>
        <v>Do not use the heading / analysis 'Transfers to or from CIS(customers)' on this page</v>
      </c>
      <c r="D6" s="61"/>
      <c r="E6" s="6"/>
      <c r="G6" s="62"/>
      <c r="H6" s="62"/>
    </row>
    <row r="7" spans="1:11" ht="45">
      <c r="A7" s="85" t="s">
        <v>95</v>
      </c>
      <c r="B7" s="86" t="s">
        <v>103</v>
      </c>
      <c r="C7" s="87" t="s">
        <v>96</v>
      </c>
      <c r="D7" s="410" t="s">
        <v>104</v>
      </c>
      <c r="E7" s="411" t="s">
        <v>406</v>
      </c>
      <c r="F7" s="412" t="s">
        <v>157</v>
      </c>
      <c r="G7" s="413" t="s">
        <v>97</v>
      </c>
      <c r="H7" s="413" t="s">
        <v>98</v>
      </c>
      <c r="I7" s="414" t="s">
        <v>99</v>
      </c>
      <c r="J7" s="91" t="s">
        <v>91</v>
      </c>
      <c r="K7" s="91"/>
    </row>
    <row r="8" spans="1:11" s="57" customFormat="1" ht="15">
      <c r="A8" s="68"/>
      <c r="B8" s="241"/>
      <c r="C8" s="242"/>
      <c r="D8" s="52"/>
      <c r="E8" s="70"/>
      <c r="F8" s="71">
        <f>SUM(D$5:D8)</f>
        <v>0</v>
      </c>
      <c r="G8" s="72">
        <f t="shared" ref="G8:G71" si="0">+D8-H8</f>
        <v>0</v>
      </c>
      <c r="H8" s="72">
        <v>0</v>
      </c>
      <c r="I8" s="73"/>
      <c r="J8" s="72">
        <f t="shared" ref="J8:J71" si="1">IF(OR(G8&gt;0,I8="X",C8="Income from customers"),0,G8)</f>
        <v>0</v>
      </c>
      <c r="K8" s="93"/>
    </row>
    <row r="9" spans="1:11" s="57" customFormat="1" ht="15">
      <c r="A9" s="68"/>
      <c r="B9" s="241"/>
      <c r="C9" s="242"/>
      <c r="D9" s="52"/>
      <c r="E9" s="70"/>
      <c r="F9" s="71">
        <f>SUM(D$5:D9)</f>
        <v>0</v>
      </c>
      <c r="G9" s="72">
        <f t="shared" si="0"/>
        <v>0</v>
      </c>
      <c r="H9" s="72">
        <v>0</v>
      </c>
      <c r="I9" s="73"/>
      <c r="J9" s="72">
        <f t="shared" si="1"/>
        <v>0</v>
      </c>
      <c r="K9" s="93"/>
    </row>
    <row r="10" spans="1:11" s="57" customFormat="1" ht="15">
      <c r="A10" s="68"/>
      <c r="B10" s="241"/>
      <c r="C10" s="242"/>
      <c r="D10" s="52"/>
      <c r="E10" s="70"/>
      <c r="F10" s="71">
        <f>SUM(D$5:D10)</f>
        <v>0</v>
      </c>
      <c r="G10" s="72">
        <f t="shared" si="0"/>
        <v>0</v>
      </c>
      <c r="H10" s="72">
        <v>0</v>
      </c>
      <c r="I10" s="73"/>
      <c r="J10" s="72">
        <f t="shared" si="1"/>
        <v>0</v>
      </c>
      <c r="K10" s="93"/>
    </row>
    <row r="11" spans="1:11" s="57" customFormat="1" ht="15">
      <c r="A11" s="68"/>
      <c r="B11" s="241"/>
      <c r="C11" s="242"/>
      <c r="D11" s="52"/>
      <c r="E11" s="70"/>
      <c r="F11" s="71">
        <f>SUM(D$5:D11)</f>
        <v>0</v>
      </c>
      <c r="G11" s="72">
        <f t="shared" si="0"/>
        <v>0</v>
      </c>
      <c r="H11" s="72">
        <v>0</v>
      </c>
      <c r="I11" s="73"/>
      <c r="J11" s="72">
        <f t="shared" si="1"/>
        <v>0</v>
      </c>
      <c r="K11" s="93"/>
    </row>
    <row r="12" spans="1:11" s="57" customFormat="1" ht="15">
      <c r="A12" s="68"/>
      <c r="B12" s="241"/>
      <c r="C12" s="242"/>
      <c r="D12" s="52"/>
      <c r="E12" s="70"/>
      <c r="F12" s="71">
        <f>SUM(D$5:D12)</f>
        <v>0</v>
      </c>
      <c r="G12" s="72">
        <f t="shared" si="0"/>
        <v>0</v>
      </c>
      <c r="H12" s="72">
        <v>0</v>
      </c>
      <c r="I12" s="73"/>
      <c r="J12" s="72">
        <f t="shared" si="1"/>
        <v>0</v>
      </c>
      <c r="K12" s="93"/>
    </row>
    <row r="13" spans="1:11" s="57" customFormat="1" ht="15">
      <c r="A13" s="68"/>
      <c r="B13" s="69"/>
      <c r="C13" s="242"/>
      <c r="D13" s="52"/>
      <c r="E13" s="70"/>
      <c r="F13" s="71">
        <f>SUM(D$5:D13)</f>
        <v>0</v>
      </c>
      <c r="G13" s="72">
        <f t="shared" si="0"/>
        <v>0</v>
      </c>
      <c r="H13" s="72">
        <v>0</v>
      </c>
      <c r="I13" s="73"/>
      <c r="J13" s="72">
        <f t="shared" si="1"/>
        <v>0</v>
      </c>
      <c r="K13" s="93"/>
    </row>
    <row r="14" spans="1:11" s="57" customFormat="1" ht="15">
      <c r="A14" s="68"/>
      <c r="B14" s="69"/>
      <c r="C14" s="242"/>
      <c r="D14" s="52"/>
      <c r="E14" s="70"/>
      <c r="F14" s="71">
        <f>SUM(D$5:D14)</f>
        <v>0</v>
      </c>
      <c r="G14" s="72">
        <f t="shared" si="0"/>
        <v>0</v>
      </c>
      <c r="H14" s="72">
        <v>0</v>
      </c>
      <c r="I14" s="73"/>
      <c r="J14" s="72">
        <f t="shared" si="1"/>
        <v>0</v>
      </c>
      <c r="K14" s="93"/>
    </row>
    <row r="15" spans="1:11" s="57" customFormat="1" ht="15">
      <c r="A15" s="68"/>
      <c r="B15" s="69"/>
      <c r="C15" s="242"/>
      <c r="D15" s="52"/>
      <c r="E15" s="70"/>
      <c r="F15" s="71">
        <f>SUM(D$5:D15)</f>
        <v>0</v>
      </c>
      <c r="G15" s="72">
        <f t="shared" si="0"/>
        <v>0</v>
      </c>
      <c r="H15" s="72">
        <v>0</v>
      </c>
      <c r="I15" s="73"/>
      <c r="J15" s="72">
        <f t="shared" si="1"/>
        <v>0</v>
      </c>
      <c r="K15" s="93"/>
    </row>
    <row r="16" spans="1:11" s="57" customFormat="1" ht="15">
      <c r="A16" s="68"/>
      <c r="B16" s="69"/>
      <c r="C16" s="242"/>
      <c r="D16" s="52"/>
      <c r="E16" s="70"/>
      <c r="F16" s="71">
        <f>SUM(D$5:D16)</f>
        <v>0</v>
      </c>
      <c r="G16" s="72">
        <f t="shared" si="0"/>
        <v>0</v>
      </c>
      <c r="H16" s="72">
        <v>0</v>
      </c>
      <c r="I16" s="73"/>
      <c r="J16" s="72">
        <f t="shared" si="1"/>
        <v>0</v>
      </c>
      <c r="K16" s="93"/>
    </row>
    <row r="17" spans="1:11" s="57" customFormat="1" ht="15">
      <c r="A17" s="68"/>
      <c r="B17" s="69"/>
      <c r="C17" s="242"/>
      <c r="D17" s="52"/>
      <c r="E17" s="70"/>
      <c r="F17" s="71">
        <f>SUM(D$5:D17)</f>
        <v>0</v>
      </c>
      <c r="G17" s="72">
        <f t="shared" si="0"/>
        <v>0</v>
      </c>
      <c r="H17" s="72">
        <v>0</v>
      </c>
      <c r="I17" s="73"/>
      <c r="J17" s="72">
        <f t="shared" si="1"/>
        <v>0</v>
      </c>
      <c r="K17" s="93"/>
    </row>
    <row r="18" spans="1:11" s="57" customFormat="1" ht="15">
      <c r="A18" s="68"/>
      <c r="B18" s="69"/>
      <c r="C18" s="242"/>
      <c r="D18" s="52"/>
      <c r="E18" s="70"/>
      <c r="F18" s="71">
        <f>SUM(D$5:D18)</f>
        <v>0</v>
      </c>
      <c r="G18" s="72">
        <f t="shared" si="0"/>
        <v>0</v>
      </c>
      <c r="H18" s="72">
        <v>0</v>
      </c>
      <c r="I18" s="73"/>
      <c r="J18" s="72">
        <f t="shared" si="1"/>
        <v>0</v>
      </c>
      <c r="K18" s="93"/>
    </row>
    <row r="19" spans="1:11" s="57" customFormat="1" ht="15">
      <c r="A19" s="68"/>
      <c r="B19" s="69"/>
      <c r="C19" s="242"/>
      <c r="D19" s="52"/>
      <c r="E19" s="70"/>
      <c r="F19" s="71">
        <f>SUM(D$5:D19)</f>
        <v>0</v>
      </c>
      <c r="G19" s="72">
        <f t="shared" si="0"/>
        <v>0</v>
      </c>
      <c r="H19" s="72">
        <v>0</v>
      </c>
      <c r="I19" s="73"/>
      <c r="J19" s="72">
        <f t="shared" si="1"/>
        <v>0</v>
      </c>
      <c r="K19" s="93"/>
    </row>
    <row r="20" spans="1:11" s="57" customFormat="1" ht="15">
      <c r="A20" s="68"/>
      <c r="B20" s="69"/>
      <c r="C20" s="242"/>
      <c r="D20" s="52"/>
      <c r="E20" s="70"/>
      <c r="F20" s="71">
        <f>SUM(D$5:D20)</f>
        <v>0</v>
      </c>
      <c r="G20" s="72">
        <f t="shared" si="0"/>
        <v>0</v>
      </c>
      <c r="H20" s="72">
        <v>0</v>
      </c>
      <c r="I20" s="73"/>
      <c r="J20" s="72">
        <f t="shared" si="1"/>
        <v>0</v>
      </c>
      <c r="K20" s="93"/>
    </row>
    <row r="21" spans="1:11" s="57" customFormat="1" ht="15">
      <c r="A21" s="68"/>
      <c r="B21" s="69"/>
      <c r="C21" s="242"/>
      <c r="D21" s="52"/>
      <c r="E21" s="70"/>
      <c r="F21" s="71">
        <f>SUM(D$5:D21)</f>
        <v>0</v>
      </c>
      <c r="G21" s="72">
        <f t="shared" si="0"/>
        <v>0</v>
      </c>
      <c r="H21" s="72">
        <v>0</v>
      </c>
      <c r="I21" s="73"/>
      <c r="J21" s="72">
        <f t="shared" si="1"/>
        <v>0</v>
      </c>
      <c r="K21" s="93"/>
    </row>
    <row r="22" spans="1:11" s="57" customFormat="1" ht="15">
      <c r="A22" s="68"/>
      <c r="B22" s="69"/>
      <c r="C22" s="242"/>
      <c r="D22" s="52"/>
      <c r="E22" s="70"/>
      <c r="F22" s="71">
        <f>SUM(D$5:D22)</f>
        <v>0</v>
      </c>
      <c r="G22" s="72">
        <f t="shared" si="0"/>
        <v>0</v>
      </c>
      <c r="H22" s="72">
        <v>0</v>
      </c>
      <c r="I22" s="73"/>
      <c r="J22" s="72">
        <f t="shared" si="1"/>
        <v>0</v>
      </c>
      <c r="K22" s="93"/>
    </row>
    <row r="23" spans="1:11" s="57" customFormat="1" ht="15">
      <c r="A23" s="68"/>
      <c r="B23" s="70"/>
      <c r="C23" s="242"/>
      <c r="D23" s="52"/>
      <c r="E23" s="70"/>
      <c r="F23" s="71">
        <f>SUM(D$5:D23)</f>
        <v>0</v>
      </c>
      <c r="G23" s="72">
        <f t="shared" si="0"/>
        <v>0</v>
      </c>
      <c r="H23" s="72">
        <v>0</v>
      </c>
      <c r="I23" s="73"/>
      <c r="J23" s="72">
        <f t="shared" si="1"/>
        <v>0</v>
      </c>
      <c r="K23" s="93"/>
    </row>
    <row r="24" spans="1:11" s="57" customFormat="1" ht="15">
      <c r="A24" s="68"/>
      <c r="B24" s="69"/>
      <c r="C24" s="242"/>
      <c r="D24" s="52"/>
      <c r="E24" s="70"/>
      <c r="F24" s="71">
        <f>SUM(D$5:D24)</f>
        <v>0</v>
      </c>
      <c r="G24" s="72">
        <f t="shared" si="0"/>
        <v>0</v>
      </c>
      <c r="H24" s="72">
        <v>0</v>
      </c>
      <c r="I24" s="73"/>
      <c r="J24" s="72">
        <f t="shared" si="1"/>
        <v>0</v>
      </c>
      <c r="K24" s="93"/>
    </row>
    <row r="25" spans="1:11" s="57" customFormat="1" ht="15">
      <c r="A25" s="68"/>
      <c r="B25" s="69"/>
      <c r="C25" s="242"/>
      <c r="D25" s="52"/>
      <c r="E25" s="70"/>
      <c r="F25" s="71">
        <f>SUM(D$5:D25)</f>
        <v>0</v>
      </c>
      <c r="G25" s="72">
        <f t="shared" si="0"/>
        <v>0</v>
      </c>
      <c r="H25" s="72">
        <v>0</v>
      </c>
      <c r="I25" s="73"/>
      <c r="J25" s="72">
        <f t="shared" si="1"/>
        <v>0</v>
      </c>
      <c r="K25" s="93"/>
    </row>
    <row r="26" spans="1:11" s="57" customFormat="1" ht="15">
      <c r="A26" s="68"/>
      <c r="B26" s="69"/>
      <c r="C26" s="242"/>
      <c r="D26" s="52"/>
      <c r="E26" s="70"/>
      <c r="F26" s="71">
        <f>SUM(D$5:D26)</f>
        <v>0</v>
      </c>
      <c r="G26" s="72">
        <f t="shared" si="0"/>
        <v>0</v>
      </c>
      <c r="H26" s="72">
        <v>0</v>
      </c>
      <c r="I26" s="73"/>
      <c r="J26" s="72">
        <f t="shared" si="1"/>
        <v>0</v>
      </c>
      <c r="K26" s="93"/>
    </row>
    <row r="27" spans="1:11" s="57" customFormat="1" ht="15">
      <c r="A27" s="68"/>
      <c r="B27" s="75"/>
      <c r="C27" s="242"/>
      <c r="D27" s="52"/>
      <c r="E27" s="70"/>
      <c r="F27" s="71">
        <f>SUM(D$5:D27)</f>
        <v>0</v>
      </c>
      <c r="G27" s="72">
        <f t="shared" si="0"/>
        <v>0</v>
      </c>
      <c r="H27" s="72">
        <v>0</v>
      </c>
      <c r="I27" s="73"/>
      <c r="J27" s="72">
        <f t="shared" si="1"/>
        <v>0</v>
      </c>
      <c r="K27" s="93"/>
    </row>
    <row r="28" spans="1:11" s="57" customFormat="1" ht="15">
      <c r="A28" s="68"/>
      <c r="B28" s="69"/>
      <c r="C28" s="242"/>
      <c r="D28" s="52"/>
      <c r="E28" s="70"/>
      <c r="F28" s="71">
        <f>SUM(D$5:D28)</f>
        <v>0</v>
      </c>
      <c r="G28" s="72">
        <f t="shared" si="0"/>
        <v>0</v>
      </c>
      <c r="H28" s="72">
        <v>0</v>
      </c>
      <c r="I28" s="73"/>
      <c r="J28" s="72">
        <f t="shared" si="1"/>
        <v>0</v>
      </c>
      <c r="K28" s="93"/>
    </row>
    <row r="29" spans="1:11" s="57" customFormat="1" ht="15">
      <c r="A29" s="68"/>
      <c r="B29" s="69"/>
      <c r="C29" s="242"/>
      <c r="D29" s="52"/>
      <c r="E29" s="70"/>
      <c r="F29" s="71">
        <f>SUM(D$5:D29)</f>
        <v>0</v>
      </c>
      <c r="G29" s="72">
        <f t="shared" si="0"/>
        <v>0</v>
      </c>
      <c r="H29" s="72">
        <v>0</v>
      </c>
      <c r="I29" s="73"/>
      <c r="J29" s="72">
        <f t="shared" si="1"/>
        <v>0</v>
      </c>
      <c r="K29" s="93"/>
    </row>
    <row r="30" spans="1:11" s="57" customFormat="1" ht="15">
      <c r="A30" s="68"/>
      <c r="B30" s="69"/>
      <c r="C30" s="242"/>
      <c r="D30" s="52"/>
      <c r="E30" s="70"/>
      <c r="F30" s="71">
        <f>SUM(D$5:D30)</f>
        <v>0</v>
      </c>
      <c r="G30" s="72">
        <f t="shared" si="0"/>
        <v>0</v>
      </c>
      <c r="H30" s="72">
        <v>0</v>
      </c>
      <c r="I30" s="73"/>
      <c r="J30" s="72">
        <f t="shared" si="1"/>
        <v>0</v>
      </c>
      <c r="K30" s="93"/>
    </row>
    <row r="31" spans="1:11" s="57" customFormat="1" ht="15">
      <c r="A31" s="68"/>
      <c r="B31" s="69"/>
      <c r="C31" s="242"/>
      <c r="D31" s="52"/>
      <c r="E31" s="70"/>
      <c r="F31" s="71">
        <f>SUM(D$5:D31)</f>
        <v>0</v>
      </c>
      <c r="G31" s="72">
        <f t="shared" si="0"/>
        <v>0</v>
      </c>
      <c r="H31" s="72">
        <v>0</v>
      </c>
      <c r="I31" s="73"/>
      <c r="J31" s="72">
        <f t="shared" si="1"/>
        <v>0</v>
      </c>
      <c r="K31" s="93"/>
    </row>
    <row r="32" spans="1:11" s="57" customFormat="1" ht="15">
      <c r="A32" s="68"/>
      <c r="B32" s="69"/>
      <c r="C32" s="242"/>
      <c r="D32" s="52"/>
      <c r="E32" s="70"/>
      <c r="F32" s="71">
        <f>SUM(D$5:D32)</f>
        <v>0</v>
      </c>
      <c r="G32" s="72">
        <f t="shared" si="0"/>
        <v>0</v>
      </c>
      <c r="H32" s="72">
        <v>0</v>
      </c>
      <c r="I32" s="73"/>
      <c r="J32" s="72">
        <f t="shared" si="1"/>
        <v>0</v>
      </c>
      <c r="K32" s="93"/>
    </row>
    <row r="33" spans="1:11" s="57" customFormat="1" ht="15">
      <c r="A33" s="68"/>
      <c r="B33" s="69"/>
      <c r="C33" s="242"/>
      <c r="D33" s="52"/>
      <c r="E33" s="70"/>
      <c r="F33" s="71">
        <f>SUM(D$5:D33)</f>
        <v>0</v>
      </c>
      <c r="G33" s="72">
        <f t="shared" si="0"/>
        <v>0</v>
      </c>
      <c r="H33" s="72">
        <v>0</v>
      </c>
      <c r="I33" s="73"/>
      <c r="J33" s="72">
        <f t="shared" si="1"/>
        <v>0</v>
      </c>
      <c r="K33" s="93"/>
    </row>
    <row r="34" spans="1:11" s="57" customFormat="1" ht="15">
      <c r="A34" s="68"/>
      <c r="B34" s="69"/>
      <c r="C34" s="242"/>
      <c r="D34" s="52"/>
      <c r="E34" s="70"/>
      <c r="F34" s="71">
        <f>SUM(D$5:D34)</f>
        <v>0</v>
      </c>
      <c r="G34" s="72">
        <f t="shared" si="0"/>
        <v>0</v>
      </c>
      <c r="H34" s="72">
        <v>0</v>
      </c>
      <c r="I34" s="73"/>
      <c r="J34" s="72">
        <f t="shared" si="1"/>
        <v>0</v>
      </c>
      <c r="K34" s="93"/>
    </row>
    <row r="35" spans="1:11" s="57" customFormat="1" ht="15">
      <c r="A35" s="68"/>
      <c r="B35" s="69"/>
      <c r="C35" s="242"/>
      <c r="D35" s="52"/>
      <c r="E35" s="70"/>
      <c r="F35" s="71">
        <f>SUM(D$5:D35)</f>
        <v>0</v>
      </c>
      <c r="G35" s="72">
        <f t="shared" si="0"/>
        <v>0</v>
      </c>
      <c r="H35" s="72">
        <v>0</v>
      </c>
      <c r="I35" s="73"/>
      <c r="J35" s="72">
        <f t="shared" si="1"/>
        <v>0</v>
      </c>
      <c r="K35" s="93"/>
    </row>
    <row r="36" spans="1:11" s="57" customFormat="1" ht="15">
      <c r="A36" s="68"/>
      <c r="B36" s="69"/>
      <c r="C36" s="242"/>
      <c r="D36" s="52"/>
      <c r="E36" s="70"/>
      <c r="F36" s="71">
        <f>SUM(D$5:D36)</f>
        <v>0</v>
      </c>
      <c r="G36" s="72">
        <f t="shared" si="0"/>
        <v>0</v>
      </c>
      <c r="H36" s="72">
        <v>0</v>
      </c>
      <c r="I36" s="73"/>
      <c r="J36" s="72">
        <f t="shared" si="1"/>
        <v>0</v>
      </c>
      <c r="K36" s="93"/>
    </row>
    <row r="37" spans="1:11" s="57" customFormat="1" ht="15">
      <c r="A37" s="68"/>
      <c r="B37" s="69"/>
      <c r="C37" s="242"/>
      <c r="D37" s="52"/>
      <c r="E37" s="70"/>
      <c r="F37" s="71">
        <f>SUM(D$5:D37)</f>
        <v>0</v>
      </c>
      <c r="G37" s="72">
        <f t="shared" si="0"/>
        <v>0</v>
      </c>
      <c r="H37" s="72">
        <v>0</v>
      </c>
      <c r="I37" s="73"/>
      <c r="J37" s="72">
        <f t="shared" si="1"/>
        <v>0</v>
      </c>
      <c r="K37" s="93"/>
    </row>
    <row r="38" spans="1:11" s="57" customFormat="1" ht="15">
      <c r="A38" s="68"/>
      <c r="B38" s="69"/>
      <c r="C38" s="242"/>
      <c r="D38" s="52"/>
      <c r="E38" s="70"/>
      <c r="F38" s="71">
        <f>SUM(D$5:D38)</f>
        <v>0</v>
      </c>
      <c r="G38" s="72">
        <f t="shared" si="0"/>
        <v>0</v>
      </c>
      <c r="H38" s="72">
        <v>0</v>
      </c>
      <c r="I38" s="73"/>
      <c r="J38" s="72">
        <f t="shared" si="1"/>
        <v>0</v>
      </c>
      <c r="K38" s="93"/>
    </row>
    <row r="39" spans="1:11" s="57" customFormat="1" ht="15">
      <c r="A39" s="68"/>
      <c r="B39" s="69"/>
      <c r="C39" s="242"/>
      <c r="D39" s="52"/>
      <c r="E39" s="70"/>
      <c r="F39" s="71">
        <f>SUM(D$5:D39)</f>
        <v>0</v>
      </c>
      <c r="G39" s="72">
        <f t="shared" si="0"/>
        <v>0</v>
      </c>
      <c r="H39" s="72">
        <v>0</v>
      </c>
      <c r="I39" s="73"/>
      <c r="J39" s="72">
        <f t="shared" si="1"/>
        <v>0</v>
      </c>
      <c r="K39" s="93"/>
    </row>
    <row r="40" spans="1:11" s="57" customFormat="1" ht="15">
      <c r="A40" s="68"/>
      <c r="B40" s="75"/>
      <c r="C40" s="242"/>
      <c r="D40" s="52"/>
      <c r="E40" s="70"/>
      <c r="F40" s="71">
        <f>SUM(D$5:D40)</f>
        <v>0</v>
      </c>
      <c r="G40" s="72">
        <f t="shared" si="0"/>
        <v>0</v>
      </c>
      <c r="H40" s="72">
        <v>0</v>
      </c>
      <c r="I40" s="73"/>
      <c r="J40" s="72">
        <f t="shared" si="1"/>
        <v>0</v>
      </c>
      <c r="K40" s="93"/>
    </row>
    <row r="41" spans="1:11" s="57" customFormat="1" ht="15">
      <c r="A41" s="68"/>
      <c r="B41" s="69"/>
      <c r="C41" s="242"/>
      <c r="D41" s="52"/>
      <c r="E41" s="70"/>
      <c r="F41" s="71">
        <f>SUM(D$5:D41)</f>
        <v>0</v>
      </c>
      <c r="G41" s="72">
        <f t="shared" si="0"/>
        <v>0</v>
      </c>
      <c r="H41" s="72">
        <v>0</v>
      </c>
      <c r="I41" s="73"/>
      <c r="J41" s="72">
        <f t="shared" si="1"/>
        <v>0</v>
      </c>
      <c r="K41" s="93"/>
    </row>
    <row r="42" spans="1:11" s="57" customFormat="1" ht="15">
      <c r="A42" s="68"/>
      <c r="B42" s="69"/>
      <c r="C42" s="242"/>
      <c r="D42" s="52"/>
      <c r="E42" s="70"/>
      <c r="F42" s="71">
        <f>SUM(D$5:D42)</f>
        <v>0</v>
      </c>
      <c r="G42" s="72">
        <f t="shared" si="0"/>
        <v>0</v>
      </c>
      <c r="H42" s="72">
        <v>0</v>
      </c>
      <c r="I42" s="73"/>
      <c r="J42" s="72">
        <f t="shared" si="1"/>
        <v>0</v>
      </c>
      <c r="K42" s="93"/>
    </row>
    <row r="43" spans="1:11" s="57" customFormat="1" ht="15">
      <c r="A43" s="68"/>
      <c r="B43" s="69"/>
      <c r="C43" s="242"/>
      <c r="D43" s="52"/>
      <c r="E43" s="70"/>
      <c r="F43" s="71">
        <f>SUM(D$5:D43)</f>
        <v>0</v>
      </c>
      <c r="G43" s="72">
        <f t="shared" si="0"/>
        <v>0</v>
      </c>
      <c r="H43" s="72">
        <v>0</v>
      </c>
      <c r="I43" s="73"/>
      <c r="J43" s="72">
        <f t="shared" si="1"/>
        <v>0</v>
      </c>
      <c r="K43" s="93"/>
    </row>
    <row r="44" spans="1:11" s="57" customFormat="1" ht="15">
      <c r="A44" s="68"/>
      <c r="B44" s="69"/>
      <c r="C44" s="242"/>
      <c r="D44" s="52"/>
      <c r="E44" s="70"/>
      <c r="F44" s="71">
        <f>SUM(D$5:D44)</f>
        <v>0</v>
      </c>
      <c r="G44" s="72">
        <f t="shared" si="0"/>
        <v>0</v>
      </c>
      <c r="H44" s="72">
        <v>0</v>
      </c>
      <c r="I44" s="73"/>
      <c r="J44" s="72">
        <f t="shared" si="1"/>
        <v>0</v>
      </c>
      <c r="K44" s="93"/>
    </row>
    <row r="45" spans="1:11" s="57" customFormat="1" ht="15">
      <c r="A45" s="68"/>
      <c r="B45" s="69"/>
      <c r="C45" s="242"/>
      <c r="D45" s="52"/>
      <c r="E45" s="70"/>
      <c r="F45" s="71">
        <f>SUM(D$5:D45)</f>
        <v>0</v>
      </c>
      <c r="G45" s="72">
        <f t="shared" si="0"/>
        <v>0</v>
      </c>
      <c r="H45" s="72">
        <v>0</v>
      </c>
      <c r="I45" s="73"/>
      <c r="J45" s="72">
        <f t="shared" si="1"/>
        <v>0</v>
      </c>
      <c r="K45" s="93"/>
    </row>
    <row r="46" spans="1:11" s="57" customFormat="1" ht="15">
      <c r="A46" s="68"/>
      <c r="B46" s="69"/>
      <c r="C46" s="242"/>
      <c r="D46" s="52"/>
      <c r="E46" s="70"/>
      <c r="F46" s="71">
        <f>SUM(D$5:D46)</f>
        <v>0</v>
      </c>
      <c r="G46" s="72">
        <f t="shared" si="0"/>
        <v>0</v>
      </c>
      <c r="H46" s="72">
        <v>0</v>
      </c>
      <c r="I46" s="73"/>
      <c r="J46" s="72">
        <f t="shared" si="1"/>
        <v>0</v>
      </c>
      <c r="K46" s="93"/>
    </row>
    <row r="47" spans="1:11" s="57" customFormat="1" ht="15">
      <c r="A47" s="68"/>
      <c r="B47" s="69"/>
      <c r="C47" s="242"/>
      <c r="D47" s="52"/>
      <c r="E47" s="70"/>
      <c r="F47" s="71">
        <f>SUM(D$5:D47)</f>
        <v>0</v>
      </c>
      <c r="G47" s="72">
        <f t="shared" si="0"/>
        <v>0</v>
      </c>
      <c r="H47" s="72">
        <v>0</v>
      </c>
      <c r="I47" s="73"/>
      <c r="J47" s="72">
        <f t="shared" si="1"/>
        <v>0</v>
      </c>
      <c r="K47" s="93"/>
    </row>
    <row r="48" spans="1:11" s="57" customFormat="1" ht="15">
      <c r="A48" s="68"/>
      <c r="B48" s="69"/>
      <c r="C48" s="242"/>
      <c r="D48" s="52"/>
      <c r="E48" s="70"/>
      <c r="F48" s="71">
        <f>SUM(D$5:D48)</f>
        <v>0</v>
      </c>
      <c r="G48" s="72">
        <f t="shared" si="0"/>
        <v>0</v>
      </c>
      <c r="H48" s="72">
        <v>0</v>
      </c>
      <c r="I48" s="73"/>
      <c r="J48" s="72">
        <f t="shared" si="1"/>
        <v>0</v>
      </c>
      <c r="K48" s="93"/>
    </row>
    <row r="49" spans="1:11" s="57" customFormat="1" ht="15">
      <c r="A49" s="68"/>
      <c r="B49" s="70"/>
      <c r="C49" s="242"/>
      <c r="D49" s="52"/>
      <c r="E49" s="70"/>
      <c r="F49" s="71">
        <f>SUM(D$5:D49)</f>
        <v>0</v>
      </c>
      <c r="G49" s="72">
        <f t="shared" si="0"/>
        <v>0</v>
      </c>
      <c r="H49" s="72">
        <v>0</v>
      </c>
      <c r="I49" s="73"/>
      <c r="J49" s="72">
        <f t="shared" si="1"/>
        <v>0</v>
      </c>
      <c r="K49" s="93"/>
    </row>
    <row r="50" spans="1:11" s="57" customFormat="1" ht="15">
      <c r="A50" s="68"/>
      <c r="B50" s="69"/>
      <c r="C50" s="242"/>
      <c r="D50" s="52"/>
      <c r="E50" s="70"/>
      <c r="F50" s="71">
        <f>SUM(D$5:D50)</f>
        <v>0</v>
      </c>
      <c r="G50" s="72">
        <f t="shared" si="0"/>
        <v>0</v>
      </c>
      <c r="H50" s="72">
        <v>0</v>
      </c>
      <c r="I50" s="73"/>
      <c r="J50" s="72">
        <f t="shared" si="1"/>
        <v>0</v>
      </c>
      <c r="K50" s="93"/>
    </row>
    <row r="51" spans="1:11" s="57" customFormat="1" ht="15">
      <c r="A51" s="68"/>
      <c r="B51" s="69"/>
      <c r="C51" s="242"/>
      <c r="D51" s="52"/>
      <c r="E51" s="70"/>
      <c r="F51" s="71">
        <f>SUM(D$5:D51)</f>
        <v>0</v>
      </c>
      <c r="G51" s="72">
        <f t="shared" si="0"/>
        <v>0</v>
      </c>
      <c r="H51" s="72">
        <v>0</v>
      </c>
      <c r="I51" s="73"/>
      <c r="J51" s="72">
        <f t="shared" si="1"/>
        <v>0</v>
      </c>
      <c r="K51" s="93"/>
    </row>
    <row r="52" spans="1:11" s="57" customFormat="1" ht="15">
      <c r="A52" s="68"/>
      <c r="B52" s="69"/>
      <c r="C52" s="242"/>
      <c r="D52" s="52"/>
      <c r="E52" s="70"/>
      <c r="F52" s="71">
        <f>SUM(D$5:D52)</f>
        <v>0</v>
      </c>
      <c r="G52" s="72">
        <f t="shared" si="0"/>
        <v>0</v>
      </c>
      <c r="H52" s="72">
        <v>0</v>
      </c>
      <c r="I52" s="73"/>
      <c r="J52" s="72">
        <f t="shared" si="1"/>
        <v>0</v>
      </c>
      <c r="K52" s="93"/>
    </row>
    <row r="53" spans="1:11" s="57" customFormat="1" ht="15">
      <c r="A53" s="68"/>
      <c r="B53" s="69"/>
      <c r="C53" s="242"/>
      <c r="D53" s="52"/>
      <c r="E53" s="70"/>
      <c r="F53" s="71">
        <f>SUM(D$5:D53)</f>
        <v>0</v>
      </c>
      <c r="G53" s="72">
        <f t="shared" si="0"/>
        <v>0</v>
      </c>
      <c r="H53" s="72">
        <v>0</v>
      </c>
      <c r="I53" s="73"/>
      <c r="J53" s="72">
        <f t="shared" si="1"/>
        <v>0</v>
      </c>
      <c r="K53" s="93"/>
    </row>
    <row r="54" spans="1:11" s="57" customFormat="1" ht="15">
      <c r="A54" s="68"/>
      <c r="B54" s="75"/>
      <c r="C54" s="242"/>
      <c r="D54" s="52"/>
      <c r="E54" s="70"/>
      <c r="F54" s="71">
        <f>SUM(D$5:D54)</f>
        <v>0</v>
      </c>
      <c r="G54" s="72">
        <f t="shared" si="0"/>
        <v>0</v>
      </c>
      <c r="H54" s="72">
        <v>0</v>
      </c>
      <c r="I54" s="73"/>
      <c r="J54" s="72">
        <f t="shared" si="1"/>
        <v>0</v>
      </c>
      <c r="K54" s="93"/>
    </row>
    <row r="55" spans="1:11" s="57" customFormat="1" ht="15">
      <c r="A55" s="68"/>
      <c r="B55" s="69"/>
      <c r="C55" s="242"/>
      <c r="D55" s="52"/>
      <c r="E55" s="70"/>
      <c r="F55" s="71">
        <f>SUM(D$5:D55)</f>
        <v>0</v>
      </c>
      <c r="G55" s="72">
        <f t="shared" si="0"/>
        <v>0</v>
      </c>
      <c r="H55" s="72">
        <v>0</v>
      </c>
      <c r="I55" s="73"/>
      <c r="J55" s="72">
        <f t="shared" si="1"/>
        <v>0</v>
      </c>
      <c r="K55" s="93"/>
    </row>
    <row r="56" spans="1:11" s="57" customFormat="1" ht="15">
      <c r="A56" s="68"/>
      <c r="B56" s="69"/>
      <c r="C56" s="242"/>
      <c r="D56" s="52"/>
      <c r="E56" s="70"/>
      <c r="F56" s="71">
        <f>SUM(D$5:D56)</f>
        <v>0</v>
      </c>
      <c r="G56" s="72">
        <f t="shared" si="0"/>
        <v>0</v>
      </c>
      <c r="H56" s="72">
        <v>0</v>
      </c>
      <c r="I56" s="73"/>
      <c r="J56" s="72">
        <f t="shared" si="1"/>
        <v>0</v>
      </c>
      <c r="K56" s="93"/>
    </row>
    <row r="57" spans="1:11" s="57" customFormat="1" ht="15">
      <c r="A57" s="68"/>
      <c r="B57" s="69"/>
      <c r="C57" s="242"/>
      <c r="D57" s="52"/>
      <c r="E57" s="70"/>
      <c r="F57" s="71">
        <f>SUM(D$5:D57)</f>
        <v>0</v>
      </c>
      <c r="G57" s="72">
        <f t="shared" si="0"/>
        <v>0</v>
      </c>
      <c r="H57" s="72">
        <v>0</v>
      </c>
      <c r="I57" s="73"/>
      <c r="J57" s="72">
        <f t="shared" si="1"/>
        <v>0</v>
      </c>
      <c r="K57" s="93"/>
    </row>
    <row r="58" spans="1:11" s="57" customFormat="1" ht="15">
      <c r="A58" s="68"/>
      <c r="B58" s="69"/>
      <c r="C58" s="242"/>
      <c r="D58" s="52"/>
      <c r="E58" s="70"/>
      <c r="F58" s="71">
        <f>SUM(D$5:D58)</f>
        <v>0</v>
      </c>
      <c r="G58" s="72">
        <f t="shared" si="0"/>
        <v>0</v>
      </c>
      <c r="H58" s="72">
        <v>0</v>
      </c>
      <c r="I58" s="73"/>
      <c r="J58" s="72">
        <f t="shared" si="1"/>
        <v>0</v>
      </c>
      <c r="K58" s="93"/>
    </row>
    <row r="59" spans="1:11" s="57" customFormat="1" ht="15">
      <c r="A59" s="68"/>
      <c r="B59" s="69"/>
      <c r="C59" s="242"/>
      <c r="D59" s="52"/>
      <c r="E59" s="70"/>
      <c r="F59" s="71">
        <f>SUM(D$5:D59)</f>
        <v>0</v>
      </c>
      <c r="G59" s="72">
        <f t="shared" si="0"/>
        <v>0</v>
      </c>
      <c r="H59" s="72">
        <v>0</v>
      </c>
      <c r="I59" s="73"/>
      <c r="J59" s="72">
        <f t="shared" si="1"/>
        <v>0</v>
      </c>
      <c r="K59" s="93"/>
    </row>
    <row r="60" spans="1:11" s="57" customFormat="1" ht="15">
      <c r="A60" s="68"/>
      <c r="B60" s="69"/>
      <c r="C60" s="242"/>
      <c r="D60" s="52"/>
      <c r="E60" s="70"/>
      <c r="F60" s="71">
        <f>SUM(D$5:D60)</f>
        <v>0</v>
      </c>
      <c r="G60" s="72">
        <f t="shared" si="0"/>
        <v>0</v>
      </c>
      <c r="H60" s="72">
        <v>0</v>
      </c>
      <c r="I60" s="73"/>
      <c r="J60" s="72">
        <f t="shared" si="1"/>
        <v>0</v>
      </c>
      <c r="K60" s="93"/>
    </row>
    <row r="61" spans="1:11" s="57" customFormat="1" ht="15">
      <c r="A61" s="68"/>
      <c r="B61" s="69"/>
      <c r="C61" s="242"/>
      <c r="D61" s="52"/>
      <c r="E61" s="70"/>
      <c r="F61" s="71">
        <f>SUM(D$5:D61)</f>
        <v>0</v>
      </c>
      <c r="G61" s="72">
        <f t="shared" si="0"/>
        <v>0</v>
      </c>
      <c r="H61" s="72">
        <v>0</v>
      </c>
      <c r="I61" s="73"/>
      <c r="J61" s="72">
        <f t="shared" si="1"/>
        <v>0</v>
      </c>
      <c r="K61" s="93"/>
    </row>
    <row r="62" spans="1:11" s="57" customFormat="1" ht="15">
      <c r="A62" s="68"/>
      <c r="B62" s="69"/>
      <c r="C62" s="242"/>
      <c r="D62" s="52"/>
      <c r="E62" s="70"/>
      <c r="F62" s="71">
        <f>SUM(D$5:D62)</f>
        <v>0</v>
      </c>
      <c r="G62" s="72">
        <f t="shared" si="0"/>
        <v>0</v>
      </c>
      <c r="H62" s="72">
        <v>0</v>
      </c>
      <c r="I62" s="73"/>
      <c r="J62" s="72">
        <f t="shared" si="1"/>
        <v>0</v>
      </c>
      <c r="K62" s="93"/>
    </row>
    <row r="63" spans="1:11" s="57" customFormat="1" ht="15">
      <c r="A63" s="68"/>
      <c r="B63" s="69"/>
      <c r="C63" s="242"/>
      <c r="D63" s="52"/>
      <c r="E63" s="70"/>
      <c r="F63" s="71">
        <f>SUM(D$5:D63)</f>
        <v>0</v>
      </c>
      <c r="G63" s="72">
        <f t="shared" si="0"/>
        <v>0</v>
      </c>
      <c r="H63" s="72">
        <v>0</v>
      </c>
      <c r="I63" s="73"/>
      <c r="J63" s="72">
        <f t="shared" si="1"/>
        <v>0</v>
      </c>
      <c r="K63" s="93"/>
    </row>
    <row r="64" spans="1:11" s="57" customFormat="1" ht="15">
      <c r="A64" s="68"/>
      <c r="B64" s="69"/>
      <c r="C64" s="242"/>
      <c r="D64" s="52"/>
      <c r="E64" s="70"/>
      <c r="F64" s="71">
        <f>SUM(D$5:D64)</f>
        <v>0</v>
      </c>
      <c r="G64" s="72">
        <f t="shared" si="0"/>
        <v>0</v>
      </c>
      <c r="H64" s="72">
        <v>0</v>
      </c>
      <c r="I64" s="73"/>
      <c r="J64" s="72">
        <f t="shared" si="1"/>
        <v>0</v>
      </c>
      <c r="K64" s="93"/>
    </row>
    <row r="65" spans="1:11" s="57" customFormat="1" ht="15">
      <c r="A65" s="68"/>
      <c r="B65" s="69"/>
      <c r="C65" s="242"/>
      <c r="D65" s="52"/>
      <c r="E65" s="70"/>
      <c r="F65" s="71">
        <f>SUM(D$5:D65)</f>
        <v>0</v>
      </c>
      <c r="G65" s="72">
        <f t="shared" si="0"/>
        <v>0</v>
      </c>
      <c r="H65" s="72">
        <v>0</v>
      </c>
      <c r="I65" s="73"/>
      <c r="J65" s="72">
        <f t="shared" si="1"/>
        <v>0</v>
      </c>
      <c r="K65" s="93"/>
    </row>
    <row r="66" spans="1:11" s="57" customFormat="1" ht="15">
      <c r="A66" s="68"/>
      <c r="B66" s="69"/>
      <c r="C66" s="242"/>
      <c r="D66" s="52"/>
      <c r="E66" s="70"/>
      <c r="F66" s="71">
        <f>SUM(D$5:D66)</f>
        <v>0</v>
      </c>
      <c r="G66" s="72">
        <f t="shared" si="0"/>
        <v>0</v>
      </c>
      <c r="H66" s="72">
        <v>0</v>
      </c>
      <c r="I66" s="73"/>
      <c r="J66" s="72">
        <f t="shared" si="1"/>
        <v>0</v>
      </c>
      <c r="K66" s="93"/>
    </row>
    <row r="67" spans="1:11" s="57" customFormat="1" ht="15">
      <c r="A67" s="68"/>
      <c r="B67" s="75"/>
      <c r="C67" s="242"/>
      <c r="D67" s="52"/>
      <c r="E67" s="70"/>
      <c r="F67" s="71">
        <f>SUM(D$5:D67)</f>
        <v>0</v>
      </c>
      <c r="G67" s="72">
        <f t="shared" si="0"/>
        <v>0</v>
      </c>
      <c r="H67" s="72">
        <v>0</v>
      </c>
      <c r="I67" s="73"/>
      <c r="J67" s="72">
        <f t="shared" si="1"/>
        <v>0</v>
      </c>
      <c r="K67" s="93"/>
    </row>
    <row r="68" spans="1:11" s="57" customFormat="1" ht="15">
      <c r="A68" s="68"/>
      <c r="B68" s="69"/>
      <c r="C68" s="242"/>
      <c r="D68" s="52"/>
      <c r="E68" s="70"/>
      <c r="F68" s="71">
        <f>SUM(D$5:D68)</f>
        <v>0</v>
      </c>
      <c r="G68" s="72">
        <f t="shared" si="0"/>
        <v>0</v>
      </c>
      <c r="H68" s="72">
        <v>0</v>
      </c>
      <c r="I68" s="73"/>
      <c r="J68" s="72">
        <f t="shared" si="1"/>
        <v>0</v>
      </c>
      <c r="K68" s="93"/>
    </row>
    <row r="69" spans="1:11" s="57" customFormat="1" ht="15">
      <c r="A69" s="68"/>
      <c r="B69" s="69"/>
      <c r="C69" s="242"/>
      <c r="D69" s="52"/>
      <c r="E69" s="70"/>
      <c r="F69" s="71">
        <f>SUM(D$5:D69)</f>
        <v>0</v>
      </c>
      <c r="G69" s="72">
        <f t="shared" si="0"/>
        <v>0</v>
      </c>
      <c r="H69" s="72">
        <v>0</v>
      </c>
      <c r="I69" s="73"/>
      <c r="J69" s="72">
        <f t="shared" si="1"/>
        <v>0</v>
      </c>
      <c r="K69" s="93"/>
    </row>
    <row r="70" spans="1:11" s="57" customFormat="1" ht="15">
      <c r="A70" s="68"/>
      <c r="B70" s="69"/>
      <c r="C70" s="242"/>
      <c r="D70" s="52"/>
      <c r="E70" s="70"/>
      <c r="F70" s="71">
        <f>SUM(D$5:D70)</f>
        <v>0</v>
      </c>
      <c r="G70" s="72">
        <f t="shared" si="0"/>
        <v>0</v>
      </c>
      <c r="H70" s="72">
        <v>0</v>
      </c>
      <c r="I70" s="73"/>
      <c r="J70" s="72">
        <f t="shared" si="1"/>
        <v>0</v>
      </c>
      <c r="K70" s="93"/>
    </row>
    <row r="71" spans="1:11" s="57" customFormat="1" ht="15">
      <c r="A71" s="68"/>
      <c r="B71" s="69"/>
      <c r="C71" s="242"/>
      <c r="D71" s="52"/>
      <c r="E71" s="70"/>
      <c r="F71" s="71">
        <f>SUM(D$5:D71)</f>
        <v>0</v>
      </c>
      <c r="G71" s="72">
        <f t="shared" si="0"/>
        <v>0</v>
      </c>
      <c r="H71" s="72">
        <v>0</v>
      </c>
      <c r="I71" s="73"/>
      <c r="J71" s="72">
        <f t="shared" si="1"/>
        <v>0</v>
      </c>
      <c r="K71" s="93"/>
    </row>
    <row r="72" spans="1:11" s="57" customFormat="1" ht="15">
      <c r="A72" s="68"/>
      <c r="B72" s="69"/>
      <c r="C72" s="242"/>
      <c r="D72" s="52"/>
      <c r="E72" s="70"/>
      <c r="F72" s="71">
        <f>SUM(D$5:D72)</f>
        <v>0</v>
      </c>
      <c r="G72" s="72">
        <f t="shared" ref="G72:G135" si="2">+D72-H72</f>
        <v>0</v>
      </c>
      <c r="H72" s="72">
        <v>0</v>
      </c>
      <c r="I72" s="73"/>
      <c r="J72" s="72">
        <f t="shared" ref="J72:J135" si="3">IF(OR(G72&gt;0,I72="X",C72="Income from customers"),0,G72)</f>
        <v>0</v>
      </c>
      <c r="K72" s="93"/>
    </row>
    <row r="73" spans="1:11" s="57" customFormat="1" ht="15">
      <c r="A73" s="68"/>
      <c r="B73" s="69"/>
      <c r="C73" s="242"/>
      <c r="D73" s="52"/>
      <c r="E73" s="70"/>
      <c r="F73" s="71">
        <f>SUM(D$5:D73)</f>
        <v>0</v>
      </c>
      <c r="G73" s="72">
        <f t="shared" si="2"/>
        <v>0</v>
      </c>
      <c r="H73" s="72">
        <v>0</v>
      </c>
      <c r="I73" s="73"/>
      <c r="J73" s="72">
        <f t="shared" si="3"/>
        <v>0</v>
      </c>
      <c r="K73" s="93"/>
    </row>
    <row r="74" spans="1:11" s="57" customFormat="1" ht="15">
      <c r="A74" s="68"/>
      <c r="B74" s="70"/>
      <c r="C74" s="242"/>
      <c r="D74" s="52"/>
      <c r="E74" s="70"/>
      <c r="F74" s="71">
        <f>SUM(D$5:D74)</f>
        <v>0</v>
      </c>
      <c r="G74" s="72">
        <f t="shared" si="2"/>
        <v>0</v>
      </c>
      <c r="H74" s="72">
        <v>0</v>
      </c>
      <c r="I74" s="73"/>
      <c r="J74" s="72">
        <f t="shared" si="3"/>
        <v>0</v>
      </c>
      <c r="K74" s="93"/>
    </row>
    <row r="75" spans="1:11" s="57" customFormat="1" ht="15">
      <c r="A75" s="68"/>
      <c r="B75" s="69"/>
      <c r="C75" s="242"/>
      <c r="D75" s="52"/>
      <c r="E75" s="70"/>
      <c r="F75" s="71">
        <f>SUM(D$5:D75)</f>
        <v>0</v>
      </c>
      <c r="G75" s="72">
        <f t="shared" si="2"/>
        <v>0</v>
      </c>
      <c r="H75" s="72">
        <v>0</v>
      </c>
      <c r="I75" s="73"/>
      <c r="J75" s="72">
        <f t="shared" si="3"/>
        <v>0</v>
      </c>
      <c r="K75" s="93"/>
    </row>
    <row r="76" spans="1:11" s="57" customFormat="1" ht="15">
      <c r="A76" s="68"/>
      <c r="B76" s="69"/>
      <c r="C76" s="242"/>
      <c r="D76" s="52"/>
      <c r="E76" s="70"/>
      <c r="F76" s="71">
        <f>SUM(D$5:D76)</f>
        <v>0</v>
      </c>
      <c r="G76" s="72">
        <f t="shared" si="2"/>
        <v>0</v>
      </c>
      <c r="H76" s="72">
        <v>0</v>
      </c>
      <c r="I76" s="73"/>
      <c r="J76" s="72">
        <f t="shared" si="3"/>
        <v>0</v>
      </c>
      <c r="K76" s="93"/>
    </row>
    <row r="77" spans="1:11" s="57" customFormat="1" ht="15">
      <c r="A77" s="68"/>
      <c r="B77" s="69"/>
      <c r="C77" s="242"/>
      <c r="D77" s="52"/>
      <c r="E77" s="70"/>
      <c r="F77" s="71">
        <f>SUM(D$5:D77)</f>
        <v>0</v>
      </c>
      <c r="G77" s="72">
        <f t="shared" si="2"/>
        <v>0</v>
      </c>
      <c r="H77" s="72">
        <v>0</v>
      </c>
      <c r="I77" s="73"/>
      <c r="J77" s="72">
        <f t="shared" si="3"/>
        <v>0</v>
      </c>
      <c r="K77" s="93"/>
    </row>
    <row r="78" spans="1:11" s="57" customFormat="1" ht="15">
      <c r="A78" s="68"/>
      <c r="B78" s="69"/>
      <c r="C78" s="242"/>
      <c r="D78" s="52"/>
      <c r="E78" s="70"/>
      <c r="F78" s="71">
        <f>SUM(D$5:D78)</f>
        <v>0</v>
      </c>
      <c r="G78" s="72">
        <f t="shared" si="2"/>
        <v>0</v>
      </c>
      <c r="H78" s="72">
        <v>0</v>
      </c>
      <c r="I78" s="73"/>
      <c r="J78" s="72">
        <f t="shared" si="3"/>
        <v>0</v>
      </c>
      <c r="K78" s="93"/>
    </row>
    <row r="79" spans="1:11" s="57" customFormat="1" ht="15">
      <c r="A79" s="68"/>
      <c r="B79" s="69"/>
      <c r="C79" s="242"/>
      <c r="D79" s="52"/>
      <c r="E79" s="70"/>
      <c r="F79" s="71">
        <f>SUM(D$5:D79)</f>
        <v>0</v>
      </c>
      <c r="G79" s="72">
        <f t="shared" si="2"/>
        <v>0</v>
      </c>
      <c r="H79" s="72">
        <v>0</v>
      </c>
      <c r="I79" s="73"/>
      <c r="J79" s="72">
        <f t="shared" si="3"/>
        <v>0</v>
      </c>
      <c r="K79" s="93"/>
    </row>
    <row r="80" spans="1:11" s="57" customFormat="1" ht="15">
      <c r="A80" s="68"/>
      <c r="B80" s="75"/>
      <c r="C80" s="242"/>
      <c r="D80" s="52"/>
      <c r="E80" s="70"/>
      <c r="F80" s="71">
        <f>SUM(D$5:D80)</f>
        <v>0</v>
      </c>
      <c r="G80" s="72">
        <f t="shared" si="2"/>
        <v>0</v>
      </c>
      <c r="H80" s="72">
        <v>0</v>
      </c>
      <c r="I80" s="73"/>
      <c r="J80" s="72">
        <f t="shared" si="3"/>
        <v>0</v>
      </c>
      <c r="K80" s="93"/>
    </row>
    <row r="81" spans="1:11" s="57" customFormat="1" ht="15">
      <c r="A81" s="68"/>
      <c r="B81" s="69"/>
      <c r="C81" s="242"/>
      <c r="D81" s="52"/>
      <c r="E81" s="70"/>
      <c r="F81" s="71">
        <f>SUM(D$5:D81)</f>
        <v>0</v>
      </c>
      <c r="G81" s="72">
        <f t="shared" si="2"/>
        <v>0</v>
      </c>
      <c r="H81" s="72">
        <v>0</v>
      </c>
      <c r="I81" s="73"/>
      <c r="J81" s="72">
        <f t="shared" si="3"/>
        <v>0</v>
      </c>
      <c r="K81" s="93"/>
    </row>
    <row r="82" spans="1:11" s="57" customFormat="1" ht="15">
      <c r="A82" s="68"/>
      <c r="B82" s="69"/>
      <c r="C82" s="242"/>
      <c r="D82" s="52"/>
      <c r="E82" s="70"/>
      <c r="F82" s="71">
        <f>SUM(D$5:D82)</f>
        <v>0</v>
      </c>
      <c r="G82" s="72">
        <f t="shared" si="2"/>
        <v>0</v>
      </c>
      <c r="H82" s="72">
        <v>0</v>
      </c>
      <c r="I82" s="73"/>
      <c r="J82" s="72">
        <f t="shared" si="3"/>
        <v>0</v>
      </c>
      <c r="K82" s="93"/>
    </row>
    <row r="83" spans="1:11" s="57" customFormat="1" ht="15">
      <c r="A83" s="68"/>
      <c r="B83" s="69"/>
      <c r="C83" s="242"/>
      <c r="D83" s="52"/>
      <c r="E83" s="70"/>
      <c r="F83" s="71">
        <f>SUM(D$5:D83)</f>
        <v>0</v>
      </c>
      <c r="G83" s="72">
        <f t="shared" si="2"/>
        <v>0</v>
      </c>
      <c r="H83" s="72">
        <v>0</v>
      </c>
      <c r="I83" s="73"/>
      <c r="J83" s="72">
        <f t="shared" si="3"/>
        <v>0</v>
      </c>
      <c r="K83" s="93"/>
    </row>
    <row r="84" spans="1:11" s="57" customFormat="1" ht="15">
      <c r="A84" s="68"/>
      <c r="B84" s="69"/>
      <c r="C84" s="242"/>
      <c r="D84" s="52"/>
      <c r="E84" s="70"/>
      <c r="F84" s="71">
        <f>SUM(D$5:D84)</f>
        <v>0</v>
      </c>
      <c r="G84" s="72">
        <f t="shared" si="2"/>
        <v>0</v>
      </c>
      <c r="H84" s="72">
        <v>0</v>
      </c>
      <c r="I84" s="73"/>
      <c r="J84" s="72">
        <f t="shared" si="3"/>
        <v>0</v>
      </c>
      <c r="K84" s="93"/>
    </row>
    <row r="85" spans="1:11" s="57" customFormat="1" ht="15">
      <c r="A85" s="68"/>
      <c r="B85" s="69"/>
      <c r="C85" s="242"/>
      <c r="D85" s="52"/>
      <c r="E85" s="70"/>
      <c r="F85" s="71">
        <f>SUM(D$5:D85)</f>
        <v>0</v>
      </c>
      <c r="G85" s="72">
        <f t="shared" si="2"/>
        <v>0</v>
      </c>
      <c r="H85" s="72">
        <v>0</v>
      </c>
      <c r="I85" s="73"/>
      <c r="J85" s="72">
        <f t="shared" si="3"/>
        <v>0</v>
      </c>
      <c r="K85" s="93"/>
    </row>
    <row r="86" spans="1:11" s="57" customFormat="1" ht="15">
      <c r="A86" s="68"/>
      <c r="B86" s="69"/>
      <c r="C86" s="242"/>
      <c r="D86" s="52"/>
      <c r="E86" s="70"/>
      <c r="F86" s="71">
        <f>SUM(D$5:D86)</f>
        <v>0</v>
      </c>
      <c r="G86" s="72">
        <f t="shared" si="2"/>
        <v>0</v>
      </c>
      <c r="H86" s="72">
        <v>0</v>
      </c>
      <c r="I86" s="73"/>
      <c r="J86" s="72">
        <f t="shared" si="3"/>
        <v>0</v>
      </c>
      <c r="K86" s="93"/>
    </row>
    <row r="87" spans="1:11" s="57" customFormat="1" ht="15">
      <c r="A87" s="68"/>
      <c r="B87" s="69"/>
      <c r="C87" s="242"/>
      <c r="D87" s="52"/>
      <c r="E87" s="70"/>
      <c r="F87" s="71">
        <f>SUM(D$5:D87)</f>
        <v>0</v>
      </c>
      <c r="G87" s="72">
        <f t="shared" si="2"/>
        <v>0</v>
      </c>
      <c r="H87" s="72">
        <v>0</v>
      </c>
      <c r="I87" s="73"/>
      <c r="J87" s="72">
        <f t="shared" si="3"/>
        <v>0</v>
      </c>
      <c r="K87" s="93"/>
    </row>
    <row r="88" spans="1:11" s="57" customFormat="1" ht="15">
      <c r="A88" s="68"/>
      <c r="B88" s="69"/>
      <c r="C88" s="242"/>
      <c r="D88" s="52"/>
      <c r="E88" s="70"/>
      <c r="F88" s="71">
        <f>SUM(D$5:D88)</f>
        <v>0</v>
      </c>
      <c r="G88" s="72">
        <f t="shared" si="2"/>
        <v>0</v>
      </c>
      <c r="H88" s="72">
        <v>0</v>
      </c>
      <c r="I88" s="73"/>
      <c r="J88" s="72">
        <f t="shared" si="3"/>
        <v>0</v>
      </c>
      <c r="K88" s="93"/>
    </row>
    <row r="89" spans="1:11" s="57" customFormat="1" ht="15">
      <c r="A89" s="68"/>
      <c r="B89" s="69"/>
      <c r="C89" s="242"/>
      <c r="D89" s="52"/>
      <c r="E89" s="70"/>
      <c r="F89" s="71">
        <f>SUM(D$5:D89)</f>
        <v>0</v>
      </c>
      <c r="G89" s="72">
        <f t="shared" si="2"/>
        <v>0</v>
      </c>
      <c r="H89" s="72">
        <v>0</v>
      </c>
      <c r="I89" s="73"/>
      <c r="J89" s="72">
        <f t="shared" si="3"/>
        <v>0</v>
      </c>
      <c r="K89" s="93"/>
    </row>
    <row r="90" spans="1:11" s="57" customFormat="1" ht="15">
      <c r="A90" s="68"/>
      <c r="B90" s="69"/>
      <c r="C90" s="242"/>
      <c r="D90" s="52"/>
      <c r="E90" s="70"/>
      <c r="F90" s="71">
        <f>SUM(D$5:D90)</f>
        <v>0</v>
      </c>
      <c r="G90" s="72">
        <f t="shared" si="2"/>
        <v>0</v>
      </c>
      <c r="H90" s="72">
        <v>0</v>
      </c>
      <c r="I90" s="73"/>
      <c r="J90" s="72">
        <f t="shared" si="3"/>
        <v>0</v>
      </c>
      <c r="K90" s="93"/>
    </row>
    <row r="91" spans="1:11" s="57" customFormat="1" ht="15">
      <c r="A91" s="68"/>
      <c r="B91" s="75"/>
      <c r="C91" s="242"/>
      <c r="D91" s="52"/>
      <c r="E91" s="70"/>
      <c r="F91" s="71">
        <f>SUM(D$5:D91)</f>
        <v>0</v>
      </c>
      <c r="G91" s="72">
        <f t="shared" si="2"/>
        <v>0</v>
      </c>
      <c r="H91" s="72">
        <v>0</v>
      </c>
      <c r="I91" s="73"/>
      <c r="J91" s="72">
        <f t="shared" si="3"/>
        <v>0</v>
      </c>
      <c r="K91" s="93"/>
    </row>
    <row r="92" spans="1:11" s="57" customFormat="1" ht="15">
      <c r="A92" s="68"/>
      <c r="B92" s="69"/>
      <c r="C92" s="242"/>
      <c r="D92" s="52"/>
      <c r="E92" s="70"/>
      <c r="F92" s="71">
        <f>SUM(D$5:D92)</f>
        <v>0</v>
      </c>
      <c r="G92" s="72">
        <f t="shared" si="2"/>
        <v>0</v>
      </c>
      <c r="H92" s="72">
        <v>0</v>
      </c>
      <c r="I92" s="73"/>
      <c r="J92" s="72">
        <f t="shared" si="3"/>
        <v>0</v>
      </c>
      <c r="K92" s="93"/>
    </row>
    <row r="93" spans="1:11" s="57" customFormat="1" ht="15">
      <c r="A93" s="68"/>
      <c r="B93" s="69"/>
      <c r="C93" s="242"/>
      <c r="D93" s="52"/>
      <c r="E93" s="70"/>
      <c r="F93" s="71">
        <f>SUM(D$5:D93)</f>
        <v>0</v>
      </c>
      <c r="G93" s="72">
        <f t="shared" si="2"/>
        <v>0</v>
      </c>
      <c r="H93" s="72">
        <v>0</v>
      </c>
      <c r="I93" s="73"/>
      <c r="J93" s="72">
        <f t="shared" si="3"/>
        <v>0</v>
      </c>
      <c r="K93" s="93"/>
    </row>
    <row r="94" spans="1:11" s="57" customFormat="1" ht="15">
      <c r="A94" s="68"/>
      <c r="B94" s="69"/>
      <c r="C94" s="242"/>
      <c r="D94" s="52"/>
      <c r="E94" s="70"/>
      <c r="F94" s="71">
        <f>SUM(D$5:D94)</f>
        <v>0</v>
      </c>
      <c r="G94" s="72">
        <f t="shared" si="2"/>
        <v>0</v>
      </c>
      <c r="H94" s="72">
        <v>0</v>
      </c>
      <c r="I94" s="73"/>
      <c r="J94" s="72">
        <f t="shared" si="3"/>
        <v>0</v>
      </c>
      <c r="K94" s="93"/>
    </row>
    <row r="95" spans="1:11" s="57" customFormat="1" ht="15">
      <c r="A95" s="68"/>
      <c r="B95" s="69"/>
      <c r="C95" s="242"/>
      <c r="D95" s="52"/>
      <c r="E95" s="70"/>
      <c r="F95" s="71">
        <f>SUM(D$5:D95)</f>
        <v>0</v>
      </c>
      <c r="G95" s="72">
        <f t="shared" si="2"/>
        <v>0</v>
      </c>
      <c r="H95" s="72">
        <v>0</v>
      </c>
      <c r="I95" s="73"/>
      <c r="J95" s="72">
        <f t="shared" si="3"/>
        <v>0</v>
      </c>
      <c r="K95" s="93"/>
    </row>
    <row r="96" spans="1:11" s="57" customFormat="1" ht="15">
      <c r="A96" s="68"/>
      <c r="B96" s="69"/>
      <c r="C96" s="242"/>
      <c r="D96" s="52"/>
      <c r="E96" s="70"/>
      <c r="F96" s="71">
        <f>SUM(D$5:D96)</f>
        <v>0</v>
      </c>
      <c r="G96" s="72">
        <f t="shared" si="2"/>
        <v>0</v>
      </c>
      <c r="H96" s="72">
        <v>0</v>
      </c>
      <c r="I96" s="73"/>
      <c r="J96" s="72">
        <f t="shared" si="3"/>
        <v>0</v>
      </c>
      <c r="K96" s="93"/>
    </row>
    <row r="97" spans="1:11" s="57" customFormat="1" ht="15">
      <c r="A97" s="68"/>
      <c r="B97" s="69"/>
      <c r="C97" s="242"/>
      <c r="D97" s="52"/>
      <c r="E97" s="70"/>
      <c r="F97" s="71">
        <f>SUM(D$5:D97)</f>
        <v>0</v>
      </c>
      <c r="G97" s="72">
        <f t="shared" si="2"/>
        <v>0</v>
      </c>
      <c r="H97" s="72">
        <v>0</v>
      </c>
      <c r="I97" s="73"/>
      <c r="J97" s="72">
        <f t="shared" si="3"/>
        <v>0</v>
      </c>
      <c r="K97" s="93"/>
    </row>
    <row r="98" spans="1:11" s="57" customFormat="1" ht="15">
      <c r="A98" s="68"/>
      <c r="B98" s="69"/>
      <c r="C98" s="242"/>
      <c r="D98" s="52"/>
      <c r="E98" s="70"/>
      <c r="F98" s="71">
        <f>SUM(D$5:D98)</f>
        <v>0</v>
      </c>
      <c r="G98" s="72">
        <f t="shared" si="2"/>
        <v>0</v>
      </c>
      <c r="H98" s="72">
        <v>0</v>
      </c>
      <c r="I98" s="73"/>
      <c r="J98" s="72">
        <f t="shared" si="3"/>
        <v>0</v>
      </c>
      <c r="K98" s="93"/>
    </row>
    <row r="99" spans="1:11" s="57" customFormat="1" ht="15">
      <c r="A99" s="68"/>
      <c r="B99" s="69"/>
      <c r="C99" s="242"/>
      <c r="D99" s="52"/>
      <c r="E99" s="70"/>
      <c r="F99" s="71">
        <f>SUM(D$5:D99)</f>
        <v>0</v>
      </c>
      <c r="G99" s="72">
        <f t="shared" si="2"/>
        <v>0</v>
      </c>
      <c r="H99" s="72">
        <v>0</v>
      </c>
      <c r="I99" s="73"/>
      <c r="J99" s="72">
        <f t="shared" si="3"/>
        <v>0</v>
      </c>
      <c r="K99" s="93"/>
    </row>
    <row r="100" spans="1:11" s="57" customFormat="1" ht="15">
      <c r="A100" s="68"/>
      <c r="B100" s="70"/>
      <c r="C100" s="242"/>
      <c r="D100" s="52"/>
      <c r="E100" s="70"/>
      <c r="F100" s="71">
        <f>SUM(D$5:D100)</f>
        <v>0</v>
      </c>
      <c r="G100" s="72">
        <f t="shared" si="2"/>
        <v>0</v>
      </c>
      <c r="H100" s="72">
        <v>0</v>
      </c>
      <c r="I100" s="73"/>
      <c r="J100" s="72">
        <f t="shared" si="3"/>
        <v>0</v>
      </c>
      <c r="K100" s="93"/>
    </row>
    <row r="101" spans="1:11" s="57" customFormat="1" ht="15">
      <c r="A101" s="68"/>
      <c r="B101" s="69"/>
      <c r="C101" s="242"/>
      <c r="D101" s="52"/>
      <c r="E101" s="70"/>
      <c r="F101" s="71">
        <f>SUM(D$5:D101)</f>
        <v>0</v>
      </c>
      <c r="G101" s="72">
        <f t="shared" si="2"/>
        <v>0</v>
      </c>
      <c r="H101" s="72">
        <v>0</v>
      </c>
      <c r="I101" s="73"/>
      <c r="J101" s="72">
        <f t="shared" si="3"/>
        <v>0</v>
      </c>
      <c r="K101" s="93"/>
    </row>
    <row r="102" spans="1:11" s="57" customFormat="1" ht="15">
      <c r="A102" s="68"/>
      <c r="B102" s="69"/>
      <c r="C102" s="242"/>
      <c r="D102" s="52"/>
      <c r="E102" s="70"/>
      <c r="F102" s="71">
        <f>SUM(D$5:D102)</f>
        <v>0</v>
      </c>
      <c r="G102" s="72">
        <f t="shared" si="2"/>
        <v>0</v>
      </c>
      <c r="H102" s="72">
        <v>0</v>
      </c>
      <c r="I102" s="73"/>
      <c r="J102" s="72">
        <f t="shared" si="3"/>
        <v>0</v>
      </c>
      <c r="K102" s="93"/>
    </row>
    <row r="103" spans="1:11" s="57" customFormat="1" ht="15">
      <c r="A103" s="68"/>
      <c r="B103" s="69"/>
      <c r="C103" s="242"/>
      <c r="D103" s="52"/>
      <c r="E103" s="70"/>
      <c r="F103" s="71">
        <f>SUM(D$5:D103)</f>
        <v>0</v>
      </c>
      <c r="G103" s="72">
        <f t="shared" si="2"/>
        <v>0</v>
      </c>
      <c r="H103" s="72">
        <v>0</v>
      </c>
      <c r="I103" s="73"/>
      <c r="J103" s="72">
        <f t="shared" si="3"/>
        <v>0</v>
      </c>
      <c r="K103" s="93"/>
    </row>
    <row r="104" spans="1:11" s="57" customFormat="1" ht="15">
      <c r="A104" s="68"/>
      <c r="B104" s="69"/>
      <c r="C104" s="242"/>
      <c r="D104" s="52"/>
      <c r="E104" s="70"/>
      <c r="F104" s="71">
        <f>SUM(D$5:D104)</f>
        <v>0</v>
      </c>
      <c r="G104" s="72">
        <f t="shared" si="2"/>
        <v>0</v>
      </c>
      <c r="H104" s="72">
        <v>0</v>
      </c>
      <c r="I104" s="73"/>
      <c r="J104" s="72">
        <f t="shared" si="3"/>
        <v>0</v>
      </c>
      <c r="K104" s="93"/>
    </row>
    <row r="105" spans="1:11" s="57" customFormat="1" ht="15">
      <c r="A105" s="68"/>
      <c r="B105" s="75"/>
      <c r="C105" s="242"/>
      <c r="D105" s="52"/>
      <c r="E105" s="70"/>
      <c r="F105" s="71">
        <f>SUM(D$5:D105)</f>
        <v>0</v>
      </c>
      <c r="G105" s="72">
        <f t="shared" si="2"/>
        <v>0</v>
      </c>
      <c r="H105" s="72">
        <v>0</v>
      </c>
      <c r="I105" s="73"/>
      <c r="J105" s="72">
        <f t="shared" si="3"/>
        <v>0</v>
      </c>
      <c r="K105" s="93"/>
    </row>
    <row r="106" spans="1:11" s="57" customFormat="1" ht="15">
      <c r="A106" s="68"/>
      <c r="B106" s="69"/>
      <c r="C106" s="242"/>
      <c r="D106" s="52"/>
      <c r="E106" s="70"/>
      <c r="F106" s="71">
        <f>SUM(D$5:D106)</f>
        <v>0</v>
      </c>
      <c r="G106" s="72">
        <f t="shared" si="2"/>
        <v>0</v>
      </c>
      <c r="H106" s="72">
        <v>0</v>
      </c>
      <c r="I106" s="73"/>
      <c r="J106" s="72">
        <f t="shared" si="3"/>
        <v>0</v>
      </c>
      <c r="K106" s="93"/>
    </row>
    <row r="107" spans="1:11" s="57" customFormat="1" ht="15">
      <c r="A107" s="68"/>
      <c r="B107" s="69"/>
      <c r="C107" s="242"/>
      <c r="D107" s="52"/>
      <c r="E107" s="70"/>
      <c r="F107" s="71">
        <f>SUM(D$5:D107)</f>
        <v>0</v>
      </c>
      <c r="G107" s="72">
        <f t="shared" si="2"/>
        <v>0</v>
      </c>
      <c r="H107" s="72">
        <v>0</v>
      </c>
      <c r="I107" s="73"/>
      <c r="J107" s="72">
        <f t="shared" si="3"/>
        <v>0</v>
      </c>
      <c r="K107" s="93"/>
    </row>
    <row r="108" spans="1:11" s="57" customFormat="1" ht="15">
      <c r="A108" s="68"/>
      <c r="B108" s="69"/>
      <c r="C108" s="242"/>
      <c r="D108" s="52"/>
      <c r="E108" s="70"/>
      <c r="F108" s="71">
        <f>SUM(D$5:D108)</f>
        <v>0</v>
      </c>
      <c r="G108" s="72">
        <f t="shared" si="2"/>
        <v>0</v>
      </c>
      <c r="H108" s="72">
        <v>0</v>
      </c>
      <c r="I108" s="73"/>
      <c r="J108" s="72">
        <f t="shared" si="3"/>
        <v>0</v>
      </c>
      <c r="K108" s="93"/>
    </row>
    <row r="109" spans="1:11" s="57" customFormat="1" ht="15">
      <c r="A109" s="68"/>
      <c r="B109" s="69"/>
      <c r="C109" s="242"/>
      <c r="D109" s="52"/>
      <c r="E109" s="70"/>
      <c r="F109" s="71">
        <f>SUM(D$5:D109)</f>
        <v>0</v>
      </c>
      <c r="G109" s="72">
        <f t="shared" si="2"/>
        <v>0</v>
      </c>
      <c r="H109" s="72">
        <v>0</v>
      </c>
      <c r="I109" s="73"/>
      <c r="J109" s="72">
        <f t="shared" si="3"/>
        <v>0</v>
      </c>
      <c r="K109" s="93"/>
    </row>
    <row r="110" spans="1:11" s="57" customFormat="1" ht="15">
      <c r="A110" s="68"/>
      <c r="B110" s="69"/>
      <c r="C110" s="242"/>
      <c r="D110" s="52"/>
      <c r="E110" s="70"/>
      <c r="F110" s="71">
        <f>SUM(D$5:D110)</f>
        <v>0</v>
      </c>
      <c r="G110" s="72">
        <f t="shared" si="2"/>
        <v>0</v>
      </c>
      <c r="H110" s="72">
        <v>0</v>
      </c>
      <c r="I110" s="73"/>
      <c r="J110" s="72">
        <f t="shared" si="3"/>
        <v>0</v>
      </c>
      <c r="K110" s="93"/>
    </row>
    <row r="111" spans="1:11" s="57" customFormat="1" ht="15">
      <c r="A111" s="68"/>
      <c r="B111" s="69"/>
      <c r="C111" s="242"/>
      <c r="D111" s="52"/>
      <c r="E111" s="70"/>
      <c r="F111" s="71">
        <f>SUM(D$5:D111)</f>
        <v>0</v>
      </c>
      <c r="G111" s="72">
        <f t="shared" si="2"/>
        <v>0</v>
      </c>
      <c r="H111" s="72">
        <v>0</v>
      </c>
      <c r="I111" s="73"/>
      <c r="J111" s="72">
        <f t="shared" si="3"/>
        <v>0</v>
      </c>
      <c r="K111" s="93"/>
    </row>
    <row r="112" spans="1:11" s="57" customFormat="1" ht="15">
      <c r="A112" s="68"/>
      <c r="B112" s="69"/>
      <c r="C112" s="242"/>
      <c r="D112" s="52"/>
      <c r="E112" s="70"/>
      <c r="F112" s="71">
        <f>SUM(D$5:D112)</f>
        <v>0</v>
      </c>
      <c r="G112" s="72">
        <f t="shared" si="2"/>
        <v>0</v>
      </c>
      <c r="H112" s="72">
        <v>0</v>
      </c>
      <c r="I112" s="73"/>
      <c r="J112" s="72">
        <f t="shared" si="3"/>
        <v>0</v>
      </c>
      <c r="K112" s="93"/>
    </row>
    <row r="113" spans="1:11" s="57" customFormat="1" ht="15">
      <c r="A113" s="68"/>
      <c r="B113" s="69"/>
      <c r="C113" s="242"/>
      <c r="D113" s="52"/>
      <c r="E113" s="70"/>
      <c r="F113" s="71">
        <f>SUM(D$5:D113)</f>
        <v>0</v>
      </c>
      <c r="G113" s="72">
        <f t="shared" si="2"/>
        <v>0</v>
      </c>
      <c r="H113" s="72">
        <v>0</v>
      </c>
      <c r="I113" s="73"/>
      <c r="J113" s="72">
        <f t="shared" si="3"/>
        <v>0</v>
      </c>
      <c r="K113" s="93"/>
    </row>
    <row r="114" spans="1:11" s="57" customFormat="1" ht="15">
      <c r="A114" s="68"/>
      <c r="B114" s="69"/>
      <c r="C114" s="242"/>
      <c r="D114" s="52"/>
      <c r="E114" s="70"/>
      <c r="F114" s="71">
        <f>SUM(D$5:D114)</f>
        <v>0</v>
      </c>
      <c r="G114" s="72">
        <f t="shared" si="2"/>
        <v>0</v>
      </c>
      <c r="H114" s="72">
        <v>0</v>
      </c>
      <c r="I114" s="73"/>
      <c r="J114" s="72">
        <f t="shared" si="3"/>
        <v>0</v>
      </c>
      <c r="K114" s="93"/>
    </row>
    <row r="115" spans="1:11" s="57" customFormat="1" ht="15">
      <c r="A115" s="68"/>
      <c r="B115" s="69"/>
      <c r="C115" s="242"/>
      <c r="D115" s="52"/>
      <c r="E115" s="70"/>
      <c r="F115" s="71">
        <f>SUM(D$5:D115)</f>
        <v>0</v>
      </c>
      <c r="G115" s="72">
        <f t="shared" si="2"/>
        <v>0</v>
      </c>
      <c r="H115" s="72">
        <v>0</v>
      </c>
      <c r="I115" s="73"/>
      <c r="J115" s="72">
        <f t="shared" si="3"/>
        <v>0</v>
      </c>
      <c r="K115" s="93"/>
    </row>
    <row r="116" spans="1:11" s="57" customFormat="1" ht="15">
      <c r="A116" s="68"/>
      <c r="B116" s="75"/>
      <c r="C116" s="242"/>
      <c r="D116" s="52"/>
      <c r="E116" s="70"/>
      <c r="F116" s="71">
        <f>SUM(D$5:D116)</f>
        <v>0</v>
      </c>
      <c r="G116" s="72">
        <f t="shared" si="2"/>
        <v>0</v>
      </c>
      <c r="H116" s="72">
        <v>0</v>
      </c>
      <c r="I116" s="73"/>
      <c r="J116" s="72">
        <f t="shared" si="3"/>
        <v>0</v>
      </c>
      <c r="K116" s="93"/>
    </row>
    <row r="117" spans="1:11" s="57" customFormat="1" ht="15">
      <c r="A117" s="68"/>
      <c r="B117" s="69"/>
      <c r="C117" s="242"/>
      <c r="D117" s="52"/>
      <c r="E117" s="70"/>
      <c r="F117" s="71">
        <f>SUM(D$5:D117)</f>
        <v>0</v>
      </c>
      <c r="G117" s="72">
        <f t="shared" si="2"/>
        <v>0</v>
      </c>
      <c r="H117" s="72">
        <v>0</v>
      </c>
      <c r="I117" s="73"/>
      <c r="J117" s="72">
        <f t="shared" si="3"/>
        <v>0</v>
      </c>
      <c r="K117" s="93"/>
    </row>
    <row r="118" spans="1:11" s="57" customFormat="1" ht="15">
      <c r="A118" s="68"/>
      <c r="B118" s="69"/>
      <c r="C118" s="242"/>
      <c r="D118" s="52"/>
      <c r="E118" s="70"/>
      <c r="F118" s="71">
        <f>SUM(D$5:D118)</f>
        <v>0</v>
      </c>
      <c r="G118" s="72">
        <f t="shared" si="2"/>
        <v>0</v>
      </c>
      <c r="H118" s="72">
        <v>0</v>
      </c>
      <c r="I118" s="73"/>
      <c r="J118" s="72">
        <f t="shared" si="3"/>
        <v>0</v>
      </c>
      <c r="K118" s="93"/>
    </row>
    <row r="119" spans="1:11" s="57" customFormat="1" ht="15">
      <c r="A119" s="68"/>
      <c r="B119" s="69"/>
      <c r="C119" s="242"/>
      <c r="D119" s="52"/>
      <c r="E119" s="70"/>
      <c r="F119" s="71">
        <f>SUM(D$5:D119)</f>
        <v>0</v>
      </c>
      <c r="G119" s="72">
        <f t="shared" si="2"/>
        <v>0</v>
      </c>
      <c r="H119" s="72">
        <v>0</v>
      </c>
      <c r="I119" s="73"/>
      <c r="J119" s="72">
        <f t="shared" si="3"/>
        <v>0</v>
      </c>
      <c r="K119" s="93"/>
    </row>
    <row r="120" spans="1:11" s="57" customFormat="1" ht="15">
      <c r="A120" s="68"/>
      <c r="B120" s="69"/>
      <c r="C120" s="242"/>
      <c r="D120" s="52"/>
      <c r="E120" s="70"/>
      <c r="F120" s="71">
        <f>SUM(D$5:D120)</f>
        <v>0</v>
      </c>
      <c r="G120" s="72">
        <f t="shared" si="2"/>
        <v>0</v>
      </c>
      <c r="H120" s="72">
        <v>0</v>
      </c>
      <c r="I120" s="73"/>
      <c r="J120" s="72">
        <f t="shared" si="3"/>
        <v>0</v>
      </c>
      <c r="K120" s="93"/>
    </row>
    <row r="121" spans="1:11" s="57" customFormat="1" ht="15">
      <c r="A121" s="68"/>
      <c r="B121" s="69"/>
      <c r="C121" s="242"/>
      <c r="D121" s="52"/>
      <c r="E121" s="70"/>
      <c r="F121" s="71">
        <f>SUM(D$5:D121)</f>
        <v>0</v>
      </c>
      <c r="G121" s="72">
        <f t="shared" si="2"/>
        <v>0</v>
      </c>
      <c r="H121" s="72">
        <v>0</v>
      </c>
      <c r="I121" s="73"/>
      <c r="J121" s="72">
        <f t="shared" si="3"/>
        <v>0</v>
      </c>
      <c r="K121" s="93"/>
    </row>
    <row r="122" spans="1:11" s="57" customFormat="1" ht="15">
      <c r="A122" s="68"/>
      <c r="B122" s="69"/>
      <c r="C122" s="242"/>
      <c r="D122" s="52"/>
      <c r="E122" s="70"/>
      <c r="F122" s="71">
        <f>SUM(D$5:D122)</f>
        <v>0</v>
      </c>
      <c r="G122" s="72">
        <f t="shared" si="2"/>
        <v>0</v>
      </c>
      <c r="H122" s="72">
        <v>0</v>
      </c>
      <c r="I122" s="73"/>
      <c r="J122" s="72">
        <f t="shared" si="3"/>
        <v>0</v>
      </c>
      <c r="K122" s="93"/>
    </row>
    <row r="123" spans="1:11" s="57" customFormat="1" ht="15">
      <c r="A123" s="68"/>
      <c r="B123" s="69"/>
      <c r="C123" s="242"/>
      <c r="D123" s="52"/>
      <c r="E123" s="70"/>
      <c r="F123" s="71">
        <f>SUM(D$5:D123)</f>
        <v>0</v>
      </c>
      <c r="G123" s="72">
        <f t="shared" si="2"/>
        <v>0</v>
      </c>
      <c r="H123" s="72">
        <v>0</v>
      </c>
      <c r="I123" s="73"/>
      <c r="J123" s="72">
        <f t="shared" si="3"/>
        <v>0</v>
      </c>
      <c r="K123" s="93"/>
    </row>
    <row r="124" spans="1:11" s="57" customFormat="1" ht="15">
      <c r="A124" s="68"/>
      <c r="B124" s="69"/>
      <c r="C124" s="242"/>
      <c r="D124" s="52"/>
      <c r="E124" s="70"/>
      <c r="F124" s="71">
        <f>SUM(D$5:D124)</f>
        <v>0</v>
      </c>
      <c r="G124" s="72">
        <f t="shared" si="2"/>
        <v>0</v>
      </c>
      <c r="H124" s="72">
        <v>0</v>
      </c>
      <c r="I124" s="73"/>
      <c r="J124" s="72">
        <f t="shared" si="3"/>
        <v>0</v>
      </c>
      <c r="K124" s="93"/>
    </row>
    <row r="125" spans="1:11" s="57" customFormat="1" ht="15">
      <c r="A125" s="68"/>
      <c r="B125" s="70"/>
      <c r="C125" s="242"/>
      <c r="D125" s="52"/>
      <c r="E125" s="70"/>
      <c r="F125" s="71">
        <f>SUM(D$5:D125)</f>
        <v>0</v>
      </c>
      <c r="G125" s="72">
        <f t="shared" si="2"/>
        <v>0</v>
      </c>
      <c r="H125" s="72">
        <v>0</v>
      </c>
      <c r="I125" s="73"/>
      <c r="J125" s="72">
        <f t="shared" si="3"/>
        <v>0</v>
      </c>
      <c r="K125" s="93"/>
    </row>
    <row r="126" spans="1:11" s="57" customFormat="1" ht="15">
      <c r="A126" s="68"/>
      <c r="B126" s="69"/>
      <c r="C126" s="242"/>
      <c r="D126" s="52"/>
      <c r="E126" s="70"/>
      <c r="F126" s="71">
        <f>SUM(D$5:D126)</f>
        <v>0</v>
      </c>
      <c r="G126" s="72">
        <f t="shared" si="2"/>
        <v>0</v>
      </c>
      <c r="H126" s="72">
        <v>0</v>
      </c>
      <c r="I126" s="73"/>
      <c r="J126" s="72">
        <f t="shared" si="3"/>
        <v>0</v>
      </c>
      <c r="K126" s="93"/>
    </row>
    <row r="127" spans="1:11" s="57" customFormat="1" ht="15">
      <c r="A127" s="68"/>
      <c r="B127" s="69"/>
      <c r="C127" s="242"/>
      <c r="D127" s="52"/>
      <c r="E127" s="70"/>
      <c r="F127" s="71">
        <f>SUM(D$5:D127)</f>
        <v>0</v>
      </c>
      <c r="G127" s="72">
        <f t="shared" si="2"/>
        <v>0</v>
      </c>
      <c r="H127" s="72">
        <v>0</v>
      </c>
      <c r="I127" s="73"/>
      <c r="J127" s="72">
        <f t="shared" si="3"/>
        <v>0</v>
      </c>
      <c r="K127" s="93"/>
    </row>
    <row r="128" spans="1:11" s="57" customFormat="1" ht="15">
      <c r="A128" s="68"/>
      <c r="B128" s="69"/>
      <c r="C128" s="242"/>
      <c r="D128" s="52"/>
      <c r="E128" s="70"/>
      <c r="F128" s="71">
        <f>SUM(D$5:D128)</f>
        <v>0</v>
      </c>
      <c r="G128" s="72">
        <f t="shared" si="2"/>
        <v>0</v>
      </c>
      <c r="H128" s="72">
        <v>0</v>
      </c>
      <c r="I128" s="73"/>
      <c r="J128" s="72">
        <f t="shared" si="3"/>
        <v>0</v>
      </c>
      <c r="K128" s="93"/>
    </row>
    <row r="129" spans="1:11" s="57" customFormat="1" ht="15">
      <c r="A129" s="68"/>
      <c r="B129" s="69"/>
      <c r="C129" s="242"/>
      <c r="D129" s="52"/>
      <c r="E129" s="70"/>
      <c r="F129" s="71">
        <f>SUM(D$5:D129)</f>
        <v>0</v>
      </c>
      <c r="G129" s="72">
        <f t="shared" si="2"/>
        <v>0</v>
      </c>
      <c r="H129" s="72">
        <v>0</v>
      </c>
      <c r="I129" s="73"/>
      <c r="J129" s="72">
        <f t="shared" si="3"/>
        <v>0</v>
      </c>
      <c r="K129" s="93"/>
    </row>
    <row r="130" spans="1:11" s="57" customFormat="1" ht="15">
      <c r="A130" s="68"/>
      <c r="B130" s="75"/>
      <c r="C130" s="242"/>
      <c r="D130" s="52"/>
      <c r="E130" s="70"/>
      <c r="F130" s="71">
        <f>SUM(D$5:D130)</f>
        <v>0</v>
      </c>
      <c r="G130" s="72">
        <f t="shared" si="2"/>
        <v>0</v>
      </c>
      <c r="H130" s="72">
        <v>0</v>
      </c>
      <c r="I130" s="73"/>
      <c r="J130" s="72">
        <f t="shared" si="3"/>
        <v>0</v>
      </c>
      <c r="K130" s="93"/>
    </row>
    <row r="131" spans="1:11" s="57" customFormat="1" ht="15">
      <c r="A131" s="68"/>
      <c r="B131" s="69"/>
      <c r="C131" s="242"/>
      <c r="D131" s="52"/>
      <c r="E131" s="70"/>
      <c r="F131" s="71">
        <f>SUM(D$5:D131)</f>
        <v>0</v>
      </c>
      <c r="G131" s="72">
        <f t="shared" si="2"/>
        <v>0</v>
      </c>
      <c r="H131" s="72">
        <v>0</v>
      </c>
      <c r="I131" s="73"/>
      <c r="J131" s="72">
        <f t="shared" si="3"/>
        <v>0</v>
      </c>
      <c r="K131" s="93"/>
    </row>
    <row r="132" spans="1:11" s="57" customFormat="1" ht="15">
      <c r="A132" s="68"/>
      <c r="B132" s="69"/>
      <c r="C132" s="242"/>
      <c r="D132" s="52"/>
      <c r="E132" s="70"/>
      <c r="F132" s="71">
        <f>SUM(D$5:D132)</f>
        <v>0</v>
      </c>
      <c r="G132" s="72">
        <f t="shared" si="2"/>
        <v>0</v>
      </c>
      <c r="H132" s="72">
        <v>0</v>
      </c>
      <c r="I132" s="73"/>
      <c r="J132" s="72">
        <f t="shared" si="3"/>
        <v>0</v>
      </c>
      <c r="K132" s="93"/>
    </row>
    <row r="133" spans="1:11" s="57" customFormat="1" ht="15">
      <c r="A133" s="68"/>
      <c r="B133" s="69"/>
      <c r="C133" s="242"/>
      <c r="D133" s="52"/>
      <c r="E133" s="70"/>
      <c r="F133" s="71">
        <f>SUM(D$5:D133)</f>
        <v>0</v>
      </c>
      <c r="G133" s="72">
        <f t="shared" si="2"/>
        <v>0</v>
      </c>
      <c r="H133" s="72">
        <v>0</v>
      </c>
      <c r="I133" s="73"/>
      <c r="J133" s="72">
        <f t="shared" si="3"/>
        <v>0</v>
      </c>
      <c r="K133" s="93"/>
    </row>
    <row r="134" spans="1:11" s="57" customFormat="1" ht="15">
      <c r="A134" s="68"/>
      <c r="B134" s="69"/>
      <c r="C134" s="242"/>
      <c r="D134" s="52"/>
      <c r="E134" s="70"/>
      <c r="F134" s="71">
        <f>SUM(D$5:D134)</f>
        <v>0</v>
      </c>
      <c r="G134" s="72">
        <f t="shared" si="2"/>
        <v>0</v>
      </c>
      <c r="H134" s="72">
        <v>0</v>
      </c>
      <c r="I134" s="73"/>
      <c r="J134" s="72">
        <f t="shared" si="3"/>
        <v>0</v>
      </c>
      <c r="K134" s="93"/>
    </row>
    <row r="135" spans="1:11" s="57" customFormat="1" ht="15">
      <c r="A135" s="68"/>
      <c r="B135" s="69"/>
      <c r="C135" s="242"/>
      <c r="D135" s="52"/>
      <c r="E135" s="70"/>
      <c r="F135" s="71">
        <f>SUM(D$5:D135)</f>
        <v>0</v>
      </c>
      <c r="G135" s="72">
        <f t="shared" si="2"/>
        <v>0</v>
      </c>
      <c r="H135" s="72">
        <v>0</v>
      </c>
      <c r="I135" s="73"/>
      <c r="J135" s="72">
        <f t="shared" si="3"/>
        <v>0</v>
      </c>
      <c r="K135" s="93"/>
    </row>
    <row r="136" spans="1:11" s="57" customFormat="1" ht="15">
      <c r="A136" s="68"/>
      <c r="B136" s="69"/>
      <c r="C136" s="242"/>
      <c r="D136" s="52"/>
      <c r="E136" s="70"/>
      <c r="F136" s="71">
        <f>SUM(D$5:D136)</f>
        <v>0</v>
      </c>
      <c r="G136" s="72">
        <f t="shared" ref="G136:G199" si="4">+D136-H136</f>
        <v>0</v>
      </c>
      <c r="H136" s="72">
        <v>0</v>
      </c>
      <c r="I136" s="73"/>
      <c r="J136" s="72">
        <f t="shared" ref="J136:J199" si="5">IF(OR(G136&gt;0,I136="X",C136="Income from customers"),0,G136)</f>
        <v>0</v>
      </c>
      <c r="K136" s="93"/>
    </row>
    <row r="137" spans="1:11" s="57" customFormat="1" ht="15">
      <c r="A137" s="68"/>
      <c r="B137" s="69"/>
      <c r="C137" s="242"/>
      <c r="D137" s="52"/>
      <c r="E137" s="70"/>
      <c r="F137" s="71">
        <f>SUM(D$5:D137)</f>
        <v>0</v>
      </c>
      <c r="G137" s="72">
        <f t="shared" si="4"/>
        <v>0</v>
      </c>
      <c r="H137" s="72">
        <v>0</v>
      </c>
      <c r="I137" s="73"/>
      <c r="J137" s="72">
        <f t="shared" si="5"/>
        <v>0</v>
      </c>
      <c r="K137" s="93"/>
    </row>
    <row r="138" spans="1:11" s="57" customFormat="1" ht="15">
      <c r="A138" s="68"/>
      <c r="B138" s="69"/>
      <c r="C138" s="242"/>
      <c r="D138" s="52"/>
      <c r="E138" s="70"/>
      <c r="F138" s="71">
        <f>SUM(D$5:D138)</f>
        <v>0</v>
      </c>
      <c r="G138" s="72">
        <f t="shared" si="4"/>
        <v>0</v>
      </c>
      <c r="H138" s="72">
        <v>0</v>
      </c>
      <c r="I138" s="73"/>
      <c r="J138" s="72">
        <f t="shared" si="5"/>
        <v>0</v>
      </c>
      <c r="K138" s="93"/>
    </row>
    <row r="139" spans="1:11" s="57" customFormat="1" ht="15">
      <c r="A139" s="68"/>
      <c r="B139" s="69"/>
      <c r="C139" s="242"/>
      <c r="D139" s="52"/>
      <c r="E139" s="70"/>
      <c r="F139" s="71">
        <f>SUM(D$5:D139)</f>
        <v>0</v>
      </c>
      <c r="G139" s="72">
        <f t="shared" si="4"/>
        <v>0</v>
      </c>
      <c r="H139" s="72">
        <v>0</v>
      </c>
      <c r="I139" s="73"/>
      <c r="J139" s="72">
        <f t="shared" si="5"/>
        <v>0</v>
      </c>
      <c r="K139" s="93"/>
    </row>
    <row r="140" spans="1:11" s="57" customFormat="1" ht="15">
      <c r="A140" s="68"/>
      <c r="B140" s="69"/>
      <c r="C140" s="242"/>
      <c r="D140" s="52"/>
      <c r="E140" s="70"/>
      <c r="F140" s="71">
        <f>SUM(D$5:D140)</f>
        <v>0</v>
      </c>
      <c r="G140" s="72">
        <f t="shared" si="4"/>
        <v>0</v>
      </c>
      <c r="H140" s="72">
        <v>0</v>
      </c>
      <c r="I140" s="73"/>
      <c r="J140" s="72">
        <f t="shared" si="5"/>
        <v>0</v>
      </c>
      <c r="K140" s="93"/>
    </row>
    <row r="141" spans="1:11" s="57" customFormat="1" ht="15">
      <c r="A141" s="68"/>
      <c r="B141" s="75"/>
      <c r="C141" s="242"/>
      <c r="D141" s="52"/>
      <c r="E141" s="70"/>
      <c r="F141" s="71">
        <f>SUM(D$5:D141)</f>
        <v>0</v>
      </c>
      <c r="G141" s="72">
        <f t="shared" si="4"/>
        <v>0</v>
      </c>
      <c r="H141" s="72">
        <v>0</v>
      </c>
      <c r="I141" s="73"/>
      <c r="J141" s="72">
        <f t="shared" si="5"/>
        <v>0</v>
      </c>
      <c r="K141" s="93"/>
    </row>
    <row r="142" spans="1:11" s="57" customFormat="1" ht="15">
      <c r="A142" s="68"/>
      <c r="B142" s="69"/>
      <c r="C142" s="242"/>
      <c r="D142" s="52"/>
      <c r="E142" s="70"/>
      <c r="F142" s="71">
        <f>SUM(D$5:D142)</f>
        <v>0</v>
      </c>
      <c r="G142" s="72">
        <f t="shared" si="4"/>
        <v>0</v>
      </c>
      <c r="H142" s="72">
        <v>0</v>
      </c>
      <c r="I142" s="73"/>
      <c r="J142" s="72">
        <f t="shared" si="5"/>
        <v>0</v>
      </c>
      <c r="K142" s="93"/>
    </row>
    <row r="143" spans="1:11" s="57" customFormat="1" ht="15">
      <c r="A143" s="68"/>
      <c r="B143" s="69"/>
      <c r="C143" s="242"/>
      <c r="D143" s="52"/>
      <c r="E143" s="70"/>
      <c r="F143" s="71">
        <f>SUM(D$5:D143)</f>
        <v>0</v>
      </c>
      <c r="G143" s="72">
        <f t="shared" si="4"/>
        <v>0</v>
      </c>
      <c r="H143" s="72">
        <v>0</v>
      </c>
      <c r="I143" s="73"/>
      <c r="J143" s="72">
        <f t="shared" si="5"/>
        <v>0</v>
      </c>
      <c r="K143" s="93"/>
    </row>
    <row r="144" spans="1:11" s="57" customFormat="1" ht="15">
      <c r="A144" s="68"/>
      <c r="B144" s="69"/>
      <c r="C144" s="242"/>
      <c r="D144" s="52"/>
      <c r="E144" s="70"/>
      <c r="F144" s="71">
        <f>SUM(D$5:D144)</f>
        <v>0</v>
      </c>
      <c r="G144" s="72">
        <f t="shared" si="4"/>
        <v>0</v>
      </c>
      <c r="H144" s="72">
        <v>0</v>
      </c>
      <c r="I144" s="73"/>
      <c r="J144" s="72">
        <f t="shared" si="5"/>
        <v>0</v>
      </c>
      <c r="K144" s="93"/>
    </row>
    <row r="145" spans="1:11" s="57" customFormat="1" ht="15">
      <c r="A145" s="68"/>
      <c r="B145" s="69"/>
      <c r="C145" s="242"/>
      <c r="D145" s="52"/>
      <c r="E145" s="70"/>
      <c r="F145" s="71">
        <f>SUM(D$5:D145)</f>
        <v>0</v>
      </c>
      <c r="G145" s="72">
        <f t="shared" si="4"/>
        <v>0</v>
      </c>
      <c r="H145" s="72">
        <v>0</v>
      </c>
      <c r="I145" s="73"/>
      <c r="J145" s="72">
        <f t="shared" si="5"/>
        <v>0</v>
      </c>
      <c r="K145" s="93"/>
    </row>
    <row r="146" spans="1:11" s="57" customFormat="1" ht="15">
      <c r="A146" s="68"/>
      <c r="B146" s="69"/>
      <c r="C146" s="242"/>
      <c r="D146" s="52"/>
      <c r="E146" s="70"/>
      <c r="F146" s="71">
        <f>SUM(D$5:D146)</f>
        <v>0</v>
      </c>
      <c r="G146" s="72">
        <f t="shared" si="4"/>
        <v>0</v>
      </c>
      <c r="H146" s="72">
        <v>0</v>
      </c>
      <c r="I146" s="73"/>
      <c r="J146" s="72">
        <f t="shared" si="5"/>
        <v>0</v>
      </c>
      <c r="K146" s="93"/>
    </row>
    <row r="147" spans="1:11" s="57" customFormat="1" ht="15">
      <c r="A147" s="68"/>
      <c r="B147" s="70"/>
      <c r="C147" s="242"/>
      <c r="D147" s="52"/>
      <c r="E147" s="70"/>
      <c r="F147" s="71">
        <f>SUM(D$5:D147)</f>
        <v>0</v>
      </c>
      <c r="G147" s="72">
        <f t="shared" si="4"/>
        <v>0</v>
      </c>
      <c r="H147" s="72">
        <v>0</v>
      </c>
      <c r="I147" s="73"/>
      <c r="J147" s="72">
        <f t="shared" si="5"/>
        <v>0</v>
      </c>
      <c r="K147" s="93"/>
    </row>
    <row r="148" spans="1:11" s="57" customFormat="1" ht="15">
      <c r="A148" s="68"/>
      <c r="B148" s="69"/>
      <c r="C148" s="242"/>
      <c r="D148" s="52"/>
      <c r="E148" s="70"/>
      <c r="F148" s="71">
        <f>SUM(D$5:D148)</f>
        <v>0</v>
      </c>
      <c r="G148" s="72">
        <f t="shared" si="4"/>
        <v>0</v>
      </c>
      <c r="H148" s="72">
        <v>0</v>
      </c>
      <c r="I148" s="73"/>
      <c r="J148" s="72">
        <f t="shared" si="5"/>
        <v>0</v>
      </c>
      <c r="K148" s="93"/>
    </row>
    <row r="149" spans="1:11" s="57" customFormat="1" ht="15">
      <c r="A149" s="68"/>
      <c r="B149" s="69"/>
      <c r="C149" s="242"/>
      <c r="D149" s="52"/>
      <c r="E149" s="70"/>
      <c r="F149" s="71">
        <f>SUM(D$5:D149)</f>
        <v>0</v>
      </c>
      <c r="G149" s="72">
        <f t="shared" si="4"/>
        <v>0</v>
      </c>
      <c r="H149" s="72">
        <v>0</v>
      </c>
      <c r="I149" s="73"/>
      <c r="J149" s="72">
        <f t="shared" si="5"/>
        <v>0</v>
      </c>
      <c r="K149" s="93"/>
    </row>
    <row r="150" spans="1:11" s="57" customFormat="1" ht="15">
      <c r="A150" s="68"/>
      <c r="B150" s="69"/>
      <c r="C150" s="242"/>
      <c r="D150" s="52"/>
      <c r="E150" s="70"/>
      <c r="F150" s="71">
        <f>SUM(D$5:D150)</f>
        <v>0</v>
      </c>
      <c r="G150" s="72">
        <f t="shared" si="4"/>
        <v>0</v>
      </c>
      <c r="H150" s="72">
        <v>0</v>
      </c>
      <c r="I150" s="73"/>
      <c r="J150" s="72">
        <f t="shared" si="5"/>
        <v>0</v>
      </c>
      <c r="K150" s="93"/>
    </row>
    <row r="151" spans="1:11" s="57" customFormat="1" ht="15">
      <c r="A151" s="68"/>
      <c r="B151" s="69"/>
      <c r="C151" s="242"/>
      <c r="D151" s="52"/>
      <c r="E151" s="70"/>
      <c r="F151" s="71">
        <f>SUM(D$5:D151)</f>
        <v>0</v>
      </c>
      <c r="G151" s="72">
        <f t="shared" si="4"/>
        <v>0</v>
      </c>
      <c r="H151" s="72">
        <v>0</v>
      </c>
      <c r="I151" s="73"/>
      <c r="J151" s="72">
        <f t="shared" si="5"/>
        <v>0</v>
      </c>
      <c r="K151" s="93"/>
    </row>
    <row r="152" spans="1:11" s="57" customFormat="1" ht="15">
      <c r="A152" s="68"/>
      <c r="B152" s="69"/>
      <c r="C152" s="242"/>
      <c r="D152" s="52"/>
      <c r="E152" s="70"/>
      <c r="F152" s="71">
        <f>SUM(D$5:D152)</f>
        <v>0</v>
      </c>
      <c r="G152" s="72">
        <f t="shared" si="4"/>
        <v>0</v>
      </c>
      <c r="H152" s="72">
        <v>0</v>
      </c>
      <c r="I152" s="73"/>
      <c r="J152" s="72">
        <f t="shared" si="5"/>
        <v>0</v>
      </c>
      <c r="K152" s="93"/>
    </row>
    <row r="153" spans="1:11" s="57" customFormat="1" ht="15">
      <c r="A153" s="68"/>
      <c r="B153" s="75"/>
      <c r="C153" s="242"/>
      <c r="D153" s="52"/>
      <c r="E153" s="70"/>
      <c r="F153" s="71">
        <f>SUM(D$5:D153)</f>
        <v>0</v>
      </c>
      <c r="G153" s="72">
        <f t="shared" si="4"/>
        <v>0</v>
      </c>
      <c r="H153" s="72">
        <v>0</v>
      </c>
      <c r="I153" s="73"/>
      <c r="J153" s="72">
        <f t="shared" si="5"/>
        <v>0</v>
      </c>
      <c r="K153" s="93"/>
    </row>
    <row r="154" spans="1:11" s="57" customFormat="1" ht="15">
      <c r="A154" s="68"/>
      <c r="B154" s="69"/>
      <c r="C154" s="242"/>
      <c r="D154" s="52"/>
      <c r="E154" s="70"/>
      <c r="F154" s="71">
        <f>SUM(D$5:D154)</f>
        <v>0</v>
      </c>
      <c r="G154" s="72">
        <f t="shared" si="4"/>
        <v>0</v>
      </c>
      <c r="H154" s="72">
        <v>0</v>
      </c>
      <c r="I154" s="73"/>
      <c r="J154" s="72">
        <f t="shared" si="5"/>
        <v>0</v>
      </c>
      <c r="K154" s="93"/>
    </row>
    <row r="155" spans="1:11" s="57" customFormat="1" ht="15">
      <c r="A155" s="68"/>
      <c r="B155" s="69"/>
      <c r="C155" s="242"/>
      <c r="D155" s="52"/>
      <c r="E155" s="70"/>
      <c r="F155" s="71">
        <f>SUM(D$5:D155)</f>
        <v>0</v>
      </c>
      <c r="G155" s="72">
        <f t="shared" si="4"/>
        <v>0</v>
      </c>
      <c r="H155" s="72">
        <v>0</v>
      </c>
      <c r="I155" s="73"/>
      <c r="J155" s="72">
        <f t="shared" si="5"/>
        <v>0</v>
      </c>
      <c r="K155" s="93"/>
    </row>
    <row r="156" spans="1:11" s="57" customFormat="1" ht="15">
      <c r="A156" s="68"/>
      <c r="B156" s="69"/>
      <c r="C156" s="242"/>
      <c r="D156" s="52"/>
      <c r="E156" s="70"/>
      <c r="F156" s="71">
        <f>SUM(D$5:D156)</f>
        <v>0</v>
      </c>
      <c r="G156" s="72">
        <f t="shared" si="4"/>
        <v>0</v>
      </c>
      <c r="H156" s="72">
        <v>0</v>
      </c>
      <c r="I156" s="73"/>
      <c r="J156" s="72">
        <f t="shared" si="5"/>
        <v>0</v>
      </c>
      <c r="K156" s="93"/>
    </row>
    <row r="157" spans="1:11" s="57" customFormat="1" ht="15">
      <c r="A157" s="68"/>
      <c r="B157" s="69"/>
      <c r="C157" s="242"/>
      <c r="D157" s="52"/>
      <c r="E157" s="70"/>
      <c r="F157" s="71">
        <f>SUM(D$5:D157)</f>
        <v>0</v>
      </c>
      <c r="G157" s="72">
        <f t="shared" si="4"/>
        <v>0</v>
      </c>
      <c r="H157" s="72">
        <v>0</v>
      </c>
      <c r="I157" s="73"/>
      <c r="J157" s="72">
        <f t="shared" si="5"/>
        <v>0</v>
      </c>
      <c r="K157" s="93"/>
    </row>
    <row r="158" spans="1:11" s="57" customFormat="1" ht="15">
      <c r="A158" s="68"/>
      <c r="B158" s="69"/>
      <c r="C158" s="242"/>
      <c r="D158" s="52"/>
      <c r="E158" s="70"/>
      <c r="F158" s="71">
        <f>SUM(D$5:D158)</f>
        <v>0</v>
      </c>
      <c r="G158" s="72">
        <f t="shared" si="4"/>
        <v>0</v>
      </c>
      <c r="H158" s="72">
        <v>0</v>
      </c>
      <c r="I158" s="73"/>
      <c r="J158" s="72">
        <f t="shared" si="5"/>
        <v>0</v>
      </c>
      <c r="K158" s="93"/>
    </row>
    <row r="159" spans="1:11" s="57" customFormat="1" ht="15">
      <c r="A159" s="68"/>
      <c r="B159" s="69"/>
      <c r="C159" s="242"/>
      <c r="D159" s="52"/>
      <c r="E159" s="70"/>
      <c r="F159" s="71">
        <f>SUM(D$5:D159)</f>
        <v>0</v>
      </c>
      <c r="G159" s="72">
        <f t="shared" si="4"/>
        <v>0</v>
      </c>
      <c r="H159" s="72">
        <v>0</v>
      </c>
      <c r="I159" s="73"/>
      <c r="J159" s="72">
        <f t="shared" si="5"/>
        <v>0</v>
      </c>
      <c r="K159" s="93"/>
    </row>
    <row r="160" spans="1:11" s="57" customFormat="1" ht="15">
      <c r="A160" s="68"/>
      <c r="B160" s="69"/>
      <c r="C160" s="242"/>
      <c r="D160" s="52"/>
      <c r="E160" s="70"/>
      <c r="F160" s="71">
        <f>SUM(D$5:D160)</f>
        <v>0</v>
      </c>
      <c r="G160" s="72">
        <f t="shared" si="4"/>
        <v>0</v>
      </c>
      <c r="H160" s="72">
        <v>0</v>
      </c>
      <c r="I160" s="73"/>
      <c r="J160" s="72">
        <f t="shared" si="5"/>
        <v>0</v>
      </c>
      <c r="K160" s="93"/>
    </row>
    <row r="161" spans="1:11" s="57" customFormat="1" ht="15">
      <c r="A161" s="68"/>
      <c r="B161" s="69"/>
      <c r="C161" s="242"/>
      <c r="D161" s="52"/>
      <c r="E161" s="70"/>
      <c r="F161" s="71">
        <f>SUM(D$5:D161)</f>
        <v>0</v>
      </c>
      <c r="G161" s="72">
        <f t="shared" si="4"/>
        <v>0</v>
      </c>
      <c r="H161" s="72">
        <v>0</v>
      </c>
      <c r="I161" s="73"/>
      <c r="J161" s="72">
        <f t="shared" si="5"/>
        <v>0</v>
      </c>
      <c r="K161" s="93"/>
    </row>
    <row r="162" spans="1:11" s="57" customFormat="1" ht="15">
      <c r="A162" s="68"/>
      <c r="B162" s="69"/>
      <c r="C162" s="242"/>
      <c r="D162" s="52"/>
      <c r="E162" s="70"/>
      <c r="F162" s="71">
        <f>SUM(D$5:D162)</f>
        <v>0</v>
      </c>
      <c r="G162" s="72">
        <f t="shared" si="4"/>
        <v>0</v>
      </c>
      <c r="H162" s="72">
        <v>0</v>
      </c>
      <c r="I162" s="73"/>
      <c r="J162" s="72">
        <f t="shared" si="5"/>
        <v>0</v>
      </c>
      <c r="K162" s="93"/>
    </row>
    <row r="163" spans="1:11" s="57" customFormat="1" ht="15">
      <c r="A163" s="68"/>
      <c r="B163" s="69"/>
      <c r="C163" s="242"/>
      <c r="D163" s="52"/>
      <c r="E163" s="70"/>
      <c r="F163" s="71">
        <f>SUM(D$5:D163)</f>
        <v>0</v>
      </c>
      <c r="G163" s="72">
        <f t="shared" si="4"/>
        <v>0</v>
      </c>
      <c r="H163" s="72">
        <v>0</v>
      </c>
      <c r="I163" s="73"/>
      <c r="J163" s="72">
        <f t="shared" si="5"/>
        <v>0</v>
      </c>
      <c r="K163" s="93"/>
    </row>
    <row r="164" spans="1:11" s="57" customFormat="1" ht="15">
      <c r="A164" s="68"/>
      <c r="B164" s="69"/>
      <c r="C164" s="242"/>
      <c r="D164" s="52"/>
      <c r="E164" s="70"/>
      <c r="F164" s="71">
        <f>SUM(D$5:D164)</f>
        <v>0</v>
      </c>
      <c r="G164" s="72">
        <f t="shared" si="4"/>
        <v>0</v>
      </c>
      <c r="H164" s="72">
        <v>0</v>
      </c>
      <c r="I164" s="73"/>
      <c r="J164" s="72">
        <f t="shared" si="5"/>
        <v>0</v>
      </c>
      <c r="K164" s="93"/>
    </row>
    <row r="165" spans="1:11" s="57" customFormat="1" ht="15">
      <c r="A165" s="68"/>
      <c r="B165" s="69"/>
      <c r="C165" s="242"/>
      <c r="D165" s="52"/>
      <c r="E165" s="70"/>
      <c r="F165" s="71">
        <f>SUM(D$5:D165)</f>
        <v>0</v>
      </c>
      <c r="G165" s="72">
        <f t="shared" si="4"/>
        <v>0</v>
      </c>
      <c r="H165" s="72">
        <v>0</v>
      </c>
      <c r="I165" s="73"/>
      <c r="J165" s="72">
        <f t="shared" si="5"/>
        <v>0</v>
      </c>
      <c r="K165" s="93"/>
    </row>
    <row r="166" spans="1:11" s="57" customFormat="1" ht="15">
      <c r="A166" s="68"/>
      <c r="B166" s="69"/>
      <c r="C166" s="242"/>
      <c r="D166" s="52"/>
      <c r="E166" s="70"/>
      <c r="F166" s="71">
        <f>SUM(D$5:D166)</f>
        <v>0</v>
      </c>
      <c r="G166" s="72">
        <f t="shared" si="4"/>
        <v>0</v>
      </c>
      <c r="H166" s="72">
        <v>0</v>
      </c>
      <c r="I166" s="73"/>
      <c r="J166" s="72">
        <f t="shared" si="5"/>
        <v>0</v>
      </c>
      <c r="K166" s="93"/>
    </row>
    <row r="167" spans="1:11" s="57" customFormat="1" ht="15">
      <c r="A167" s="68"/>
      <c r="B167" s="69"/>
      <c r="C167" s="242"/>
      <c r="D167" s="52"/>
      <c r="E167" s="70"/>
      <c r="F167" s="71">
        <f>SUM(D$5:D167)</f>
        <v>0</v>
      </c>
      <c r="G167" s="72">
        <f t="shared" si="4"/>
        <v>0</v>
      </c>
      <c r="H167" s="72">
        <v>0</v>
      </c>
      <c r="I167" s="73"/>
      <c r="J167" s="72">
        <f t="shared" si="5"/>
        <v>0</v>
      </c>
      <c r="K167" s="93"/>
    </row>
    <row r="168" spans="1:11" s="57" customFormat="1" ht="15">
      <c r="A168" s="68"/>
      <c r="B168" s="69"/>
      <c r="C168" s="242"/>
      <c r="D168" s="52"/>
      <c r="E168" s="70"/>
      <c r="F168" s="71">
        <f>SUM(D$5:D168)</f>
        <v>0</v>
      </c>
      <c r="G168" s="72">
        <f t="shared" si="4"/>
        <v>0</v>
      </c>
      <c r="H168" s="72">
        <v>0</v>
      </c>
      <c r="I168" s="73"/>
      <c r="J168" s="72">
        <f t="shared" si="5"/>
        <v>0</v>
      </c>
      <c r="K168" s="93"/>
    </row>
    <row r="169" spans="1:11" s="57" customFormat="1" ht="15">
      <c r="A169" s="68"/>
      <c r="B169" s="69"/>
      <c r="C169" s="242"/>
      <c r="D169" s="52"/>
      <c r="E169" s="70"/>
      <c r="F169" s="71">
        <f>SUM(D$5:D169)</f>
        <v>0</v>
      </c>
      <c r="G169" s="72">
        <f t="shared" si="4"/>
        <v>0</v>
      </c>
      <c r="H169" s="72">
        <v>0</v>
      </c>
      <c r="I169" s="73"/>
      <c r="J169" s="72">
        <f t="shared" si="5"/>
        <v>0</v>
      </c>
      <c r="K169" s="93"/>
    </row>
    <row r="170" spans="1:11" s="57" customFormat="1" ht="15">
      <c r="A170" s="68"/>
      <c r="B170" s="69"/>
      <c r="C170" s="242"/>
      <c r="D170" s="52"/>
      <c r="E170" s="70"/>
      <c r="F170" s="71">
        <f>SUM(D$5:D170)</f>
        <v>0</v>
      </c>
      <c r="G170" s="72">
        <f t="shared" si="4"/>
        <v>0</v>
      </c>
      <c r="H170" s="72">
        <v>0</v>
      </c>
      <c r="I170" s="73"/>
      <c r="J170" s="72">
        <f t="shared" si="5"/>
        <v>0</v>
      </c>
      <c r="K170" s="93"/>
    </row>
    <row r="171" spans="1:11" s="57" customFormat="1" ht="15">
      <c r="A171" s="68"/>
      <c r="B171" s="69"/>
      <c r="C171" s="242"/>
      <c r="D171" s="52"/>
      <c r="E171" s="70"/>
      <c r="F171" s="71">
        <f>SUM(D$5:D171)</f>
        <v>0</v>
      </c>
      <c r="G171" s="72">
        <f t="shared" si="4"/>
        <v>0</v>
      </c>
      <c r="H171" s="72">
        <v>0</v>
      </c>
      <c r="I171" s="73"/>
      <c r="J171" s="72">
        <f t="shared" si="5"/>
        <v>0</v>
      </c>
      <c r="K171" s="93"/>
    </row>
    <row r="172" spans="1:11" s="57" customFormat="1" ht="15">
      <c r="A172" s="68"/>
      <c r="B172" s="69"/>
      <c r="C172" s="242"/>
      <c r="D172" s="52"/>
      <c r="E172" s="70"/>
      <c r="F172" s="71">
        <f>SUM(D$5:D172)</f>
        <v>0</v>
      </c>
      <c r="G172" s="72">
        <f t="shared" si="4"/>
        <v>0</v>
      </c>
      <c r="H172" s="72">
        <v>0</v>
      </c>
      <c r="I172" s="73"/>
      <c r="J172" s="72">
        <f t="shared" si="5"/>
        <v>0</v>
      </c>
      <c r="K172" s="93"/>
    </row>
    <row r="173" spans="1:11" s="57" customFormat="1" ht="15">
      <c r="A173" s="68"/>
      <c r="B173" s="69"/>
      <c r="C173" s="242"/>
      <c r="D173" s="52"/>
      <c r="E173" s="70"/>
      <c r="F173" s="71">
        <f>SUM(D$5:D173)</f>
        <v>0</v>
      </c>
      <c r="G173" s="72">
        <f t="shared" si="4"/>
        <v>0</v>
      </c>
      <c r="H173" s="72">
        <v>0</v>
      </c>
      <c r="I173" s="73"/>
      <c r="J173" s="72">
        <f t="shared" si="5"/>
        <v>0</v>
      </c>
      <c r="K173" s="93"/>
    </row>
    <row r="174" spans="1:11" s="57" customFormat="1" ht="15">
      <c r="A174" s="68"/>
      <c r="B174" s="69"/>
      <c r="C174" s="242"/>
      <c r="D174" s="52"/>
      <c r="E174" s="70"/>
      <c r="F174" s="71">
        <f>SUM(D$5:D174)</f>
        <v>0</v>
      </c>
      <c r="G174" s="72">
        <f t="shared" si="4"/>
        <v>0</v>
      </c>
      <c r="H174" s="72">
        <v>0</v>
      </c>
      <c r="I174" s="73"/>
      <c r="J174" s="72">
        <f t="shared" si="5"/>
        <v>0</v>
      </c>
      <c r="K174" s="93"/>
    </row>
    <row r="175" spans="1:11" s="57" customFormat="1" ht="15">
      <c r="A175" s="68"/>
      <c r="B175" s="69"/>
      <c r="C175" s="242"/>
      <c r="D175" s="52"/>
      <c r="E175" s="70"/>
      <c r="F175" s="71">
        <f>SUM(D$5:D175)</f>
        <v>0</v>
      </c>
      <c r="G175" s="72">
        <f t="shared" si="4"/>
        <v>0</v>
      </c>
      <c r="H175" s="72">
        <v>0</v>
      </c>
      <c r="I175" s="73"/>
      <c r="J175" s="72">
        <f t="shared" si="5"/>
        <v>0</v>
      </c>
      <c r="K175" s="93"/>
    </row>
    <row r="176" spans="1:11" s="57" customFormat="1" ht="15">
      <c r="A176" s="68"/>
      <c r="B176" s="69"/>
      <c r="C176" s="242"/>
      <c r="D176" s="52"/>
      <c r="E176" s="70"/>
      <c r="F176" s="71">
        <f>SUM(D$5:D176)</f>
        <v>0</v>
      </c>
      <c r="G176" s="72">
        <f t="shared" si="4"/>
        <v>0</v>
      </c>
      <c r="H176" s="72">
        <v>0</v>
      </c>
      <c r="I176" s="73"/>
      <c r="J176" s="72">
        <f t="shared" si="5"/>
        <v>0</v>
      </c>
      <c r="K176" s="93"/>
    </row>
    <row r="177" spans="1:11" s="57" customFormat="1" ht="15">
      <c r="A177" s="68"/>
      <c r="B177" s="69"/>
      <c r="C177" s="242"/>
      <c r="D177" s="52"/>
      <c r="E177" s="70"/>
      <c r="F177" s="71">
        <f>SUM(D$5:D177)</f>
        <v>0</v>
      </c>
      <c r="G177" s="72">
        <f t="shared" si="4"/>
        <v>0</v>
      </c>
      <c r="H177" s="72">
        <v>0</v>
      </c>
      <c r="I177" s="73"/>
      <c r="J177" s="72">
        <f t="shared" si="5"/>
        <v>0</v>
      </c>
      <c r="K177" s="93"/>
    </row>
    <row r="178" spans="1:11" s="57" customFormat="1" ht="15">
      <c r="A178" s="68"/>
      <c r="B178" s="69"/>
      <c r="C178" s="242"/>
      <c r="D178" s="52"/>
      <c r="E178" s="70"/>
      <c r="F178" s="71">
        <f>SUM(D$5:D178)</f>
        <v>0</v>
      </c>
      <c r="G178" s="72">
        <f t="shared" si="4"/>
        <v>0</v>
      </c>
      <c r="H178" s="72">
        <v>0</v>
      </c>
      <c r="I178" s="73"/>
      <c r="J178" s="72">
        <f t="shared" si="5"/>
        <v>0</v>
      </c>
      <c r="K178" s="93"/>
    </row>
    <row r="179" spans="1:11" s="57" customFormat="1" ht="15">
      <c r="A179" s="68"/>
      <c r="B179" s="69"/>
      <c r="C179" s="242"/>
      <c r="D179" s="52"/>
      <c r="E179" s="70"/>
      <c r="F179" s="71">
        <f>SUM(D$5:D179)</f>
        <v>0</v>
      </c>
      <c r="G179" s="72">
        <f t="shared" si="4"/>
        <v>0</v>
      </c>
      <c r="H179" s="72">
        <v>0</v>
      </c>
      <c r="I179" s="73"/>
      <c r="J179" s="72">
        <f t="shared" si="5"/>
        <v>0</v>
      </c>
      <c r="K179" s="93"/>
    </row>
    <row r="180" spans="1:11" s="57" customFormat="1" ht="15">
      <c r="A180" s="68"/>
      <c r="B180" s="69"/>
      <c r="C180" s="242"/>
      <c r="D180" s="52"/>
      <c r="E180" s="70"/>
      <c r="F180" s="71">
        <f>SUM(D$5:D180)</f>
        <v>0</v>
      </c>
      <c r="G180" s="72">
        <f t="shared" si="4"/>
        <v>0</v>
      </c>
      <c r="H180" s="72">
        <v>0</v>
      </c>
      <c r="I180" s="73"/>
      <c r="J180" s="72">
        <f t="shared" si="5"/>
        <v>0</v>
      </c>
      <c r="K180" s="93"/>
    </row>
    <row r="181" spans="1:11" s="57" customFormat="1" ht="15">
      <c r="A181" s="68"/>
      <c r="B181" s="69"/>
      <c r="C181" s="242"/>
      <c r="D181" s="52"/>
      <c r="E181" s="70"/>
      <c r="F181" s="71">
        <f>SUM(D$5:D181)</f>
        <v>0</v>
      </c>
      <c r="G181" s="72">
        <f t="shared" si="4"/>
        <v>0</v>
      </c>
      <c r="H181" s="72">
        <v>0</v>
      </c>
      <c r="I181" s="73"/>
      <c r="J181" s="72">
        <f t="shared" si="5"/>
        <v>0</v>
      </c>
      <c r="K181" s="93"/>
    </row>
    <row r="182" spans="1:11" s="57" customFormat="1" ht="15">
      <c r="A182" s="68"/>
      <c r="B182" s="69"/>
      <c r="C182" s="242"/>
      <c r="D182" s="52"/>
      <c r="E182" s="70"/>
      <c r="F182" s="71">
        <f>SUM(D$5:D182)</f>
        <v>0</v>
      </c>
      <c r="G182" s="72">
        <f t="shared" si="4"/>
        <v>0</v>
      </c>
      <c r="H182" s="72">
        <v>0</v>
      </c>
      <c r="I182" s="73"/>
      <c r="J182" s="72">
        <f t="shared" si="5"/>
        <v>0</v>
      </c>
      <c r="K182" s="93"/>
    </row>
    <row r="183" spans="1:11" s="57" customFormat="1" ht="15">
      <c r="A183" s="68"/>
      <c r="B183" s="69"/>
      <c r="C183" s="242"/>
      <c r="D183" s="52"/>
      <c r="E183" s="70"/>
      <c r="F183" s="71">
        <f>SUM(D$5:D183)</f>
        <v>0</v>
      </c>
      <c r="G183" s="72">
        <f t="shared" si="4"/>
        <v>0</v>
      </c>
      <c r="H183" s="72">
        <v>0</v>
      </c>
      <c r="I183" s="73"/>
      <c r="J183" s="72">
        <f t="shared" si="5"/>
        <v>0</v>
      </c>
      <c r="K183" s="93"/>
    </row>
    <row r="184" spans="1:11" s="57" customFormat="1" ht="15">
      <c r="A184" s="68"/>
      <c r="B184" s="69"/>
      <c r="C184" s="242"/>
      <c r="D184" s="52"/>
      <c r="E184" s="70"/>
      <c r="F184" s="71">
        <f>SUM(D$5:D184)</f>
        <v>0</v>
      </c>
      <c r="G184" s="72">
        <f t="shared" si="4"/>
        <v>0</v>
      </c>
      <c r="H184" s="72">
        <v>0</v>
      </c>
      <c r="I184" s="73"/>
      <c r="J184" s="72">
        <f t="shared" si="5"/>
        <v>0</v>
      </c>
      <c r="K184" s="93"/>
    </row>
    <row r="185" spans="1:11" s="57" customFormat="1" ht="15">
      <c r="A185" s="68"/>
      <c r="B185" s="69"/>
      <c r="C185" s="242"/>
      <c r="D185" s="52"/>
      <c r="E185" s="70"/>
      <c r="F185" s="71">
        <f>SUM(D$5:D185)</f>
        <v>0</v>
      </c>
      <c r="G185" s="72">
        <f t="shared" si="4"/>
        <v>0</v>
      </c>
      <c r="H185" s="72">
        <v>0</v>
      </c>
      <c r="I185" s="73"/>
      <c r="J185" s="72">
        <f t="shared" si="5"/>
        <v>0</v>
      </c>
      <c r="K185" s="93"/>
    </row>
    <row r="186" spans="1:11" s="57" customFormat="1" ht="15">
      <c r="A186" s="68"/>
      <c r="B186" s="69"/>
      <c r="C186" s="242"/>
      <c r="D186" s="52"/>
      <c r="E186" s="70"/>
      <c r="F186" s="71">
        <f>SUM(D$5:D186)</f>
        <v>0</v>
      </c>
      <c r="G186" s="72">
        <f t="shared" si="4"/>
        <v>0</v>
      </c>
      <c r="H186" s="72">
        <v>0</v>
      </c>
      <c r="I186" s="73"/>
      <c r="J186" s="72">
        <f t="shared" si="5"/>
        <v>0</v>
      </c>
      <c r="K186" s="93"/>
    </row>
    <row r="187" spans="1:11" s="57" customFormat="1" ht="15">
      <c r="A187" s="68"/>
      <c r="B187" s="69"/>
      <c r="C187" s="242"/>
      <c r="D187" s="52"/>
      <c r="E187" s="70"/>
      <c r="F187" s="71">
        <f>SUM(D$5:D187)</f>
        <v>0</v>
      </c>
      <c r="G187" s="72">
        <f t="shared" si="4"/>
        <v>0</v>
      </c>
      <c r="H187" s="72">
        <v>0</v>
      </c>
      <c r="I187" s="73"/>
      <c r="J187" s="72">
        <f t="shared" si="5"/>
        <v>0</v>
      </c>
      <c r="K187" s="93"/>
    </row>
    <row r="188" spans="1:11" s="57" customFormat="1" ht="15">
      <c r="A188" s="68"/>
      <c r="B188" s="69"/>
      <c r="C188" s="242"/>
      <c r="D188" s="52"/>
      <c r="E188" s="70"/>
      <c r="F188" s="71">
        <f>SUM(D$5:D188)</f>
        <v>0</v>
      </c>
      <c r="G188" s="72">
        <f t="shared" si="4"/>
        <v>0</v>
      </c>
      <c r="H188" s="72">
        <v>0</v>
      </c>
      <c r="I188" s="73"/>
      <c r="J188" s="72">
        <f t="shared" si="5"/>
        <v>0</v>
      </c>
      <c r="K188" s="93"/>
    </row>
    <row r="189" spans="1:11" s="57" customFormat="1" ht="15">
      <c r="A189" s="68"/>
      <c r="B189" s="69"/>
      <c r="C189" s="242"/>
      <c r="D189" s="52"/>
      <c r="E189" s="70"/>
      <c r="F189" s="71">
        <f>SUM(D$5:D189)</f>
        <v>0</v>
      </c>
      <c r="G189" s="72">
        <f t="shared" si="4"/>
        <v>0</v>
      </c>
      <c r="H189" s="72">
        <v>0</v>
      </c>
      <c r="I189" s="73"/>
      <c r="J189" s="72">
        <f t="shared" si="5"/>
        <v>0</v>
      </c>
      <c r="K189" s="93"/>
    </row>
    <row r="190" spans="1:11" s="57" customFormat="1" ht="15">
      <c r="A190" s="68"/>
      <c r="B190" s="69"/>
      <c r="C190" s="242"/>
      <c r="D190" s="52"/>
      <c r="E190" s="70"/>
      <c r="F190" s="71">
        <f>SUM(D$5:D190)</f>
        <v>0</v>
      </c>
      <c r="G190" s="72">
        <f t="shared" si="4"/>
        <v>0</v>
      </c>
      <c r="H190" s="72">
        <v>0</v>
      </c>
      <c r="I190" s="73"/>
      <c r="J190" s="72">
        <f t="shared" si="5"/>
        <v>0</v>
      </c>
      <c r="K190" s="93"/>
    </row>
    <row r="191" spans="1:11" s="57" customFormat="1" ht="15">
      <c r="A191" s="68"/>
      <c r="B191" s="69"/>
      <c r="C191" s="242"/>
      <c r="D191" s="52"/>
      <c r="E191" s="70"/>
      <c r="F191" s="71">
        <f>SUM(D$5:D191)</f>
        <v>0</v>
      </c>
      <c r="G191" s="72">
        <f t="shared" si="4"/>
        <v>0</v>
      </c>
      <c r="H191" s="72">
        <v>0</v>
      </c>
      <c r="I191" s="73"/>
      <c r="J191" s="72">
        <f t="shared" si="5"/>
        <v>0</v>
      </c>
      <c r="K191" s="93"/>
    </row>
    <row r="192" spans="1:11" s="57" customFormat="1" ht="15">
      <c r="A192" s="68"/>
      <c r="B192" s="69"/>
      <c r="C192" s="242"/>
      <c r="D192" s="52"/>
      <c r="E192" s="70"/>
      <c r="F192" s="71">
        <f>SUM(D$5:D192)</f>
        <v>0</v>
      </c>
      <c r="G192" s="72">
        <f t="shared" si="4"/>
        <v>0</v>
      </c>
      <c r="H192" s="72">
        <v>0</v>
      </c>
      <c r="I192" s="73"/>
      <c r="J192" s="72">
        <f t="shared" si="5"/>
        <v>0</v>
      </c>
      <c r="K192" s="93"/>
    </row>
    <row r="193" spans="1:11" s="57" customFormat="1" ht="15">
      <c r="A193" s="68"/>
      <c r="B193" s="69"/>
      <c r="C193" s="242"/>
      <c r="D193" s="52"/>
      <c r="E193" s="70"/>
      <c r="F193" s="71">
        <f>SUM(D$5:D193)</f>
        <v>0</v>
      </c>
      <c r="G193" s="72">
        <f t="shared" si="4"/>
        <v>0</v>
      </c>
      <c r="H193" s="72">
        <v>0</v>
      </c>
      <c r="I193" s="73"/>
      <c r="J193" s="72">
        <f t="shared" si="5"/>
        <v>0</v>
      </c>
      <c r="K193" s="93"/>
    </row>
    <row r="194" spans="1:11" s="57" customFormat="1" ht="15">
      <c r="A194" s="68"/>
      <c r="B194" s="69"/>
      <c r="C194" s="242"/>
      <c r="D194" s="52"/>
      <c r="E194" s="70"/>
      <c r="F194" s="71">
        <f>SUM(D$5:D194)</f>
        <v>0</v>
      </c>
      <c r="G194" s="72">
        <f t="shared" si="4"/>
        <v>0</v>
      </c>
      <c r="H194" s="72">
        <v>0</v>
      </c>
      <c r="I194" s="73"/>
      <c r="J194" s="72">
        <f t="shared" si="5"/>
        <v>0</v>
      </c>
      <c r="K194" s="93"/>
    </row>
    <row r="195" spans="1:11" s="57" customFormat="1" ht="15">
      <c r="A195" s="68"/>
      <c r="B195" s="69"/>
      <c r="C195" s="242"/>
      <c r="D195" s="52"/>
      <c r="E195" s="70"/>
      <c r="F195" s="71">
        <f>SUM(D$5:D195)</f>
        <v>0</v>
      </c>
      <c r="G195" s="72">
        <f t="shared" si="4"/>
        <v>0</v>
      </c>
      <c r="H195" s="72">
        <v>0</v>
      </c>
      <c r="I195" s="73"/>
      <c r="J195" s="72">
        <f t="shared" si="5"/>
        <v>0</v>
      </c>
      <c r="K195" s="93"/>
    </row>
    <row r="196" spans="1:11" s="57" customFormat="1" ht="15">
      <c r="A196" s="68"/>
      <c r="B196" s="69"/>
      <c r="C196" s="242"/>
      <c r="D196" s="52"/>
      <c r="E196" s="70"/>
      <c r="F196" s="71">
        <f>SUM(D$5:D196)</f>
        <v>0</v>
      </c>
      <c r="G196" s="72">
        <f t="shared" si="4"/>
        <v>0</v>
      </c>
      <c r="H196" s="72">
        <v>0</v>
      </c>
      <c r="I196" s="73"/>
      <c r="J196" s="72">
        <f t="shared" si="5"/>
        <v>0</v>
      </c>
      <c r="K196" s="93"/>
    </row>
    <row r="197" spans="1:11" s="57" customFormat="1" ht="15">
      <c r="A197" s="68"/>
      <c r="B197" s="69"/>
      <c r="C197" s="242"/>
      <c r="D197" s="52"/>
      <c r="E197" s="70"/>
      <c r="F197" s="71">
        <f>SUM(D$5:D197)</f>
        <v>0</v>
      </c>
      <c r="G197" s="72">
        <f t="shared" si="4"/>
        <v>0</v>
      </c>
      <c r="H197" s="72">
        <v>0</v>
      </c>
      <c r="I197" s="73"/>
      <c r="J197" s="72">
        <f t="shared" si="5"/>
        <v>0</v>
      </c>
      <c r="K197" s="93"/>
    </row>
    <row r="198" spans="1:11" s="57" customFormat="1" ht="15">
      <c r="A198" s="68"/>
      <c r="B198" s="69"/>
      <c r="C198" s="242"/>
      <c r="D198" s="52"/>
      <c r="E198" s="70"/>
      <c r="F198" s="71">
        <f>SUM(D$5:D198)</f>
        <v>0</v>
      </c>
      <c r="G198" s="72">
        <f t="shared" si="4"/>
        <v>0</v>
      </c>
      <c r="H198" s="72">
        <v>0</v>
      </c>
      <c r="I198" s="73"/>
      <c r="J198" s="72">
        <f t="shared" si="5"/>
        <v>0</v>
      </c>
      <c r="K198" s="93"/>
    </row>
    <row r="199" spans="1:11" s="57" customFormat="1" ht="15">
      <c r="A199" s="68"/>
      <c r="B199" s="69"/>
      <c r="C199" s="242"/>
      <c r="D199" s="52"/>
      <c r="E199" s="70"/>
      <c r="F199" s="71">
        <f>SUM(D$5:D199)</f>
        <v>0</v>
      </c>
      <c r="G199" s="72">
        <f t="shared" si="4"/>
        <v>0</v>
      </c>
      <c r="H199" s="72">
        <v>0</v>
      </c>
      <c r="I199" s="73"/>
      <c r="J199" s="72">
        <f t="shared" si="5"/>
        <v>0</v>
      </c>
      <c r="K199" s="93"/>
    </row>
    <row r="200" spans="1:11" s="57" customFormat="1" ht="15">
      <c r="A200" s="68"/>
      <c r="B200" s="69"/>
      <c r="C200" s="242"/>
      <c r="D200" s="52"/>
      <c r="E200" s="70"/>
      <c r="F200" s="71">
        <f>SUM(D$5:D200)</f>
        <v>0</v>
      </c>
      <c r="G200" s="72">
        <f t="shared" ref="G200:G263" si="6">+D200-H200</f>
        <v>0</v>
      </c>
      <c r="H200" s="72">
        <v>0</v>
      </c>
      <c r="I200" s="73"/>
      <c r="J200" s="72">
        <f t="shared" ref="J200:J263" si="7">IF(OR(G200&gt;0,I200="X",C200="Income from customers"),0,G200)</f>
        <v>0</v>
      </c>
      <c r="K200" s="93"/>
    </row>
    <row r="201" spans="1:11" s="57" customFormat="1" ht="15">
      <c r="A201" s="68"/>
      <c r="B201" s="69"/>
      <c r="C201" s="242"/>
      <c r="D201" s="52"/>
      <c r="E201" s="70"/>
      <c r="F201" s="71">
        <f>SUM(D$5:D201)</f>
        <v>0</v>
      </c>
      <c r="G201" s="72">
        <f t="shared" si="6"/>
        <v>0</v>
      </c>
      <c r="H201" s="72">
        <v>0</v>
      </c>
      <c r="I201" s="73"/>
      <c r="J201" s="72">
        <f t="shared" si="7"/>
        <v>0</v>
      </c>
      <c r="K201" s="93"/>
    </row>
    <row r="202" spans="1:11" s="57" customFormat="1" ht="15">
      <c r="A202" s="68"/>
      <c r="B202" s="69"/>
      <c r="C202" s="242"/>
      <c r="D202" s="52"/>
      <c r="E202" s="70"/>
      <c r="F202" s="71">
        <f>SUM(D$5:D202)</f>
        <v>0</v>
      </c>
      <c r="G202" s="72">
        <f t="shared" si="6"/>
        <v>0</v>
      </c>
      <c r="H202" s="72">
        <v>0</v>
      </c>
      <c r="I202" s="73"/>
      <c r="J202" s="72">
        <f t="shared" si="7"/>
        <v>0</v>
      </c>
      <c r="K202" s="93"/>
    </row>
    <row r="203" spans="1:11" s="57" customFormat="1" ht="15">
      <c r="A203" s="68"/>
      <c r="B203" s="69"/>
      <c r="C203" s="242"/>
      <c r="D203" s="52"/>
      <c r="E203" s="70"/>
      <c r="F203" s="71">
        <f>SUM(D$5:D203)</f>
        <v>0</v>
      </c>
      <c r="G203" s="72">
        <f t="shared" si="6"/>
        <v>0</v>
      </c>
      <c r="H203" s="72">
        <v>0</v>
      </c>
      <c r="I203" s="73"/>
      <c r="J203" s="72">
        <f t="shared" si="7"/>
        <v>0</v>
      </c>
      <c r="K203" s="93"/>
    </row>
    <row r="204" spans="1:11" s="57" customFormat="1" ht="15">
      <c r="A204" s="68"/>
      <c r="B204" s="69"/>
      <c r="C204" s="242"/>
      <c r="D204" s="52"/>
      <c r="E204" s="70"/>
      <c r="F204" s="71">
        <f>SUM(D$5:D204)</f>
        <v>0</v>
      </c>
      <c r="G204" s="72">
        <f t="shared" si="6"/>
        <v>0</v>
      </c>
      <c r="H204" s="72">
        <v>0</v>
      </c>
      <c r="I204" s="73"/>
      <c r="J204" s="72">
        <f t="shared" si="7"/>
        <v>0</v>
      </c>
      <c r="K204" s="93"/>
    </row>
    <row r="205" spans="1:11" s="57" customFormat="1" ht="15">
      <c r="A205" s="68"/>
      <c r="B205" s="69"/>
      <c r="C205" s="242"/>
      <c r="D205" s="52"/>
      <c r="E205" s="70"/>
      <c r="F205" s="71">
        <f>SUM(D$5:D205)</f>
        <v>0</v>
      </c>
      <c r="G205" s="72">
        <f t="shared" si="6"/>
        <v>0</v>
      </c>
      <c r="H205" s="72">
        <v>0</v>
      </c>
      <c r="I205" s="73"/>
      <c r="J205" s="72">
        <f t="shared" si="7"/>
        <v>0</v>
      </c>
      <c r="K205" s="93"/>
    </row>
    <row r="206" spans="1:11" s="57" customFormat="1" ht="15">
      <c r="A206" s="68"/>
      <c r="B206" s="69"/>
      <c r="C206" s="242"/>
      <c r="D206" s="52"/>
      <c r="E206" s="70"/>
      <c r="F206" s="71">
        <f>SUM(D$5:D206)</f>
        <v>0</v>
      </c>
      <c r="G206" s="72">
        <f t="shared" si="6"/>
        <v>0</v>
      </c>
      <c r="H206" s="72">
        <v>0</v>
      </c>
      <c r="I206" s="73"/>
      <c r="J206" s="72">
        <f t="shared" si="7"/>
        <v>0</v>
      </c>
      <c r="K206" s="93"/>
    </row>
    <row r="207" spans="1:11" s="57" customFormat="1" ht="15">
      <c r="A207" s="68"/>
      <c r="B207" s="69"/>
      <c r="C207" s="242"/>
      <c r="D207" s="52"/>
      <c r="E207" s="70"/>
      <c r="F207" s="71">
        <f>SUM(D$5:D207)</f>
        <v>0</v>
      </c>
      <c r="G207" s="72">
        <f t="shared" si="6"/>
        <v>0</v>
      </c>
      <c r="H207" s="72">
        <v>0</v>
      </c>
      <c r="I207" s="73"/>
      <c r="J207" s="72">
        <f t="shared" si="7"/>
        <v>0</v>
      </c>
      <c r="K207" s="93"/>
    </row>
    <row r="208" spans="1:11" s="57" customFormat="1" ht="15">
      <c r="A208" s="68"/>
      <c r="B208" s="69"/>
      <c r="C208" s="242"/>
      <c r="D208" s="52"/>
      <c r="E208" s="70"/>
      <c r="F208" s="71">
        <f>SUM(D$5:D208)</f>
        <v>0</v>
      </c>
      <c r="G208" s="72">
        <f t="shared" si="6"/>
        <v>0</v>
      </c>
      <c r="H208" s="72">
        <v>0</v>
      </c>
      <c r="I208" s="73"/>
      <c r="J208" s="72">
        <f t="shared" si="7"/>
        <v>0</v>
      </c>
      <c r="K208" s="93"/>
    </row>
    <row r="209" spans="1:11" s="57" customFormat="1" ht="15">
      <c r="A209" s="68"/>
      <c r="B209" s="69"/>
      <c r="C209" s="242"/>
      <c r="D209" s="52"/>
      <c r="E209" s="70"/>
      <c r="F209" s="71">
        <f>SUM(D$5:D209)</f>
        <v>0</v>
      </c>
      <c r="G209" s="72">
        <f t="shared" si="6"/>
        <v>0</v>
      </c>
      <c r="H209" s="72">
        <v>0</v>
      </c>
      <c r="I209" s="73"/>
      <c r="J209" s="72">
        <f t="shared" si="7"/>
        <v>0</v>
      </c>
      <c r="K209" s="93"/>
    </row>
    <row r="210" spans="1:11" s="57" customFormat="1" ht="15">
      <c r="A210" s="68"/>
      <c r="B210" s="69"/>
      <c r="C210" s="242"/>
      <c r="D210" s="52"/>
      <c r="E210" s="70"/>
      <c r="F210" s="71">
        <f>SUM(D$5:D210)</f>
        <v>0</v>
      </c>
      <c r="G210" s="72">
        <f t="shared" si="6"/>
        <v>0</v>
      </c>
      <c r="H210" s="72">
        <v>0</v>
      </c>
      <c r="I210" s="73"/>
      <c r="J210" s="72">
        <f t="shared" si="7"/>
        <v>0</v>
      </c>
      <c r="K210" s="93"/>
    </row>
    <row r="211" spans="1:11" s="57" customFormat="1" ht="15">
      <c r="A211" s="68"/>
      <c r="B211" s="69"/>
      <c r="C211" s="242"/>
      <c r="D211" s="52"/>
      <c r="E211" s="70"/>
      <c r="F211" s="71">
        <f>SUM(D$5:D211)</f>
        <v>0</v>
      </c>
      <c r="G211" s="72">
        <f t="shared" si="6"/>
        <v>0</v>
      </c>
      <c r="H211" s="72">
        <v>0</v>
      </c>
      <c r="I211" s="73"/>
      <c r="J211" s="72">
        <f t="shared" si="7"/>
        <v>0</v>
      </c>
      <c r="K211" s="93"/>
    </row>
    <row r="212" spans="1:11" s="57" customFormat="1" ht="15">
      <c r="A212" s="68"/>
      <c r="B212" s="69"/>
      <c r="C212" s="242"/>
      <c r="D212" s="52"/>
      <c r="E212" s="70"/>
      <c r="F212" s="71">
        <f>SUM(D$5:D212)</f>
        <v>0</v>
      </c>
      <c r="G212" s="72">
        <f t="shared" si="6"/>
        <v>0</v>
      </c>
      <c r="H212" s="72">
        <v>0</v>
      </c>
      <c r="I212" s="73"/>
      <c r="J212" s="72">
        <f t="shared" si="7"/>
        <v>0</v>
      </c>
      <c r="K212" s="93"/>
    </row>
    <row r="213" spans="1:11" s="57" customFormat="1" ht="15">
      <c r="A213" s="68"/>
      <c r="B213" s="69"/>
      <c r="C213" s="242"/>
      <c r="D213" s="52"/>
      <c r="E213" s="70"/>
      <c r="F213" s="71">
        <f>SUM(D$5:D213)</f>
        <v>0</v>
      </c>
      <c r="G213" s="72">
        <f t="shared" si="6"/>
        <v>0</v>
      </c>
      <c r="H213" s="72">
        <v>0</v>
      </c>
      <c r="I213" s="73"/>
      <c r="J213" s="72">
        <f t="shared" si="7"/>
        <v>0</v>
      </c>
      <c r="K213" s="93"/>
    </row>
    <row r="214" spans="1:11" s="57" customFormat="1" ht="15">
      <c r="A214" s="68"/>
      <c r="B214" s="69"/>
      <c r="C214" s="242"/>
      <c r="D214" s="52"/>
      <c r="E214" s="70"/>
      <c r="F214" s="71">
        <f>SUM(D$5:D214)</f>
        <v>0</v>
      </c>
      <c r="G214" s="72">
        <f t="shared" si="6"/>
        <v>0</v>
      </c>
      <c r="H214" s="72">
        <v>0</v>
      </c>
      <c r="I214" s="73"/>
      <c r="J214" s="72">
        <f t="shared" si="7"/>
        <v>0</v>
      </c>
      <c r="K214" s="93"/>
    </row>
    <row r="215" spans="1:11" s="57" customFormat="1" ht="15">
      <c r="A215" s="68"/>
      <c r="B215" s="69"/>
      <c r="C215" s="242"/>
      <c r="D215" s="52"/>
      <c r="E215" s="70"/>
      <c r="F215" s="71">
        <f>SUM(D$5:D215)</f>
        <v>0</v>
      </c>
      <c r="G215" s="72">
        <f t="shared" si="6"/>
        <v>0</v>
      </c>
      <c r="H215" s="72">
        <v>0</v>
      </c>
      <c r="I215" s="73"/>
      <c r="J215" s="72">
        <f t="shared" si="7"/>
        <v>0</v>
      </c>
      <c r="K215" s="93"/>
    </row>
    <row r="216" spans="1:11" s="57" customFormat="1" ht="15">
      <c r="A216" s="68"/>
      <c r="B216" s="69"/>
      <c r="C216" s="242"/>
      <c r="D216" s="52"/>
      <c r="E216" s="70"/>
      <c r="F216" s="71">
        <f>SUM(D$5:D216)</f>
        <v>0</v>
      </c>
      <c r="G216" s="72">
        <f t="shared" si="6"/>
        <v>0</v>
      </c>
      <c r="H216" s="72">
        <v>0</v>
      </c>
      <c r="I216" s="73"/>
      <c r="J216" s="72">
        <f t="shared" si="7"/>
        <v>0</v>
      </c>
      <c r="K216" s="93"/>
    </row>
    <row r="217" spans="1:11" s="57" customFormat="1" ht="15">
      <c r="A217" s="68"/>
      <c r="B217" s="69"/>
      <c r="C217" s="242"/>
      <c r="D217" s="52"/>
      <c r="E217" s="70"/>
      <c r="F217" s="71">
        <f>SUM(D$5:D217)</f>
        <v>0</v>
      </c>
      <c r="G217" s="72">
        <f t="shared" si="6"/>
        <v>0</v>
      </c>
      <c r="H217" s="72">
        <v>0</v>
      </c>
      <c r="I217" s="73"/>
      <c r="J217" s="72">
        <f t="shared" si="7"/>
        <v>0</v>
      </c>
      <c r="K217" s="93"/>
    </row>
    <row r="218" spans="1:11" s="57" customFormat="1" ht="15">
      <c r="A218" s="68"/>
      <c r="B218" s="69"/>
      <c r="C218" s="242"/>
      <c r="D218" s="52"/>
      <c r="E218" s="70"/>
      <c r="F218" s="71">
        <f>SUM(D$5:D218)</f>
        <v>0</v>
      </c>
      <c r="G218" s="72">
        <f t="shared" si="6"/>
        <v>0</v>
      </c>
      <c r="H218" s="72">
        <v>0</v>
      </c>
      <c r="I218" s="73"/>
      <c r="J218" s="72">
        <f t="shared" si="7"/>
        <v>0</v>
      </c>
      <c r="K218" s="93"/>
    </row>
    <row r="219" spans="1:11" s="57" customFormat="1" ht="15">
      <c r="A219" s="68"/>
      <c r="B219" s="69"/>
      <c r="C219" s="242"/>
      <c r="D219" s="52"/>
      <c r="E219" s="70"/>
      <c r="F219" s="71">
        <f>SUM(D$5:D219)</f>
        <v>0</v>
      </c>
      <c r="G219" s="72">
        <f t="shared" si="6"/>
        <v>0</v>
      </c>
      <c r="H219" s="72">
        <v>0</v>
      </c>
      <c r="I219" s="73"/>
      <c r="J219" s="72">
        <f t="shared" si="7"/>
        <v>0</v>
      </c>
      <c r="K219" s="93"/>
    </row>
    <row r="220" spans="1:11" s="57" customFormat="1" ht="15">
      <c r="A220" s="68"/>
      <c r="B220" s="69"/>
      <c r="C220" s="242"/>
      <c r="D220" s="52"/>
      <c r="E220" s="70"/>
      <c r="F220" s="71">
        <f>SUM(D$5:D220)</f>
        <v>0</v>
      </c>
      <c r="G220" s="72">
        <f t="shared" si="6"/>
        <v>0</v>
      </c>
      <c r="H220" s="72">
        <v>0</v>
      </c>
      <c r="I220" s="73"/>
      <c r="J220" s="72">
        <f t="shared" si="7"/>
        <v>0</v>
      </c>
      <c r="K220" s="93"/>
    </row>
    <row r="221" spans="1:11" s="57" customFormat="1" ht="15">
      <c r="A221" s="68"/>
      <c r="B221" s="69"/>
      <c r="C221" s="242"/>
      <c r="D221" s="52"/>
      <c r="E221" s="70"/>
      <c r="F221" s="71">
        <f>SUM(D$5:D221)</f>
        <v>0</v>
      </c>
      <c r="G221" s="72">
        <f t="shared" si="6"/>
        <v>0</v>
      </c>
      <c r="H221" s="72">
        <v>0</v>
      </c>
      <c r="I221" s="73"/>
      <c r="J221" s="72">
        <f t="shared" si="7"/>
        <v>0</v>
      </c>
      <c r="K221" s="93"/>
    </row>
    <row r="222" spans="1:11" s="57" customFormat="1" ht="15">
      <c r="A222" s="68"/>
      <c r="B222" s="69"/>
      <c r="C222" s="242"/>
      <c r="D222" s="52"/>
      <c r="E222" s="70"/>
      <c r="F222" s="71">
        <f>SUM(D$5:D222)</f>
        <v>0</v>
      </c>
      <c r="G222" s="72">
        <f t="shared" si="6"/>
        <v>0</v>
      </c>
      <c r="H222" s="72">
        <v>0</v>
      </c>
      <c r="I222" s="73"/>
      <c r="J222" s="72">
        <f t="shared" si="7"/>
        <v>0</v>
      </c>
      <c r="K222" s="93"/>
    </row>
    <row r="223" spans="1:11" s="57" customFormat="1" ht="15">
      <c r="A223" s="68"/>
      <c r="B223" s="69"/>
      <c r="C223" s="242"/>
      <c r="D223" s="52"/>
      <c r="E223" s="70"/>
      <c r="F223" s="71">
        <f>SUM(D$5:D223)</f>
        <v>0</v>
      </c>
      <c r="G223" s="72">
        <f t="shared" si="6"/>
        <v>0</v>
      </c>
      <c r="H223" s="72">
        <v>0</v>
      </c>
      <c r="I223" s="73"/>
      <c r="J223" s="72">
        <f t="shared" si="7"/>
        <v>0</v>
      </c>
      <c r="K223" s="93"/>
    </row>
    <row r="224" spans="1:11" s="57" customFormat="1" ht="15">
      <c r="A224" s="68"/>
      <c r="B224" s="69"/>
      <c r="C224" s="242"/>
      <c r="D224" s="52"/>
      <c r="E224" s="70"/>
      <c r="F224" s="71">
        <f>SUM(D$5:D224)</f>
        <v>0</v>
      </c>
      <c r="G224" s="72">
        <f t="shared" si="6"/>
        <v>0</v>
      </c>
      <c r="H224" s="72">
        <v>0</v>
      </c>
      <c r="I224" s="73"/>
      <c r="J224" s="72">
        <f t="shared" si="7"/>
        <v>0</v>
      </c>
      <c r="K224" s="93"/>
    </row>
    <row r="225" spans="1:11" s="57" customFormat="1" ht="15">
      <c r="A225" s="68"/>
      <c r="B225" s="69"/>
      <c r="C225" s="242"/>
      <c r="D225" s="52"/>
      <c r="E225" s="70"/>
      <c r="F225" s="71">
        <f>SUM(D$5:D225)</f>
        <v>0</v>
      </c>
      <c r="G225" s="72">
        <f t="shared" si="6"/>
        <v>0</v>
      </c>
      <c r="H225" s="72">
        <v>0</v>
      </c>
      <c r="I225" s="73"/>
      <c r="J225" s="72">
        <f t="shared" si="7"/>
        <v>0</v>
      </c>
      <c r="K225" s="93"/>
    </row>
    <row r="226" spans="1:11" s="57" customFormat="1" ht="15">
      <c r="A226" s="68"/>
      <c r="B226" s="69"/>
      <c r="C226" s="242"/>
      <c r="D226" s="52"/>
      <c r="E226" s="70"/>
      <c r="F226" s="71">
        <f>SUM(D$5:D226)</f>
        <v>0</v>
      </c>
      <c r="G226" s="72">
        <f t="shared" si="6"/>
        <v>0</v>
      </c>
      <c r="H226" s="72">
        <v>0</v>
      </c>
      <c r="I226" s="73"/>
      <c r="J226" s="72">
        <f t="shared" si="7"/>
        <v>0</v>
      </c>
      <c r="K226" s="93"/>
    </row>
    <row r="227" spans="1:11" s="57" customFormat="1" ht="15">
      <c r="A227" s="68"/>
      <c r="B227" s="69"/>
      <c r="C227" s="242"/>
      <c r="D227" s="52"/>
      <c r="E227" s="70"/>
      <c r="F227" s="71">
        <f>SUM(D$5:D227)</f>
        <v>0</v>
      </c>
      <c r="G227" s="72">
        <f t="shared" si="6"/>
        <v>0</v>
      </c>
      <c r="H227" s="72">
        <v>0</v>
      </c>
      <c r="I227" s="73"/>
      <c r="J227" s="72">
        <f t="shared" si="7"/>
        <v>0</v>
      </c>
      <c r="K227" s="93"/>
    </row>
    <row r="228" spans="1:11" s="57" customFormat="1" ht="15">
      <c r="A228" s="68"/>
      <c r="B228" s="69"/>
      <c r="C228" s="242"/>
      <c r="D228" s="52"/>
      <c r="E228" s="70"/>
      <c r="F228" s="71">
        <f>SUM(D$5:D228)</f>
        <v>0</v>
      </c>
      <c r="G228" s="72">
        <f t="shared" si="6"/>
        <v>0</v>
      </c>
      <c r="H228" s="72">
        <v>0</v>
      </c>
      <c r="I228" s="73"/>
      <c r="J228" s="72">
        <f t="shared" si="7"/>
        <v>0</v>
      </c>
      <c r="K228" s="93"/>
    </row>
    <row r="229" spans="1:11" s="57" customFormat="1" ht="15">
      <c r="A229" s="68"/>
      <c r="B229" s="69"/>
      <c r="C229" s="242"/>
      <c r="D229" s="52"/>
      <c r="E229" s="70"/>
      <c r="F229" s="71">
        <f>SUM(D$5:D229)</f>
        <v>0</v>
      </c>
      <c r="G229" s="72">
        <f t="shared" si="6"/>
        <v>0</v>
      </c>
      <c r="H229" s="72">
        <v>0</v>
      </c>
      <c r="I229" s="73"/>
      <c r="J229" s="72">
        <f t="shared" si="7"/>
        <v>0</v>
      </c>
      <c r="K229" s="93"/>
    </row>
    <row r="230" spans="1:11" s="57" customFormat="1" ht="15">
      <c r="A230" s="68"/>
      <c r="B230" s="69"/>
      <c r="C230" s="242"/>
      <c r="D230" s="52"/>
      <c r="E230" s="70"/>
      <c r="F230" s="71">
        <f>SUM(D$5:D230)</f>
        <v>0</v>
      </c>
      <c r="G230" s="72">
        <f t="shared" si="6"/>
        <v>0</v>
      </c>
      <c r="H230" s="72">
        <v>0</v>
      </c>
      <c r="I230" s="73"/>
      <c r="J230" s="72">
        <f t="shared" si="7"/>
        <v>0</v>
      </c>
      <c r="K230" s="93"/>
    </row>
    <row r="231" spans="1:11" s="57" customFormat="1" ht="15">
      <c r="A231" s="68"/>
      <c r="B231" s="69"/>
      <c r="C231" s="242"/>
      <c r="D231" s="52"/>
      <c r="E231" s="70"/>
      <c r="F231" s="71">
        <f>SUM(D$5:D231)</f>
        <v>0</v>
      </c>
      <c r="G231" s="72">
        <f t="shared" si="6"/>
        <v>0</v>
      </c>
      <c r="H231" s="72">
        <v>0</v>
      </c>
      <c r="I231" s="73"/>
      <c r="J231" s="72">
        <f t="shared" si="7"/>
        <v>0</v>
      </c>
      <c r="K231" s="93"/>
    </row>
    <row r="232" spans="1:11" s="57" customFormat="1" ht="15">
      <c r="A232" s="68"/>
      <c r="B232" s="69"/>
      <c r="C232" s="242"/>
      <c r="D232" s="52"/>
      <c r="E232" s="70"/>
      <c r="F232" s="71">
        <f>SUM(D$5:D232)</f>
        <v>0</v>
      </c>
      <c r="G232" s="72">
        <f t="shared" si="6"/>
        <v>0</v>
      </c>
      <c r="H232" s="72">
        <v>0</v>
      </c>
      <c r="I232" s="73"/>
      <c r="J232" s="72">
        <f t="shared" si="7"/>
        <v>0</v>
      </c>
      <c r="K232" s="93"/>
    </row>
    <row r="233" spans="1:11" s="57" customFormat="1" ht="15">
      <c r="A233" s="68"/>
      <c r="B233" s="69"/>
      <c r="C233" s="242"/>
      <c r="D233" s="52"/>
      <c r="E233" s="70"/>
      <c r="F233" s="71">
        <f>SUM(D$5:D233)</f>
        <v>0</v>
      </c>
      <c r="G233" s="72">
        <f t="shared" si="6"/>
        <v>0</v>
      </c>
      <c r="H233" s="72">
        <v>0</v>
      </c>
      <c r="I233" s="73"/>
      <c r="J233" s="72">
        <f t="shared" si="7"/>
        <v>0</v>
      </c>
      <c r="K233" s="93"/>
    </row>
    <row r="234" spans="1:11" s="57" customFormat="1" ht="15">
      <c r="A234" s="68"/>
      <c r="B234" s="69"/>
      <c r="C234" s="242"/>
      <c r="D234" s="52"/>
      <c r="E234" s="70"/>
      <c r="F234" s="71">
        <f>SUM(D$5:D234)</f>
        <v>0</v>
      </c>
      <c r="G234" s="72">
        <f t="shared" si="6"/>
        <v>0</v>
      </c>
      <c r="H234" s="72">
        <v>0</v>
      </c>
      <c r="I234" s="73"/>
      <c r="J234" s="72">
        <f t="shared" si="7"/>
        <v>0</v>
      </c>
      <c r="K234" s="93"/>
    </row>
    <row r="235" spans="1:11" s="57" customFormat="1" ht="15">
      <c r="A235" s="68"/>
      <c r="B235" s="69"/>
      <c r="C235" s="242"/>
      <c r="D235" s="52"/>
      <c r="E235" s="70"/>
      <c r="F235" s="71">
        <f>SUM(D$5:D235)</f>
        <v>0</v>
      </c>
      <c r="G235" s="72">
        <f t="shared" si="6"/>
        <v>0</v>
      </c>
      <c r="H235" s="72">
        <v>0</v>
      </c>
      <c r="I235" s="73"/>
      <c r="J235" s="72">
        <f t="shared" si="7"/>
        <v>0</v>
      </c>
      <c r="K235" s="93"/>
    </row>
    <row r="236" spans="1:11" s="57" customFormat="1" ht="15">
      <c r="A236" s="68"/>
      <c r="B236" s="69"/>
      <c r="C236" s="242"/>
      <c r="D236" s="52"/>
      <c r="E236" s="70"/>
      <c r="F236" s="71">
        <f>SUM(D$5:D236)</f>
        <v>0</v>
      </c>
      <c r="G236" s="72">
        <f t="shared" si="6"/>
        <v>0</v>
      </c>
      <c r="H236" s="72">
        <v>0</v>
      </c>
      <c r="I236" s="73"/>
      <c r="J236" s="72">
        <f t="shared" si="7"/>
        <v>0</v>
      </c>
      <c r="K236" s="93"/>
    </row>
    <row r="237" spans="1:11" s="57" customFormat="1" ht="15">
      <c r="A237" s="68"/>
      <c r="B237" s="69"/>
      <c r="C237" s="242"/>
      <c r="D237" s="52"/>
      <c r="E237" s="70"/>
      <c r="F237" s="71">
        <f>SUM(D$5:D237)</f>
        <v>0</v>
      </c>
      <c r="G237" s="72">
        <f t="shared" si="6"/>
        <v>0</v>
      </c>
      <c r="H237" s="72">
        <v>0</v>
      </c>
      <c r="I237" s="73"/>
      <c r="J237" s="72">
        <f t="shared" si="7"/>
        <v>0</v>
      </c>
      <c r="K237" s="93"/>
    </row>
    <row r="238" spans="1:11" s="57" customFormat="1" ht="15">
      <c r="A238" s="68"/>
      <c r="B238" s="69"/>
      <c r="C238" s="242"/>
      <c r="D238" s="52"/>
      <c r="E238" s="70"/>
      <c r="F238" s="71">
        <f>SUM(D$5:D238)</f>
        <v>0</v>
      </c>
      <c r="G238" s="72">
        <f t="shared" si="6"/>
        <v>0</v>
      </c>
      <c r="H238" s="72">
        <v>0</v>
      </c>
      <c r="I238" s="73"/>
      <c r="J238" s="72">
        <f t="shared" si="7"/>
        <v>0</v>
      </c>
      <c r="K238" s="93"/>
    </row>
    <row r="239" spans="1:11" s="57" customFormat="1" ht="15">
      <c r="A239" s="68"/>
      <c r="B239" s="69"/>
      <c r="C239" s="242"/>
      <c r="D239" s="52"/>
      <c r="E239" s="70"/>
      <c r="F239" s="71">
        <f>SUM(D$5:D239)</f>
        <v>0</v>
      </c>
      <c r="G239" s="72">
        <f t="shared" si="6"/>
        <v>0</v>
      </c>
      <c r="H239" s="72">
        <v>0</v>
      </c>
      <c r="I239" s="73"/>
      <c r="J239" s="72">
        <f t="shared" si="7"/>
        <v>0</v>
      </c>
      <c r="K239" s="93"/>
    </row>
    <row r="240" spans="1:11" s="57" customFormat="1" ht="15">
      <c r="A240" s="68"/>
      <c r="B240" s="69"/>
      <c r="C240" s="242"/>
      <c r="D240" s="52"/>
      <c r="E240" s="70"/>
      <c r="F240" s="71">
        <f>SUM(D$5:D240)</f>
        <v>0</v>
      </c>
      <c r="G240" s="72">
        <f t="shared" si="6"/>
        <v>0</v>
      </c>
      <c r="H240" s="72">
        <v>0</v>
      </c>
      <c r="I240" s="73"/>
      <c r="J240" s="72">
        <f t="shared" si="7"/>
        <v>0</v>
      </c>
      <c r="K240" s="93"/>
    </row>
    <row r="241" spans="1:11" s="57" customFormat="1" ht="15">
      <c r="A241" s="68"/>
      <c r="B241" s="69"/>
      <c r="C241" s="242"/>
      <c r="D241" s="52"/>
      <c r="E241" s="70"/>
      <c r="F241" s="71">
        <f>SUM(D$5:D241)</f>
        <v>0</v>
      </c>
      <c r="G241" s="72">
        <f t="shared" si="6"/>
        <v>0</v>
      </c>
      <c r="H241" s="72">
        <v>0</v>
      </c>
      <c r="I241" s="73"/>
      <c r="J241" s="72">
        <f t="shared" si="7"/>
        <v>0</v>
      </c>
      <c r="K241" s="93"/>
    </row>
    <row r="242" spans="1:11" s="57" customFormat="1" ht="15">
      <c r="A242" s="68"/>
      <c r="B242" s="69"/>
      <c r="C242" s="242"/>
      <c r="D242" s="52"/>
      <c r="E242" s="70"/>
      <c r="F242" s="71">
        <f>SUM(D$5:D242)</f>
        <v>0</v>
      </c>
      <c r="G242" s="72">
        <f t="shared" si="6"/>
        <v>0</v>
      </c>
      <c r="H242" s="72">
        <v>0</v>
      </c>
      <c r="I242" s="73"/>
      <c r="J242" s="72">
        <f t="shared" si="7"/>
        <v>0</v>
      </c>
      <c r="K242" s="93"/>
    </row>
    <row r="243" spans="1:11" s="57" customFormat="1" ht="15">
      <c r="A243" s="68"/>
      <c r="B243" s="69"/>
      <c r="C243" s="242"/>
      <c r="D243" s="52"/>
      <c r="E243" s="70"/>
      <c r="F243" s="71">
        <f>SUM(D$5:D243)</f>
        <v>0</v>
      </c>
      <c r="G243" s="72">
        <f t="shared" si="6"/>
        <v>0</v>
      </c>
      <c r="H243" s="72">
        <v>0</v>
      </c>
      <c r="I243" s="73"/>
      <c r="J243" s="72">
        <f t="shared" si="7"/>
        <v>0</v>
      </c>
      <c r="K243" s="93"/>
    </row>
    <row r="244" spans="1:11" s="57" customFormat="1" ht="15">
      <c r="A244" s="68"/>
      <c r="B244" s="69"/>
      <c r="C244" s="242"/>
      <c r="D244" s="52"/>
      <c r="E244" s="70"/>
      <c r="F244" s="71">
        <f>SUM(D$5:D244)</f>
        <v>0</v>
      </c>
      <c r="G244" s="72">
        <f t="shared" si="6"/>
        <v>0</v>
      </c>
      <c r="H244" s="72">
        <v>0</v>
      </c>
      <c r="I244" s="73"/>
      <c r="J244" s="72">
        <f t="shared" si="7"/>
        <v>0</v>
      </c>
      <c r="K244" s="93"/>
    </row>
    <row r="245" spans="1:11" s="57" customFormat="1" ht="15">
      <c r="A245" s="68"/>
      <c r="B245" s="69"/>
      <c r="C245" s="242"/>
      <c r="D245" s="52"/>
      <c r="E245" s="70"/>
      <c r="F245" s="71">
        <f>SUM(D$5:D245)</f>
        <v>0</v>
      </c>
      <c r="G245" s="72">
        <f t="shared" si="6"/>
        <v>0</v>
      </c>
      <c r="H245" s="72">
        <v>0</v>
      </c>
      <c r="I245" s="73"/>
      <c r="J245" s="72">
        <f t="shared" si="7"/>
        <v>0</v>
      </c>
      <c r="K245" s="93"/>
    </row>
    <row r="246" spans="1:11" s="57" customFormat="1" ht="15">
      <c r="A246" s="68"/>
      <c r="B246" s="69"/>
      <c r="C246" s="242"/>
      <c r="D246" s="52"/>
      <c r="E246" s="70"/>
      <c r="F246" s="71">
        <f>SUM(D$5:D246)</f>
        <v>0</v>
      </c>
      <c r="G246" s="72">
        <f t="shared" si="6"/>
        <v>0</v>
      </c>
      <c r="H246" s="72">
        <v>0</v>
      </c>
      <c r="I246" s="73"/>
      <c r="J246" s="72">
        <f t="shared" si="7"/>
        <v>0</v>
      </c>
      <c r="K246" s="93"/>
    </row>
    <row r="247" spans="1:11" s="57" customFormat="1" ht="15">
      <c r="A247" s="68"/>
      <c r="B247" s="69"/>
      <c r="C247" s="242"/>
      <c r="D247" s="52"/>
      <c r="E247" s="70"/>
      <c r="F247" s="71">
        <f>SUM(D$5:D247)</f>
        <v>0</v>
      </c>
      <c r="G247" s="72">
        <f t="shared" si="6"/>
        <v>0</v>
      </c>
      <c r="H247" s="72">
        <v>0</v>
      </c>
      <c r="I247" s="73"/>
      <c r="J247" s="72">
        <f t="shared" si="7"/>
        <v>0</v>
      </c>
      <c r="K247" s="93"/>
    </row>
    <row r="248" spans="1:11" s="57" customFormat="1" ht="15">
      <c r="A248" s="68"/>
      <c r="B248" s="69"/>
      <c r="C248" s="242"/>
      <c r="D248" s="52"/>
      <c r="E248" s="70"/>
      <c r="F248" s="71">
        <f>SUM(D$5:D248)</f>
        <v>0</v>
      </c>
      <c r="G248" s="72">
        <f t="shared" si="6"/>
        <v>0</v>
      </c>
      <c r="H248" s="72">
        <v>0</v>
      </c>
      <c r="I248" s="73"/>
      <c r="J248" s="72">
        <f t="shared" si="7"/>
        <v>0</v>
      </c>
      <c r="K248" s="93"/>
    </row>
    <row r="249" spans="1:11" s="57" customFormat="1" ht="15">
      <c r="A249" s="68"/>
      <c r="B249" s="69"/>
      <c r="C249" s="242"/>
      <c r="D249" s="52"/>
      <c r="E249" s="70"/>
      <c r="F249" s="71">
        <f>SUM(D$5:D249)</f>
        <v>0</v>
      </c>
      <c r="G249" s="72">
        <f t="shared" si="6"/>
        <v>0</v>
      </c>
      <c r="H249" s="72">
        <v>0</v>
      </c>
      <c r="I249" s="73"/>
      <c r="J249" s="72">
        <f t="shared" si="7"/>
        <v>0</v>
      </c>
      <c r="K249" s="93"/>
    </row>
    <row r="250" spans="1:11" s="57" customFormat="1" ht="15">
      <c r="A250" s="68"/>
      <c r="B250" s="69"/>
      <c r="C250" s="242"/>
      <c r="D250" s="52"/>
      <c r="E250" s="70"/>
      <c r="F250" s="71">
        <f>SUM(D$5:D250)</f>
        <v>0</v>
      </c>
      <c r="G250" s="72">
        <f t="shared" si="6"/>
        <v>0</v>
      </c>
      <c r="H250" s="72">
        <v>0</v>
      </c>
      <c r="I250" s="73"/>
      <c r="J250" s="72">
        <f t="shared" si="7"/>
        <v>0</v>
      </c>
      <c r="K250" s="93"/>
    </row>
    <row r="251" spans="1:11" s="57" customFormat="1" ht="15">
      <c r="A251" s="68"/>
      <c r="B251" s="69"/>
      <c r="C251" s="242"/>
      <c r="D251" s="52"/>
      <c r="E251" s="70"/>
      <c r="F251" s="71">
        <f>SUM(D$5:D251)</f>
        <v>0</v>
      </c>
      <c r="G251" s="72">
        <f t="shared" si="6"/>
        <v>0</v>
      </c>
      <c r="H251" s="72">
        <v>0</v>
      </c>
      <c r="I251" s="73"/>
      <c r="J251" s="72">
        <f t="shared" si="7"/>
        <v>0</v>
      </c>
      <c r="K251" s="93"/>
    </row>
    <row r="252" spans="1:11" s="57" customFormat="1" ht="15">
      <c r="A252" s="68"/>
      <c r="B252" s="69"/>
      <c r="C252" s="242"/>
      <c r="D252" s="52"/>
      <c r="E252" s="70"/>
      <c r="F252" s="71">
        <f>SUM(D$5:D252)</f>
        <v>0</v>
      </c>
      <c r="G252" s="72">
        <f t="shared" si="6"/>
        <v>0</v>
      </c>
      <c r="H252" s="72">
        <v>0</v>
      </c>
      <c r="I252" s="73"/>
      <c r="J252" s="72">
        <f t="shared" si="7"/>
        <v>0</v>
      </c>
      <c r="K252" s="93"/>
    </row>
    <row r="253" spans="1:11" s="57" customFormat="1" ht="15">
      <c r="A253" s="68"/>
      <c r="B253" s="69"/>
      <c r="C253" s="242"/>
      <c r="D253" s="52"/>
      <c r="E253" s="70"/>
      <c r="F253" s="71">
        <f>SUM(D$5:D253)</f>
        <v>0</v>
      </c>
      <c r="G253" s="72">
        <f t="shared" si="6"/>
        <v>0</v>
      </c>
      <c r="H253" s="72">
        <v>0</v>
      </c>
      <c r="I253" s="73"/>
      <c r="J253" s="72">
        <f t="shared" si="7"/>
        <v>0</v>
      </c>
      <c r="K253" s="93"/>
    </row>
    <row r="254" spans="1:11" s="57" customFormat="1" ht="15">
      <c r="A254" s="68"/>
      <c r="B254" s="69"/>
      <c r="C254" s="242"/>
      <c r="D254" s="52"/>
      <c r="E254" s="70"/>
      <c r="F254" s="71">
        <f>SUM(D$5:D254)</f>
        <v>0</v>
      </c>
      <c r="G254" s="72">
        <f t="shared" si="6"/>
        <v>0</v>
      </c>
      <c r="H254" s="72">
        <v>0</v>
      </c>
      <c r="I254" s="73"/>
      <c r="J254" s="72">
        <f t="shared" si="7"/>
        <v>0</v>
      </c>
      <c r="K254" s="93"/>
    </row>
    <row r="255" spans="1:11" s="57" customFormat="1" ht="15">
      <c r="A255" s="68"/>
      <c r="B255" s="69"/>
      <c r="C255" s="242"/>
      <c r="D255" s="52"/>
      <c r="E255" s="70"/>
      <c r="F255" s="71">
        <f>SUM(D$5:D255)</f>
        <v>0</v>
      </c>
      <c r="G255" s="72">
        <f t="shared" si="6"/>
        <v>0</v>
      </c>
      <c r="H255" s="72">
        <v>0</v>
      </c>
      <c r="I255" s="73"/>
      <c r="J255" s="72">
        <f t="shared" si="7"/>
        <v>0</v>
      </c>
      <c r="K255" s="93"/>
    </row>
    <row r="256" spans="1:11" s="57" customFormat="1" ht="15">
      <c r="A256" s="68"/>
      <c r="B256" s="69"/>
      <c r="C256" s="242"/>
      <c r="D256" s="52"/>
      <c r="E256" s="70"/>
      <c r="F256" s="71">
        <f>SUM(D$5:D256)</f>
        <v>0</v>
      </c>
      <c r="G256" s="72">
        <f t="shared" si="6"/>
        <v>0</v>
      </c>
      <c r="H256" s="72">
        <v>0</v>
      </c>
      <c r="I256" s="73"/>
      <c r="J256" s="72">
        <f t="shared" si="7"/>
        <v>0</v>
      </c>
      <c r="K256" s="93"/>
    </row>
    <row r="257" spans="1:11" s="57" customFormat="1" ht="15">
      <c r="A257" s="68"/>
      <c r="B257" s="69"/>
      <c r="C257" s="242"/>
      <c r="D257" s="52"/>
      <c r="E257" s="70"/>
      <c r="F257" s="71">
        <f>SUM(D$5:D257)</f>
        <v>0</v>
      </c>
      <c r="G257" s="72">
        <f t="shared" si="6"/>
        <v>0</v>
      </c>
      <c r="H257" s="72">
        <v>0</v>
      </c>
      <c r="I257" s="73"/>
      <c r="J257" s="72">
        <f t="shared" si="7"/>
        <v>0</v>
      </c>
      <c r="K257" s="93"/>
    </row>
    <row r="258" spans="1:11" s="57" customFormat="1" ht="15">
      <c r="A258" s="68"/>
      <c r="B258" s="69"/>
      <c r="C258" s="242"/>
      <c r="D258" s="52"/>
      <c r="E258" s="70"/>
      <c r="F258" s="71">
        <f>SUM(D$5:D258)</f>
        <v>0</v>
      </c>
      <c r="G258" s="72">
        <f t="shared" si="6"/>
        <v>0</v>
      </c>
      <c r="H258" s="72">
        <v>0</v>
      </c>
      <c r="I258" s="73"/>
      <c r="J258" s="72">
        <f t="shared" si="7"/>
        <v>0</v>
      </c>
      <c r="K258" s="93"/>
    </row>
    <row r="259" spans="1:11" s="57" customFormat="1" ht="15">
      <c r="A259" s="68"/>
      <c r="B259" s="69"/>
      <c r="C259" s="242"/>
      <c r="D259" s="52"/>
      <c r="E259" s="70"/>
      <c r="F259" s="71">
        <f>SUM(D$5:D259)</f>
        <v>0</v>
      </c>
      <c r="G259" s="72">
        <f t="shared" si="6"/>
        <v>0</v>
      </c>
      <c r="H259" s="72">
        <v>0</v>
      </c>
      <c r="I259" s="73"/>
      <c r="J259" s="72">
        <f t="shared" si="7"/>
        <v>0</v>
      </c>
      <c r="K259" s="93"/>
    </row>
    <row r="260" spans="1:11" s="57" customFormat="1" ht="15">
      <c r="A260" s="68"/>
      <c r="B260" s="69"/>
      <c r="C260" s="242"/>
      <c r="D260" s="52"/>
      <c r="E260" s="70"/>
      <c r="F260" s="71">
        <f>SUM(D$5:D260)</f>
        <v>0</v>
      </c>
      <c r="G260" s="72">
        <f t="shared" si="6"/>
        <v>0</v>
      </c>
      <c r="H260" s="72">
        <v>0</v>
      </c>
      <c r="I260" s="73"/>
      <c r="J260" s="72">
        <f t="shared" si="7"/>
        <v>0</v>
      </c>
      <c r="K260" s="93"/>
    </row>
    <row r="261" spans="1:11" s="57" customFormat="1" ht="15">
      <c r="A261" s="68"/>
      <c r="B261" s="69"/>
      <c r="C261" s="242"/>
      <c r="D261" s="52"/>
      <c r="E261" s="70"/>
      <c r="F261" s="71">
        <f>SUM(D$5:D261)</f>
        <v>0</v>
      </c>
      <c r="G261" s="72">
        <f t="shared" si="6"/>
        <v>0</v>
      </c>
      <c r="H261" s="72">
        <v>0</v>
      </c>
      <c r="I261" s="73"/>
      <c r="J261" s="72">
        <f t="shared" si="7"/>
        <v>0</v>
      </c>
      <c r="K261" s="93"/>
    </row>
    <row r="262" spans="1:11" s="57" customFormat="1" ht="15">
      <c r="A262" s="68"/>
      <c r="B262" s="69"/>
      <c r="C262" s="242"/>
      <c r="D262" s="52"/>
      <c r="E262" s="70"/>
      <c r="F262" s="71">
        <f>SUM(D$5:D262)</f>
        <v>0</v>
      </c>
      <c r="G262" s="72">
        <f t="shared" si="6"/>
        <v>0</v>
      </c>
      <c r="H262" s="72">
        <v>0</v>
      </c>
      <c r="I262" s="73"/>
      <c r="J262" s="72">
        <f t="shared" si="7"/>
        <v>0</v>
      </c>
      <c r="K262" s="93"/>
    </row>
    <row r="263" spans="1:11" s="57" customFormat="1" ht="15">
      <c r="A263" s="68"/>
      <c r="B263" s="69"/>
      <c r="C263" s="242"/>
      <c r="D263" s="52"/>
      <c r="E263" s="70"/>
      <c r="F263" s="71">
        <f>SUM(D$5:D263)</f>
        <v>0</v>
      </c>
      <c r="G263" s="72">
        <f t="shared" si="6"/>
        <v>0</v>
      </c>
      <c r="H263" s="72">
        <v>0</v>
      </c>
      <c r="I263" s="73"/>
      <c r="J263" s="72">
        <f t="shared" si="7"/>
        <v>0</v>
      </c>
      <c r="K263" s="93"/>
    </row>
    <row r="264" spans="1:11" s="57" customFormat="1" ht="15">
      <c r="A264" s="68"/>
      <c r="B264" s="69"/>
      <c r="C264" s="242"/>
      <c r="D264" s="52"/>
      <c r="E264" s="70"/>
      <c r="F264" s="71">
        <f>SUM(D$5:D264)</f>
        <v>0</v>
      </c>
      <c r="G264" s="72">
        <f t="shared" ref="G264:G327" si="8">+D264-H264</f>
        <v>0</v>
      </c>
      <c r="H264" s="72">
        <v>0</v>
      </c>
      <c r="I264" s="73"/>
      <c r="J264" s="72">
        <f t="shared" ref="J264:J327" si="9">IF(OR(G264&gt;0,I264="X",C264="Income from customers"),0,G264)</f>
        <v>0</v>
      </c>
      <c r="K264" s="93"/>
    </row>
    <row r="265" spans="1:11" s="57" customFormat="1" ht="15">
      <c r="A265" s="68"/>
      <c r="B265" s="69"/>
      <c r="C265" s="242"/>
      <c r="D265" s="52"/>
      <c r="E265" s="70"/>
      <c r="F265" s="71">
        <f>SUM(D$5:D265)</f>
        <v>0</v>
      </c>
      <c r="G265" s="72">
        <f t="shared" si="8"/>
        <v>0</v>
      </c>
      <c r="H265" s="72">
        <v>0</v>
      </c>
      <c r="I265" s="73"/>
      <c r="J265" s="72">
        <f t="shared" si="9"/>
        <v>0</v>
      </c>
      <c r="K265" s="93"/>
    </row>
    <row r="266" spans="1:11" s="57" customFormat="1" ht="15">
      <c r="A266" s="68"/>
      <c r="B266" s="69"/>
      <c r="C266" s="242"/>
      <c r="D266" s="52"/>
      <c r="E266" s="70"/>
      <c r="F266" s="71">
        <f>SUM(D$5:D266)</f>
        <v>0</v>
      </c>
      <c r="G266" s="72">
        <f t="shared" si="8"/>
        <v>0</v>
      </c>
      <c r="H266" s="72">
        <v>0</v>
      </c>
      <c r="I266" s="73"/>
      <c r="J266" s="72">
        <f t="shared" si="9"/>
        <v>0</v>
      </c>
      <c r="K266" s="93"/>
    </row>
    <row r="267" spans="1:11" s="57" customFormat="1" ht="15">
      <c r="A267" s="68"/>
      <c r="B267" s="69"/>
      <c r="C267" s="242"/>
      <c r="D267" s="52"/>
      <c r="E267" s="70"/>
      <c r="F267" s="71">
        <f>SUM(D$5:D267)</f>
        <v>0</v>
      </c>
      <c r="G267" s="72">
        <f t="shared" si="8"/>
        <v>0</v>
      </c>
      <c r="H267" s="72">
        <v>0</v>
      </c>
      <c r="I267" s="73"/>
      <c r="J267" s="72">
        <f t="shared" si="9"/>
        <v>0</v>
      </c>
      <c r="K267" s="93"/>
    </row>
    <row r="268" spans="1:11" s="57" customFormat="1" ht="15">
      <c r="A268" s="68"/>
      <c r="B268" s="69"/>
      <c r="C268" s="242"/>
      <c r="D268" s="52"/>
      <c r="E268" s="70"/>
      <c r="F268" s="71">
        <f>SUM(D$5:D268)</f>
        <v>0</v>
      </c>
      <c r="G268" s="72">
        <f t="shared" si="8"/>
        <v>0</v>
      </c>
      <c r="H268" s="72">
        <v>0</v>
      </c>
      <c r="I268" s="73"/>
      <c r="J268" s="72">
        <f t="shared" si="9"/>
        <v>0</v>
      </c>
      <c r="K268" s="93"/>
    </row>
    <row r="269" spans="1:11" s="57" customFormat="1" ht="15">
      <c r="A269" s="68"/>
      <c r="B269" s="69"/>
      <c r="C269" s="242"/>
      <c r="D269" s="52"/>
      <c r="E269" s="70"/>
      <c r="F269" s="71">
        <f>SUM(D$5:D269)</f>
        <v>0</v>
      </c>
      <c r="G269" s="72">
        <f t="shared" si="8"/>
        <v>0</v>
      </c>
      <c r="H269" s="72">
        <v>0</v>
      </c>
      <c r="I269" s="73"/>
      <c r="J269" s="72">
        <f t="shared" si="9"/>
        <v>0</v>
      </c>
      <c r="K269" s="93"/>
    </row>
    <row r="270" spans="1:11" s="57" customFormat="1" ht="15">
      <c r="A270" s="68"/>
      <c r="B270" s="69"/>
      <c r="C270" s="242"/>
      <c r="D270" s="52"/>
      <c r="E270" s="70"/>
      <c r="F270" s="71">
        <f>SUM(D$5:D270)</f>
        <v>0</v>
      </c>
      <c r="G270" s="72">
        <f t="shared" si="8"/>
        <v>0</v>
      </c>
      <c r="H270" s="72">
        <v>0</v>
      </c>
      <c r="I270" s="73"/>
      <c r="J270" s="72">
        <f t="shared" si="9"/>
        <v>0</v>
      </c>
      <c r="K270" s="93"/>
    </row>
    <row r="271" spans="1:11" s="57" customFormat="1" ht="15">
      <c r="A271" s="68"/>
      <c r="B271" s="69"/>
      <c r="C271" s="242"/>
      <c r="D271" s="52"/>
      <c r="E271" s="70"/>
      <c r="F271" s="71">
        <f>SUM(D$5:D271)</f>
        <v>0</v>
      </c>
      <c r="G271" s="72">
        <f t="shared" si="8"/>
        <v>0</v>
      </c>
      <c r="H271" s="72">
        <v>0</v>
      </c>
      <c r="I271" s="73"/>
      <c r="J271" s="72">
        <f t="shared" si="9"/>
        <v>0</v>
      </c>
      <c r="K271" s="93"/>
    </row>
    <row r="272" spans="1:11" s="57" customFormat="1" ht="15">
      <c r="A272" s="68"/>
      <c r="B272" s="69"/>
      <c r="C272" s="242"/>
      <c r="D272" s="52"/>
      <c r="E272" s="70"/>
      <c r="F272" s="71">
        <f>SUM(D$5:D272)</f>
        <v>0</v>
      </c>
      <c r="G272" s="72">
        <f t="shared" si="8"/>
        <v>0</v>
      </c>
      <c r="H272" s="72">
        <v>0</v>
      </c>
      <c r="I272" s="73"/>
      <c r="J272" s="72">
        <f t="shared" si="9"/>
        <v>0</v>
      </c>
      <c r="K272" s="93"/>
    </row>
    <row r="273" spans="1:11" s="57" customFormat="1" ht="15">
      <c r="A273" s="68"/>
      <c r="B273" s="69"/>
      <c r="C273" s="242"/>
      <c r="D273" s="52"/>
      <c r="E273" s="70"/>
      <c r="F273" s="71">
        <f>SUM(D$5:D273)</f>
        <v>0</v>
      </c>
      <c r="G273" s="72">
        <f t="shared" si="8"/>
        <v>0</v>
      </c>
      <c r="H273" s="72">
        <v>0</v>
      </c>
      <c r="I273" s="73"/>
      <c r="J273" s="72">
        <f t="shared" si="9"/>
        <v>0</v>
      </c>
      <c r="K273" s="93"/>
    </row>
    <row r="274" spans="1:11" s="57" customFormat="1" ht="15">
      <c r="A274" s="68"/>
      <c r="B274" s="69"/>
      <c r="C274" s="242"/>
      <c r="D274" s="52"/>
      <c r="E274" s="70"/>
      <c r="F274" s="71">
        <f>SUM(D$5:D274)</f>
        <v>0</v>
      </c>
      <c r="G274" s="72">
        <f t="shared" si="8"/>
        <v>0</v>
      </c>
      <c r="H274" s="72">
        <v>0</v>
      </c>
      <c r="I274" s="73"/>
      <c r="J274" s="72">
        <f t="shared" si="9"/>
        <v>0</v>
      </c>
      <c r="K274" s="93"/>
    </row>
    <row r="275" spans="1:11" s="57" customFormat="1" ht="15">
      <c r="A275" s="68"/>
      <c r="B275" s="69"/>
      <c r="C275" s="242"/>
      <c r="D275" s="52"/>
      <c r="E275" s="70"/>
      <c r="F275" s="71">
        <f>SUM(D$5:D275)</f>
        <v>0</v>
      </c>
      <c r="G275" s="72">
        <f t="shared" si="8"/>
        <v>0</v>
      </c>
      <c r="H275" s="72">
        <v>0</v>
      </c>
      <c r="I275" s="73"/>
      <c r="J275" s="72">
        <f t="shared" si="9"/>
        <v>0</v>
      </c>
      <c r="K275" s="93"/>
    </row>
    <row r="276" spans="1:11" s="57" customFormat="1" ht="15">
      <c r="A276" s="68"/>
      <c r="B276" s="69"/>
      <c r="C276" s="242"/>
      <c r="D276" s="52"/>
      <c r="E276" s="70"/>
      <c r="F276" s="71">
        <f>SUM(D$5:D276)</f>
        <v>0</v>
      </c>
      <c r="G276" s="72">
        <f t="shared" si="8"/>
        <v>0</v>
      </c>
      <c r="H276" s="72">
        <v>0</v>
      </c>
      <c r="I276" s="73"/>
      <c r="J276" s="72">
        <f t="shared" si="9"/>
        <v>0</v>
      </c>
      <c r="K276" s="93"/>
    </row>
    <row r="277" spans="1:11" s="57" customFormat="1" ht="15">
      <c r="A277" s="68"/>
      <c r="B277" s="69"/>
      <c r="C277" s="242"/>
      <c r="D277" s="52"/>
      <c r="E277" s="70"/>
      <c r="F277" s="71">
        <f>SUM(D$5:D277)</f>
        <v>0</v>
      </c>
      <c r="G277" s="72">
        <f t="shared" si="8"/>
        <v>0</v>
      </c>
      <c r="H277" s="72">
        <v>0</v>
      </c>
      <c r="I277" s="73"/>
      <c r="J277" s="72">
        <f t="shared" si="9"/>
        <v>0</v>
      </c>
      <c r="K277" s="93"/>
    </row>
    <row r="278" spans="1:11" s="57" customFormat="1" ht="15">
      <c r="A278" s="68"/>
      <c r="B278" s="69"/>
      <c r="C278" s="242"/>
      <c r="D278" s="52"/>
      <c r="E278" s="70"/>
      <c r="F278" s="71">
        <f>SUM(D$5:D278)</f>
        <v>0</v>
      </c>
      <c r="G278" s="72">
        <f t="shared" si="8"/>
        <v>0</v>
      </c>
      <c r="H278" s="72">
        <v>0</v>
      </c>
      <c r="I278" s="73"/>
      <c r="J278" s="72">
        <f t="shared" si="9"/>
        <v>0</v>
      </c>
      <c r="K278" s="93"/>
    </row>
    <row r="279" spans="1:11" s="57" customFormat="1" ht="15">
      <c r="A279" s="68"/>
      <c r="B279" s="69"/>
      <c r="C279" s="242"/>
      <c r="D279" s="52"/>
      <c r="E279" s="70"/>
      <c r="F279" s="71">
        <f>SUM(D$5:D279)</f>
        <v>0</v>
      </c>
      <c r="G279" s="72">
        <f t="shared" si="8"/>
        <v>0</v>
      </c>
      <c r="H279" s="72">
        <v>0</v>
      </c>
      <c r="I279" s="73"/>
      <c r="J279" s="72">
        <f t="shared" si="9"/>
        <v>0</v>
      </c>
      <c r="K279" s="93"/>
    </row>
    <row r="280" spans="1:11" s="57" customFormat="1" ht="15">
      <c r="A280" s="68"/>
      <c r="B280" s="69"/>
      <c r="C280" s="242"/>
      <c r="D280" s="52"/>
      <c r="E280" s="70"/>
      <c r="F280" s="71">
        <f>SUM(D$5:D280)</f>
        <v>0</v>
      </c>
      <c r="G280" s="72">
        <f t="shared" si="8"/>
        <v>0</v>
      </c>
      <c r="H280" s="72">
        <v>0</v>
      </c>
      <c r="I280" s="73"/>
      <c r="J280" s="72">
        <f t="shared" si="9"/>
        <v>0</v>
      </c>
      <c r="K280" s="93"/>
    </row>
    <row r="281" spans="1:11" s="57" customFormat="1" ht="15">
      <c r="A281" s="68"/>
      <c r="B281" s="69"/>
      <c r="C281" s="242"/>
      <c r="D281" s="52"/>
      <c r="E281" s="70"/>
      <c r="F281" s="71">
        <f>SUM(D$5:D281)</f>
        <v>0</v>
      </c>
      <c r="G281" s="72">
        <f t="shared" si="8"/>
        <v>0</v>
      </c>
      <c r="H281" s="72">
        <v>0</v>
      </c>
      <c r="I281" s="73"/>
      <c r="J281" s="72">
        <f t="shared" si="9"/>
        <v>0</v>
      </c>
      <c r="K281" s="93"/>
    </row>
    <row r="282" spans="1:11" s="57" customFormat="1" ht="15">
      <c r="A282" s="68"/>
      <c r="B282" s="69"/>
      <c r="C282" s="242"/>
      <c r="D282" s="52"/>
      <c r="E282" s="70"/>
      <c r="F282" s="71">
        <f>SUM(D$5:D282)</f>
        <v>0</v>
      </c>
      <c r="G282" s="72">
        <f t="shared" si="8"/>
        <v>0</v>
      </c>
      <c r="H282" s="72">
        <v>0</v>
      </c>
      <c r="I282" s="73"/>
      <c r="J282" s="72">
        <f t="shared" si="9"/>
        <v>0</v>
      </c>
      <c r="K282" s="93"/>
    </row>
    <row r="283" spans="1:11" s="57" customFormat="1" ht="15">
      <c r="A283" s="68"/>
      <c r="B283" s="69"/>
      <c r="C283" s="242"/>
      <c r="D283" s="52"/>
      <c r="E283" s="70"/>
      <c r="F283" s="71">
        <f>SUM(D$5:D283)</f>
        <v>0</v>
      </c>
      <c r="G283" s="72">
        <f t="shared" si="8"/>
        <v>0</v>
      </c>
      <c r="H283" s="72">
        <v>0</v>
      </c>
      <c r="I283" s="73"/>
      <c r="J283" s="72">
        <f t="shared" si="9"/>
        <v>0</v>
      </c>
      <c r="K283" s="93"/>
    </row>
    <row r="284" spans="1:11" s="57" customFormat="1" ht="15">
      <c r="A284" s="68"/>
      <c r="B284" s="69"/>
      <c r="C284" s="242"/>
      <c r="D284" s="52"/>
      <c r="E284" s="70"/>
      <c r="F284" s="71">
        <f>SUM(D$5:D284)</f>
        <v>0</v>
      </c>
      <c r="G284" s="72">
        <f t="shared" si="8"/>
        <v>0</v>
      </c>
      <c r="H284" s="72">
        <v>0</v>
      </c>
      <c r="I284" s="73"/>
      <c r="J284" s="72">
        <f t="shared" si="9"/>
        <v>0</v>
      </c>
      <c r="K284" s="93"/>
    </row>
    <row r="285" spans="1:11" s="57" customFormat="1" ht="15">
      <c r="A285" s="68"/>
      <c r="B285" s="69"/>
      <c r="C285" s="242"/>
      <c r="D285" s="52"/>
      <c r="E285" s="70"/>
      <c r="F285" s="71">
        <f>SUM(D$5:D285)</f>
        <v>0</v>
      </c>
      <c r="G285" s="72">
        <f t="shared" si="8"/>
        <v>0</v>
      </c>
      <c r="H285" s="72">
        <v>0</v>
      </c>
      <c r="I285" s="73"/>
      <c r="J285" s="72">
        <f t="shared" si="9"/>
        <v>0</v>
      </c>
      <c r="K285" s="93"/>
    </row>
    <row r="286" spans="1:11" s="57" customFormat="1" ht="15">
      <c r="A286" s="68"/>
      <c r="B286" s="69"/>
      <c r="C286" s="242"/>
      <c r="D286" s="52"/>
      <c r="E286" s="70"/>
      <c r="F286" s="71">
        <f>SUM(D$5:D286)</f>
        <v>0</v>
      </c>
      <c r="G286" s="72">
        <f t="shared" si="8"/>
        <v>0</v>
      </c>
      <c r="H286" s="72">
        <v>0</v>
      </c>
      <c r="I286" s="73"/>
      <c r="J286" s="72">
        <f t="shared" si="9"/>
        <v>0</v>
      </c>
      <c r="K286" s="93"/>
    </row>
    <row r="287" spans="1:11" s="57" customFormat="1" ht="15">
      <c r="A287" s="68"/>
      <c r="B287" s="69"/>
      <c r="C287" s="242"/>
      <c r="D287" s="52"/>
      <c r="E287" s="70"/>
      <c r="F287" s="71">
        <f>SUM(D$5:D287)</f>
        <v>0</v>
      </c>
      <c r="G287" s="72">
        <f t="shared" si="8"/>
        <v>0</v>
      </c>
      <c r="H287" s="72">
        <v>0</v>
      </c>
      <c r="I287" s="73"/>
      <c r="J287" s="72">
        <f t="shared" si="9"/>
        <v>0</v>
      </c>
      <c r="K287" s="93"/>
    </row>
    <row r="288" spans="1:11" s="57" customFormat="1" ht="15">
      <c r="A288" s="68"/>
      <c r="B288" s="69"/>
      <c r="C288" s="242"/>
      <c r="D288" s="52"/>
      <c r="E288" s="70"/>
      <c r="F288" s="71">
        <f>SUM(D$5:D288)</f>
        <v>0</v>
      </c>
      <c r="G288" s="72">
        <f t="shared" si="8"/>
        <v>0</v>
      </c>
      <c r="H288" s="72">
        <v>0</v>
      </c>
      <c r="I288" s="73"/>
      <c r="J288" s="72">
        <f t="shared" si="9"/>
        <v>0</v>
      </c>
      <c r="K288" s="93"/>
    </row>
    <row r="289" spans="1:11" s="57" customFormat="1" ht="15">
      <c r="A289" s="68"/>
      <c r="B289" s="69"/>
      <c r="C289" s="242"/>
      <c r="D289" s="52"/>
      <c r="E289" s="70"/>
      <c r="F289" s="71">
        <f>SUM(D$5:D289)</f>
        <v>0</v>
      </c>
      <c r="G289" s="72">
        <f t="shared" si="8"/>
        <v>0</v>
      </c>
      <c r="H289" s="72">
        <v>0</v>
      </c>
      <c r="I289" s="73"/>
      <c r="J289" s="72">
        <f t="shared" si="9"/>
        <v>0</v>
      </c>
      <c r="K289" s="93"/>
    </row>
    <row r="290" spans="1:11" s="57" customFormat="1" ht="15">
      <c r="A290" s="68"/>
      <c r="B290" s="69"/>
      <c r="C290" s="242"/>
      <c r="D290" s="52"/>
      <c r="E290" s="70"/>
      <c r="F290" s="71">
        <f>SUM(D$5:D290)</f>
        <v>0</v>
      </c>
      <c r="G290" s="72">
        <f t="shared" si="8"/>
        <v>0</v>
      </c>
      <c r="H290" s="72">
        <v>0</v>
      </c>
      <c r="I290" s="73"/>
      <c r="J290" s="72">
        <f t="shared" si="9"/>
        <v>0</v>
      </c>
      <c r="K290" s="93"/>
    </row>
    <row r="291" spans="1:11" s="57" customFormat="1" ht="15">
      <c r="A291" s="68"/>
      <c r="B291" s="69"/>
      <c r="C291" s="242"/>
      <c r="D291" s="52"/>
      <c r="E291" s="70"/>
      <c r="F291" s="71">
        <f>SUM(D$5:D291)</f>
        <v>0</v>
      </c>
      <c r="G291" s="72">
        <f t="shared" si="8"/>
        <v>0</v>
      </c>
      <c r="H291" s="72">
        <v>0</v>
      </c>
      <c r="I291" s="73"/>
      <c r="J291" s="72">
        <f t="shared" si="9"/>
        <v>0</v>
      </c>
      <c r="K291" s="93"/>
    </row>
    <row r="292" spans="1:11" s="57" customFormat="1" ht="15">
      <c r="A292" s="68"/>
      <c r="B292" s="69"/>
      <c r="C292" s="242"/>
      <c r="D292" s="52"/>
      <c r="E292" s="70"/>
      <c r="F292" s="71">
        <f>SUM(D$5:D292)</f>
        <v>0</v>
      </c>
      <c r="G292" s="72">
        <f t="shared" si="8"/>
        <v>0</v>
      </c>
      <c r="H292" s="72">
        <v>0</v>
      </c>
      <c r="I292" s="73"/>
      <c r="J292" s="72">
        <f t="shared" si="9"/>
        <v>0</v>
      </c>
      <c r="K292" s="93"/>
    </row>
    <row r="293" spans="1:11" s="57" customFormat="1" ht="15">
      <c r="A293" s="68"/>
      <c r="B293" s="69"/>
      <c r="C293" s="242"/>
      <c r="D293" s="52"/>
      <c r="E293" s="70"/>
      <c r="F293" s="71">
        <f>SUM(D$5:D293)</f>
        <v>0</v>
      </c>
      <c r="G293" s="72">
        <f t="shared" si="8"/>
        <v>0</v>
      </c>
      <c r="H293" s="72">
        <v>0</v>
      </c>
      <c r="I293" s="73"/>
      <c r="J293" s="72">
        <f t="shared" si="9"/>
        <v>0</v>
      </c>
      <c r="K293" s="93"/>
    </row>
    <row r="294" spans="1:11" s="57" customFormat="1" ht="15">
      <c r="A294" s="68"/>
      <c r="B294" s="69"/>
      <c r="C294" s="242"/>
      <c r="D294" s="52"/>
      <c r="E294" s="70"/>
      <c r="F294" s="71">
        <f>SUM(D$5:D294)</f>
        <v>0</v>
      </c>
      <c r="G294" s="72">
        <f t="shared" si="8"/>
        <v>0</v>
      </c>
      <c r="H294" s="72">
        <v>0</v>
      </c>
      <c r="I294" s="73"/>
      <c r="J294" s="72">
        <f t="shared" si="9"/>
        <v>0</v>
      </c>
      <c r="K294" s="93"/>
    </row>
    <row r="295" spans="1:11" s="57" customFormat="1" ht="15">
      <c r="A295" s="68"/>
      <c r="B295" s="69"/>
      <c r="C295" s="242"/>
      <c r="D295" s="52"/>
      <c r="E295" s="70"/>
      <c r="F295" s="71">
        <f>SUM(D$5:D295)</f>
        <v>0</v>
      </c>
      <c r="G295" s="72">
        <f t="shared" si="8"/>
        <v>0</v>
      </c>
      <c r="H295" s="72">
        <v>0</v>
      </c>
      <c r="I295" s="73"/>
      <c r="J295" s="72">
        <f t="shared" si="9"/>
        <v>0</v>
      </c>
      <c r="K295" s="93"/>
    </row>
    <row r="296" spans="1:11" s="57" customFormat="1" ht="15">
      <c r="A296" s="68"/>
      <c r="B296" s="69"/>
      <c r="C296" s="242"/>
      <c r="D296" s="52"/>
      <c r="E296" s="70"/>
      <c r="F296" s="71">
        <f>SUM(D$5:D296)</f>
        <v>0</v>
      </c>
      <c r="G296" s="72">
        <f t="shared" si="8"/>
        <v>0</v>
      </c>
      <c r="H296" s="72">
        <v>0</v>
      </c>
      <c r="I296" s="73"/>
      <c r="J296" s="72">
        <f t="shared" si="9"/>
        <v>0</v>
      </c>
      <c r="K296" s="93"/>
    </row>
    <row r="297" spans="1:11" s="57" customFormat="1" ht="15">
      <c r="A297" s="68"/>
      <c r="B297" s="69"/>
      <c r="C297" s="242"/>
      <c r="D297" s="52"/>
      <c r="E297" s="70"/>
      <c r="F297" s="71">
        <f>SUM(D$5:D297)</f>
        <v>0</v>
      </c>
      <c r="G297" s="72">
        <f t="shared" si="8"/>
        <v>0</v>
      </c>
      <c r="H297" s="72">
        <v>0</v>
      </c>
      <c r="I297" s="73"/>
      <c r="J297" s="72">
        <f t="shared" si="9"/>
        <v>0</v>
      </c>
      <c r="K297" s="93"/>
    </row>
    <row r="298" spans="1:11" s="57" customFormat="1" ht="15">
      <c r="A298" s="68"/>
      <c r="B298" s="69"/>
      <c r="C298" s="242"/>
      <c r="D298" s="52"/>
      <c r="E298" s="70"/>
      <c r="F298" s="71">
        <f>SUM(D$5:D298)</f>
        <v>0</v>
      </c>
      <c r="G298" s="72">
        <f t="shared" si="8"/>
        <v>0</v>
      </c>
      <c r="H298" s="72">
        <v>0</v>
      </c>
      <c r="I298" s="73"/>
      <c r="J298" s="72">
        <f t="shared" si="9"/>
        <v>0</v>
      </c>
      <c r="K298" s="93"/>
    </row>
    <row r="299" spans="1:11" s="57" customFormat="1" ht="15">
      <c r="A299" s="68"/>
      <c r="B299" s="69"/>
      <c r="C299" s="242"/>
      <c r="D299" s="52"/>
      <c r="E299" s="70"/>
      <c r="F299" s="71">
        <f>SUM(D$5:D299)</f>
        <v>0</v>
      </c>
      <c r="G299" s="72">
        <f t="shared" si="8"/>
        <v>0</v>
      </c>
      <c r="H299" s="72">
        <v>0</v>
      </c>
      <c r="I299" s="73"/>
      <c r="J299" s="72">
        <f t="shared" si="9"/>
        <v>0</v>
      </c>
      <c r="K299" s="93"/>
    </row>
    <row r="300" spans="1:11" s="57" customFormat="1" ht="15">
      <c r="A300" s="68"/>
      <c r="B300" s="69"/>
      <c r="C300" s="242"/>
      <c r="D300" s="52"/>
      <c r="E300" s="70"/>
      <c r="F300" s="71">
        <f>SUM(D$5:D300)</f>
        <v>0</v>
      </c>
      <c r="G300" s="72">
        <f t="shared" si="8"/>
        <v>0</v>
      </c>
      <c r="H300" s="72">
        <v>0</v>
      </c>
      <c r="I300" s="73"/>
      <c r="J300" s="72">
        <f t="shared" si="9"/>
        <v>0</v>
      </c>
      <c r="K300" s="93"/>
    </row>
    <row r="301" spans="1:11" s="57" customFormat="1" ht="15">
      <c r="A301" s="68"/>
      <c r="B301" s="69"/>
      <c r="C301" s="242"/>
      <c r="D301" s="52"/>
      <c r="E301" s="70"/>
      <c r="F301" s="71">
        <f>SUM(D$5:D301)</f>
        <v>0</v>
      </c>
      <c r="G301" s="72">
        <f t="shared" si="8"/>
        <v>0</v>
      </c>
      <c r="H301" s="72">
        <v>0</v>
      </c>
      <c r="I301" s="73"/>
      <c r="J301" s="72">
        <f t="shared" si="9"/>
        <v>0</v>
      </c>
      <c r="K301" s="93"/>
    </row>
    <row r="302" spans="1:11" s="57" customFormat="1" ht="15">
      <c r="A302" s="68"/>
      <c r="B302" s="69"/>
      <c r="C302" s="242"/>
      <c r="D302" s="52"/>
      <c r="E302" s="70"/>
      <c r="F302" s="71">
        <f>SUM(D$5:D302)</f>
        <v>0</v>
      </c>
      <c r="G302" s="72">
        <f t="shared" si="8"/>
        <v>0</v>
      </c>
      <c r="H302" s="72">
        <v>0</v>
      </c>
      <c r="I302" s="73"/>
      <c r="J302" s="72">
        <f t="shared" si="9"/>
        <v>0</v>
      </c>
      <c r="K302" s="93"/>
    </row>
    <row r="303" spans="1:11" s="57" customFormat="1" ht="15">
      <c r="A303" s="68"/>
      <c r="B303" s="69"/>
      <c r="C303" s="242"/>
      <c r="D303" s="52"/>
      <c r="E303" s="70"/>
      <c r="F303" s="71">
        <f>SUM(D$5:D303)</f>
        <v>0</v>
      </c>
      <c r="G303" s="72">
        <f t="shared" si="8"/>
        <v>0</v>
      </c>
      <c r="H303" s="72">
        <v>0</v>
      </c>
      <c r="I303" s="73"/>
      <c r="J303" s="72">
        <f t="shared" si="9"/>
        <v>0</v>
      </c>
      <c r="K303" s="93"/>
    </row>
    <row r="304" spans="1:11" s="57" customFormat="1" ht="15">
      <c r="A304" s="68"/>
      <c r="B304" s="69"/>
      <c r="C304" s="242"/>
      <c r="D304" s="52"/>
      <c r="E304" s="70"/>
      <c r="F304" s="71">
        <f>SUM(D$5:D304)</f>
        <v>0</v>
      </c>
      <c r="G304" s="72">
        <f t="shared" si="8"/>
        <v>0</v>
      </c>
      <c r="H304" s="72">
        <v>0</v>
      </c>
      <c r="I304" s="73"/>
      <c r="J304" s="72">
        <f t="shared" si="9"/>
        <v>0</v>
      </c>
      <c r="K304" s="93"/>
    </row>
    <row r="305" spans="1:11" s="57" customFormat="1" ht="15">
      <c r="A305" s="68"/>
      <c r="B305" s="69"/>
      <c r="C305" s="242"/>
      <c r="D305" s="52"/>
      <c r="E305" s="70"/>
      <c r="F305" s="71">
        <f>SUM(D$5:D305)</f>
        <v>0</v>
      </c>
      <c r="G305" s="72">
        <f t="shared" si="8"/>
        <v>0</v>
      </c>
      <c r="H305" s="72">
        <v>0</v>
      </c>
      <c r="I305" s="73"/>
      <c r="J305" s="72">
        <f t="shared" si="9"/>
        <v>0</v>
      </c>
      <c r="K305" s="93"/>
    </row>
    <row r="306" spans="1:11" s="57" customFormat="1" ht="15">
      <c r="A306" s="68"/>
      <c r="B306" s="69"/>
      <c r="C306" s="242"/>
      <c r="D306" s="52"/>
      <c r="E306" s="70"/>
      <c r="F306" s="71">
        <f>SUM(D$5:D306)</f>
        <v>0</v>
      </c>
      <c r="G306" s="72">
        <f t="shared" si="8"/>
        <v>0</v>
      </c>
      <c r="H306" s="72">
        <v>0</v>
      </c>
      <c r="I306" s="73"/>
      <c r="J306" s="72">
        <f t="shared" si="9"/>
        <v>0</v>
      </c>
      <c r="K306" s="93"/>
    </row>
    <row r="307" spans="1:11" s="57" customFormat="1" ht="15">
      <c r="A307" s="68"/>
      <c r="B307" s="69"/>
      <c r="C307" s="242"/>
      <c r="D307" s="52"/>
      <c r="E307" s="70"/>
      <c r="F307" s="71">
        <f>SUM(D$5:D307)</f>
        <v>0</v>
      </c>
      <c r="G307" s="72">
        <f t="shared" si="8"/>
        <v>0</v>
      </c>
      <c r="H307" s="72">
        <v>0</v>
      </c>
      <c r="I307" s="73"/>
      <c r="J307" s="72">
        <f t="shared" si="9"/>
        <v>0</v>
      </c>
      <c r="K307" s="93"/>
    </row>
    <row r="308" spans="1:11" s="57" customFormat="1" ht="15">
      <c r="A308" s="68"/>
      <c r="B308" s="69"/>
      <c r="C308" s="242"/>
      <c r="D308" s="52"/>
      <c r="E308" s="70"/>
      <c r="F308" s="71">
        <f>SUM(D$5:D308)</f>
        <v>0</v>
      </c>
      <c r="G308" s="72">
        <f t="shared" si="8"/>
        <v>0</v>
      </c>
      <c r="H308" s="72">
        <v>0</v>
      </c>
      <c r="I308" s="73"/>
      <c r="J308" s="72">
        <f t="shared" si="9"/>
        <v>0</v>
      </c>
      <c r="K308" s="93"/>
    </row>
    <row r="309" spans="1:11" s="57" customFormat="1" ht="15">
      <c r="A309" s="68"/>
      <c r="B309" s="69"/>
      <c r="C309" s="242"/>
      <c r="D309" s="52"/>
      <c r="E309" s="70"/>
      <c r="F309" s="71">
        <f>SUM(D$5:D309)</f>
        <v>0</v>
      </c>
      <c r="G309" s="72">
        <f t="shared" si="8"/>
        <v>0</v>
      </c>
      <c r="H309" s="72">
        <v>0</v>
      </c>
      <c r="I309" s="73"/>
      <c r="J309" s="72">
        <f t="shared" si="9"/>
        <v>0</v>
      </c>
      <c r="K309" s="93"/>
    </row>
    <row r="310" spans="1:11" s="57" customFormat="1" ht="15">
      <c r="A310" s="68"/>
      <c r="B310" s="69"/>
      <c r="C310" s="242"/>
      <c r="D310" s="52"/>
      <c r="E310" s="70"/>
      <c r="F310" s="71">
        <f>SUM(D$5:D310)</f>
        <v>0</v>
      </c>
      <c r="G310" s="72">
        <f t="shared" si="8"/>
        <v>0</v>
      </c>
      <c r="H310" s="72">
        <v>0</v>
      </c>
      <c r="I310" s="73"/>
      <c r="J310" s="72">
        <f t="shared" si="9"/>
        <v>0</v>
      </c>
      <c r="K310" s="93"/>
    </row>
    <row r="311" spans="1:11" s="57" customFormat="1" ht="15">
      <c r="A311" s="68"/>
      <c r="B311" s="69"/>
      <c r="C311" s="242"/>
      <c r="D311" s="52"/>
      <c r="E311" s="70"/>
      <c r="F311" s="71">
        <f>SUM(D$5:D311)</f>
        <v>0</v>
      </c>
      <c r="G311" s="72">
        <f t="shared" si="8"/>
        <v>0</v>
      </c>
      <c r="H311" s="72">
        <v>0</v>
      </c>
      <c r="I311" s="73"/>
      <c r="J311" s="72">
        <f t="shared" si="9"/>
        <v>0</v>
      </c>
      <c r="K311" s="93"/>
    </row>
    <row r="312" spans="1:11" s="57" customFormat="1" ht="15">
      <c r="A312" s="68"/>
      <c r="B312" s="69"/>
      <c r="C312" s="242"/>
      <c r="D312" s="52"/>
      <c r="E312" s="70"/>
      <c r="F312" s="71">
        <f>SUM(D$5:D312)</f>
        <v>0</v>
      </c>
      <c r="G312" s="72">
        <f t="shared" si="8"/>
        <v>0</v>
      </c>
      <c r="H312" s="72">
        <v>0</v>
      </c>
      <c r="I312" s="73"/>
      <c r="J312" s="72">
        <f t="shared" si="9"/>
        <v>0</v>
      </c>
      <c r="K312" s="93"/>
    </row>
    <row r="313" spans="1:11" s="57" customFormat="1" ht="15">
      <c r="A313" s="68"/>
      <c r="B313" s="69"/>
      <c r="C313" s="242"/>
      <c r="D313" s="52"/>
      <c r="E313" s="70"/>
      <c r="F313" s="71">
        <f>SUM(D$5:D313)</f>
        <v>0</v>
      </c>
      <c r="G313" s="72">
        <f t="shared" si="8"/>
        <v>0</v>
      </c>
      <c r="H313" s="72">
        <v>0</v>
      </c>
      <c r="I313" s="73"/>
      <c r="J313" s="72">
        <f t="shared" si="9"/>
        <v>0</v>
      </c>
      <c r="K313" s="93"/>
    </row>
    <row r="314" spans="1:11" s="57" customFormat="1" ht="15">
      <c r="A314" s="68"/>
      <c r="B314" s="69"/>
      <c r="C314" s="242"/>
      <c r="D314" s="52"/>
      <c r="E314" s="70"/>
      <c r="F314" s="71">
        <f>SUM(D$5:D314)</f>
        <v>0</v>
      </c>
      <c r="G314" s="72">
        <f t="shared" si="8"/>
        <v>0</v>
      </c>
      <c r="H314" s="72">
        <v>0</v>
      </c>
      <c r="I314" s="73"/>
      <c r="J314" s="72">
        <f t="shared" si="9"/>
        <v>0</v>
      </c>
      <c r="K314" s="93"/>
    </row>
    <row r="315" spans="1:11" s="57" customFormat="1" ht="15">
      <c r="A315" s="68"/>
      <c r="B315" s="69"/>
      <c r="C315" s="242"/>
      <c r="D315" s="52"/>
      <c r="E315" s="70"/>
      <c r="F315" s="71">
        <f>SUM(D$5:D315)</f>
        <v>0</v>
      </c>
      <c r="G315" s="72">
        <f t="shared" si="8"/>
        <v>0</v>
      </c>
      <c r="H315" s="72">
        <v>0</v>
      </c>
      <c r="I315" s="73"/>
      <c r="J315" s="72">
        <f t="shared" si="9"/>
        <v>0</v>
      </c>
      <c r="K315" s="93"/>
    </row>
    <row r="316" spans="1:11" s="57" customFormat="1" ht="15">
      <c r="A316" s="68"/>
      <c r="B316" s="69"/>
      <c r="C316" s="242"/>
      <c r="D316" s="52"/>
      <c r="E316" s="70"/>
      <c r="F316" s="71">
        <f>SUM(D$5:D316)</f>
        <v>0</v>
      </c>
      <c r="G316" s="72">
        <f t="shared" si="8"/>
        <v>0</v>
      </c>
      <c r="H316" s="72">
        <v>0</v>
      </c>
      <c r="I316" s="73"/>
      <c r="J316" s="72">
        <f t="shared" si="9"/>
        <v>0</v>
      </c>
      <c r="K316" s="93"/>
    </row>
    <row r="317" spans="1:11" s="57" customFormat="1" ht="15">
      <c r="A317" s="68"/>
      <c r="B317" s="69"/>
      <c r="C317" s="242"/>
      <c r="D317" s="52"/>
      <c r="E317" s="70"/>
      <c r="F317" s="71">
        <f>SUM(D$5:D317)</f>
        <v>0</v>
      </c>
      <c r="G317" s="72">
        <f t="shared" si="8"/>
        <v>0</v>
      </c>
      <c r="H317" s="72">
        <v>0</v>
      </c>
      <c r="I317" s="73"/>
      <c r="J317" s="72">
        <f t="shared" si="9"/>
        <v>0</v>
      </c>
      <c r="K317" s="93"/>
    </row>
    <row r="318" spans="1:11" s="57" customFormat="1" ht="15">
      <c r="A318" s="68"/>
      <c r="B318" s="69"/>
      <c r="C318" s="242"/>
      <c r="D318" s="52"/>
      <c r="E318" s="70"/>
      <c r="F318" s="71">
        <f>SUM(D$5:D318)</f>
        <v>0</v>
      </c>
      <c r="G318" s="72">
        <f t="shared" si="8"/>
        <v>0</v>
      </c>
      <c r="H318" s="72">
        <v>0</v>
      </c>
      <c r="I318" s="73"/>
      <c r="J318" s="72">
        <f t="shared" si="9"/>
        <v>0</v>
      </c>
      <c r="K318" s="93"/>
    </row>
    <row r="319" spans="1:11" s="57" customFormat="1" ht="15">
      <c r="A319" s="68"/>
      <c r="B319" s="69"/>
      <c r="C319" s="242"/>
      <c r="D319" s="52"/>
      <c r="E319" s="70"/>
      <c r="F319" s="71">
        <f>SUM(D$5:D319)</f>
        <v>0</v>
      </c>
      <c r="G319" s="72">
        <f t="shared" si="8"/>
        <v>0</v>
      </c>
      <c r="H319" s="72">
        <v>0</v>
      </c>
      <c r="I319" s="73"/>
      <c r="J319" s="72">
        <f t="shared" si="9"/>
        <v>0</v>
      </c>
      <c r="K319" s="93"/>
    </row>
    <row r="320" spans="1:11" s="57" customFormat="1" ht="15">
      <c r="A320" s="68"/>
      <c r="B320" s="69"/>
      <c r="C320" s="242"/>
      <c r="D320" s="52"/>
      <c r="E320" s="70"/>
      <c r="F320" s="71">
        <f>SUM(D$5:D320)</f>
        <v>0</v>
      </c>
      <c r="G320" s="72">
        <f t="shared" si="8"/>
        <v>0</v>
      </c>
      <c r="H320" s="72">
        <v>0</v>
      </c>
      <c r="I320" s="73"/>
      <c r="J320" s="72">
        <f t="shared" si="9"/>
        <v>0</v>
      </c>
      <c r="K320" s="93"/>
    </row>
    <row r="321" spans="1:11" s="57" customFormat="1" ht="15">
      <c r="A321" s="68"/>
      <c r="B321" s="69"/>
      <c r="C321" s="242"/>
      <c r="D321" s="52"/>
      <c r="E321" s="70"/>
      <c r="F321" s="71">
        <f>SUM(D$5:D321)</f>
        <v>0</v>
      </c>
      <c r="G321" s="72">
        <f t="shared" si="8"/>
        <v>0</v>
      </c>
      <c r="H321" s="72">
        <v>0</v>
      </c>
      <c r="I321" s="73"/>
      <c r="J321" s="72">
        <f t="shared" si="9"/>
        <v>0</v>
      </c>
      <c r="K321" s="93"/>
    </row>
    <row r="322" spans="1:11" s="57" customFormat="1" ht="15">
      <c r="A322" s="68"/>
      <c r="B322" s="69"/>
      <c r="C322" s="242"/>
      <c r="D322" s="52"/>
      <c r="E322" s="70"/>
      <c r="F322" s="71">
        <f>SUM(D$5:D322)</f>
        <v>0</v>
      </c>
      <c r="G322" s="72">
        <f t="shared" si="8"/>
        <v>0</v>
      </c>
      <c r="H322" s="72">
        <v>0</v>
      </c>
      <c r="I322" s="73"/>
      <c r="J322" s="72">
        <f t="shared" si="9"/>
        <v>0</v>
      </c>
      <c r="K322" s="93"/>
    </row>
    <row r="323" spans="1:11" s="57" customFormat="1" ht="15">
      <c r="A323" s="68"/>
      <c r="B323" s="69"/>
      <c r="C323" s="242"/>
      <c r="D323" s="52"/>
      <c r="E323" s="70"/>
      <c r="F323" s="71">
        <f>SUM(D$5:D323)</f>
        <v>0</v>
      </c>
      <c r="G323" s="72">
        <f t="shared" si="8"/>
        <v>0</v>
      </c>
      <c r="H323" s="72">
        <v>0</v>
      </c>
      <c r="I323" s="73"/>
      <c r="J323" s="72">
        <f t="shared" si="9"/>
        <v>0</v>
      </c>
      <c r="K323" s="93"/>
    </row>
    <row r="324" spans="1:11" s="57" customFormat="1" ht="15">
      <c r="A324" s="68"/>
      <c r="B324" s="69"/>
      <c r="C324" s="242"/>
      <c r="D324" s="52"/>
      <c r="E324" s="70"/>
      <c r="F324" s="71">
        <f>SUM(D$5:D324)</f>
        <v>0</v>
      </c>
      <c r="G324" s="72">
        <f t="shared" si="8"/>
        <v>0</v>
      </c>
      <c r="H324" s="72">
        <v>0</v>
      </c>
      <c r="I324" s="73"/>
      <c r="J324" s="72">
        <f t="shared" si="9"/>
        <v>0</v>
      </c>
      <c r="K324" s="93"/>
    </row>
    <row r="325" spans="1:11" s="57" customFormat="1" ht="15">
      <c r="A325" s="68"/>
      <c r="B325" s="69"/>
      <c r="C325" s="242"/>
      <c r="D325" s="52"/>
      <c r="E325" s="70"/>
      <c r="F325" s="71">
        <f>SUM(D$5:D325)</f>
        <v>0</v>
      </c>
      <c r="G325" s="72">
        <f t="shared" si="8"/>
        <v>0</v>
      </c>
      <c r="H325" s="72">
        <v>0</v>
      </c>
      <c r="I325" s="73"/>
      <c r="J325" s="72">
        <f t="shared" si="9"/>
        <v>0</v>
      </c>
      <c r="K325" s="93"/>
    </row>
    <row r="326" spans="1:11" s="57" customFormat="1" ht="15">
      <c r="A326" s="68"/>
      <c r="B326" s="69"/>
      <c r="C326" s="242"/>
      <c r="D326" s="52"/>
      <c r="E326" s="70"/>
      <c r="F326" s="71">
        <f>SUM(D$5:D326)</f>
        <v>0</v>
      </c>
      <c r="G326" s="72">
        <f t="shared" si="8"/>
        <v>0</v>
      </c>
      <c r="H326" s="72">
        <v>0</v>
      </c>
      <c r="I326" s="73"/>
      <c r="J326" s="72">
        <f t="shared" si="9"/>
        <v>0</v>
      </c>
      <c r="K326" s="93"/>
    </row>
    <row r="327" spans="1:11" s="57" customFormat="1" ht="15">
      <c r="A327" s="68"/>
      <c r="B327" s="69"/>
      <c r="C327" s="242"/>
      <c r="D327" s="52"/>
      <c r="E327" s="70"/>
      <c r="F327" s="71">
        <f>SUM(D$5:D327)</f>
        <v>0</v>
      </c>
      <c r="G327" s="72">
        <f t="shared" si="8"/>
        <v>0</v>
      </c>
      <c r="H327" s="72">
        <v>0</v>
      </c>
      <c r="I327" s="73"/>
      <c r="J327" s="72">
        <f t="shared" si="9"/>
        <v>0</v>
      </c>
      <c r="K327" s="93"/>
    </row>
    <row r="328" spans="1:11" s="57" customFormat="1" ht="15">
      <c r="A328" s="68"/>
      <c r="B328" s="69"/>
      <c r="C328" s="242"/>
      <c r="D328" s="52"/>
      <c r="E328" s="70"/>
      <c r="F328" s="71">
        <f>SUM(D$5:D328)</f>
        <v>0</v>
      </c>
      <c r="G328" s="72">
        <f t="shared" ref="G328:G391" si="10">+D328-H328</f>
        <v>0</v>
      </c>
      <c r="H328" s="72">
        <v>0</v>
      </c>
      <c r="I328" s="73"/>
      <c r="J328" s="72">
        <f t="shared" ref="J328:J391" si="11">IF(OR(G328&gt;0,I328="X",C328="Income from customers"),0,G328)</f>
        <v>0</v>
      </c>
      <c r="K328" s="93"/>
    </row>
    <row r="329" spans="1:11" s="57" customFormat="1" ht="15">
      <c r="A329" s="68"/>
      <c r="B329" s="69"/>
      <c r="C329" s="242"/>
      <c r="D329" s="52"/>
      <c r="E329" s="70"/>
      <c r="F329" s="71">
        <f>SUM(D$5:D329)</f>
        <v>0</v>
      </c>
      <c r="G329" s="72">
        <f t="shared" si="10"/>
        <v>0</v>
      </c>
      <c r="H329" s="72">
        <v>0</v>
      </c>
      <c r="I329" s="73"/>
      <c r="J329" s="72">
        <f t="shared" si="11"/>
        <v>0</v>
      </c>
      <c r="K329" s="93"/>
    </row>
    <row r="330" spans="1:11" s="57" customFormat="1" ht="15">
      <c r="A330" s="68"/>
      <c r="B330" s="69"/>
      <c r="C330" s="242"/>
      <c r="D330" s="52"/>
      <c r="E330" s="70"/>
      <c r="F330" s="71">
        <f>SUM(D$5:D330)</f>
        <v>0</v>
      </c>
      <c r="G330" s="72">
        <f t="shared" si="10"/>
        <v>0</v>
      </c>
      <c r="H330" s="72">
        <v>0</v>
      </c>
      <c r="I330" s="73"/>
      <c r="J330" s="72">
        <f t="shared" si="11"/>
        <v>0</v>
      </c>
      <c r="K330" s="93"/>
    </row>
    <row r="331" spans="1:11" s="57" customFormat="1" ht="15">
      <c r="A331" s="68"/>
      <c r="B331" s="69"/>
      <c r="C331" s="242"/>
      <c r="D331" s="52"/>
      <c r="E331" s="70"/>
      <c r="F331" s="71">
        <f>SUM(D$5:D331)</f>
        <v>0</v>
      </c>
      <c r="G331" s="72">
        <f t="shared" si="10"/>
        <v>0</v>
      </c>
      <c r="H331" s="72">
        <v>0</v>
      </c>
      <c r="I331" s="73"/>
      <c r="J331" s="72">
        <f t="shared" si="11"/>
        <v>0</v>
      </c>
      <c r="K331" s="93"/>
    </row>
    <row r="332" spans="1:11" s="57" customFormat="1" ht="15">
      <c r="A332" s="68"/>
      <c r="B332" s="69"/>
      <c r="C332" s="242"/>
      <c r="D332" s="52"/>
      <c r="E332" s="70"/>
      <c r="F332" s="71">
        <f>SUM(D$5:D332)</f>
        <v>0</v>
      </c>
      <c r="G332" s="72">
        <f t="shared" si="10"/>
        <v>0</v>
      </c>
      <c r="H332" s="72">
        <v>0</v>
      </c>
      <c r="I332" s="73"/>
      <c r="J332" s="72">
        <f t="shared" si="11"/>
        <v>0</v>
      </c>
      <c r="K332" s="93"/>
    </row>
    <row r="333" spans="1:11" s="57" customFormat="1" ht="15">
      <c r="A333" s="68"/>
      <c r="B333" s="69"/>
      <c r="C333" s="242"/>
      <c r="D333" s="52"/>
      <c r="E333" s="70"/>
      <c r="F333" s="71">
        <f>SUM(D$5:D333)</f>
        <v>0</v>
      </c>
      <c r="G333" s="72">
        <f t="shared" si="10"/>
        <v>0</v>
      </c>
      <c r="H333" s="72">
        <v>0</v>
      </c>
      <c r="I333" s="73"/>
      <c r="J333" s="72">
        <f t="shared" si="11"/>
        <v>0</v>
      </c>
      <c r="K333" s="93"/>
    </row>
    <row r="334" spans="1:11" s="57" customFormat="1" ht="15">
      <c r="A334" s="68"/>
      <c r="B334" s="69"/>
      <c r="C334" s="242"/>
      <c r="D334" s="52"/>
      <c r="E334" s="70"/>
      <c r="F334" s="71">
        <f>SUM(D$5:D334)</f>
        <v>0</v>
      </c>
      <c r="G334" s="72">
        <f t="shared" si="10"/>
        <v>0</v>
      </c>
      <c r="H334" s="72">
        <v>0</v>
      </c>
      <c r="I334" s="73"/>
      <c r="J334" s="72">
        <f t="shared" si="11"/>
        <v>0</v>
      </c>
      <c r="K334" s="93"/>
    </row>
    <row r="335" spans="1:11" s="57" customFormat="1" ht="15">
      <c r="A335" s="68"/>
      <c r="B335" s="69"/>
      <c r="C335" s="242"/>
      <c r="D335" s="52"/>
      <c r="E335" s="70"/>
      <c r="F335" s="71">
        <f>SUM(D$5:D335)</f>
        <v>0</v>
      </c>
      <c r="G335" s="72">
        <f t="shared" si="10"/>
        <v>0</v>
      </c>
      <c r="H335" s="72">
        <v>0</v>
      </c>
      <c r="I335" s="73"/>
      <c r="J335" s="72">
        <f t="shared" si="11"/>
        <v>0</v>
      </c>
      <c r="K335" s="93"/>
    </row>
    <row r="336" spans="1:11" s="57" customFormat="1" ht="15">
      <c r="A336" s="68"/>
      <c r="B336" s="69"/>
      <c r="C336" s="242"/>
      <c r="D336" s="52"/>
      <c r="E336" s="70"/>
      <c r="F336" s="71">
        <f>SUM(D$5:D336)</f>
        <v>0</v>
      </c>
      <c r="G336" s="72">
        <f t="shared" si="10"/>
        <v>0</v>
      </c>
      <c r="H336" s="72">
        <v>0</v>
      </c>
      <c r="I336" s="73"/>
      <c r="J336" s="72">
        <f t="shared" si="11"/>
        <v>0</v>
      </c>
      <c r="K336" s="93"/>
    </row>
    <row r="337" spans="1:11" s="57" customFormat="1" ht="15">
      <c r="A337" s="68"/>
      <c r="B337" s="69"/>
      <c r="C337" s="242"/>
      <c r="D337" s="52"/>
      <c r="E337" s="70"/>
      <c r="F337" s="71">
        <f>SUM(D$5:D337)</f>
        <v>0</v>
      </c>
      <c r="G337" s="72">
        <f t="shared" si="10"/>
        <v>0</v>
      </c>
      <c r="H337" s="72">
        <v>0</v>
      </c>
      <c r="I337" s="73"/>
      <c r="J337" s="72">
        <f t="shared" si="11"/>
        <v>0</v>
      </c>
      <c r="K337" s="93"/>
    </row>
    <row r="338" spans="1:11" s="57" customFormat="1" ht="15">
      <c r="A338" s="68"/>
      <c r="B338" s="69"/>
      <c r="C338" s="242"/>
      <c r="D338" s="52"/>
      <c r="E338" s="70"/>
      <c r="F338" s="71">
        <f>SUM(D$5:D338)</f>
        <v>0</v>
      </c>
      <c r="G338" s="72">
        <f t="shared" si="10"/>
        <v>0</v>
      </c>
      <c r="H338" s="72">
        <v>0</v>
      </c>
      <c r="I338" s="73"/>
      <c r="J338" s="72">
        <f t="shared" si="11"/>
        <v>0</v>
      </c>
      <c r="K338" s="93"/>
    </row>
    <row r="339" spans="1:11" s="57" customFormat="1" ht="15">
      <c r="A339" s="68"/>
      <c r="B339" s="69"/>
      <c r="C339" s="242"/>
      <c r="D339" s="52"/>
      <c r="E339" s="70"/>
      <c r="F339" s="71">
        <f>SUM(D$5:D339)</f>
        <v>0</v>
      </c>
      <c r="G339" s="72">
        <f t="shared" si="10"/>
        <v>0</v>
      </c>
      <c r="H339" s="72">
        <v>0</v>
      </c>
      <c r="I339" s="73"/>
      <c r="J339" s="72">
        <f t="shared" si="11"/>
        <v>0</v>
      </c>
      <c r="K339" s="93"/>
    </row>
    <row r="340" spans="1:11" s="57" customFormat="1" ht="15">
      <c r="A340" s="68"/>
      <c r="B340" s="69"/>
      <c r="C340" s="242"/>
      <c r="D340" s="52"/>
      <c r="E340" s="70"/>
      <c r="F340" s="71">
        <f>SUM(D$5:D340)</f>
        <v>0</v>
      </c>
      <c r="G340" s="72">
        <f t="shared" si="10"/>
        <v>0</v>
      </c>
      <c r="H340" s="72">
        <v>0</v>
      </c>
      <c r="I340" s="73"/>
      <c r="J340" s="72">
        <f t="shared" si="11"/>
        <v>0</v>
      </c>
      <c r="K340" s="93"/>
    </row>
    <row r="341" spans="1:11" s="57" customFormat="1" ht="15">
      <c r="A341" s="68"/>
      <c r="B341" s="69"/>
      <c r="C341" s="242"/>
      <c r="D341" s="52"/>
      <c r="E341" s="70"/>
      <c r="F341" s="71">
        <f>SUM(D$5:D341)</f>
        <v>0</v>
      </c>
      <c r="G341" s="72">
        <f t="shared" si="10"/>
        <v>0</v>
      </c>
      <c r="H341" s="72">
        <v>0</v>
      </c>
      <c r="I341" s="73"/>
      <c r="J341" s="72">
        <f t="shared" si="11"/>
        <v>0</v>
      </c>
      <c r="K341" s="93"/>
    </row>
    <row r="342" spans="1:11" s="57" customFormat="1" ht="15">
      <c r="A342" s="68"/>
      <c r="B342" s="69"/>
      <c r="C342" s="242"/>
      <c r="D342" s="52"/>
      <c r="E342" s="70"/>
      <c r="F342" s="71">
        <f>SUM(D$5:D342)</f>
        <v>0</v>
      </c>
      <c r="G342" s="72">
        <f t="shared" si="10"/>
        <v>0</v>
      </c>
      <c r="H342" s="72">
        <v>0</v>
      </c>
      <c r="I342" s="73"/>
      <c r="J342" s="72">
        <f t="shared" si="11"/>
        <v>0</v>
      </c>
      <c r="K342" s="93"/>
    </row>
    <row r="343" spans="1:11" s="57" customFormat="1" ht="15">
      <c r="A343" s="68"/>
      <c r="B343" s="69"/>
      <c r="C343" s="242"/>
      <c r="D343" s="52"/>
      <c r="E343" s="70"/>
      <c r="F343" s="71">
        <f>SUM(D$5:D343)</f>
        <v>0</v>
      </c>
      <c r="G343" s="72">
        <f t="shared" si="10"/>
        <v>0</v>
      </c>
      <c r="H343" s="72">
        <v>0</v>
      </c>
      <c r="I343" s="73"/>
      <c r="J343" s="72">
        <f t="shared" si="11"/>
        <v>0</v>
      </c>
      <c r="K343" s="93"/>
    </row>
    <row r="344" spans="1:11" s="57" customFormat="1" ht="15">
      <c r="A344" s="68"/>
      <c r="B344" s="69"/>
      <c r="C344" s="242"/>
      <c r="D344" s="52"/>
      <c r="E344" s="70"/>
      <c r="F344" s="71">
        <f>SUM(D$5:D344)</f>
        <v>0</v>
      </c>
      <c r="G344" s="72">
        <f t="shared" si="10"/>
        <v>0</v>
      </c>
      <c r="H344" s="72">
        <v>0</v>
      </c>
      <c r="I344" s="73"/>
      <c r="J344" s="72">
        <f t="shared" si="11"/>
        <v>0</v>
      </c>
      <c r="K344" s="93"/>
    </row>
    <row r="345" spans="1:11" s="57" customFormat="1" ht="15">
      <c r="A345" s="68"/>
      <c r="B345" s="69"/>
      <c r="C345" s="242"/>
      <c r="D345" s="52"/>
      <c r="E345" s="70"/>
      <c r="F345" s="71">
        <f>SUM(D$5:D345)</f>
        <v>0</v>
      </c>
      <c r="G345" s="72">
        <f t="shared" si="10"/>
        <v>0</v>
      </c>
      <c r="H345" s="72">
        <v>0</v>
      </c>
      <c r="I345" s="73"/>
      <c r="J345" s="72">
        <f t="shared" si="11"/>
        <v>0</v>
      </c>
      <c r="K345" s="93"/>
    </row>
    <row r="346" spans="1:11" s="57" customFormat="1" ht="15">
      <c r="A346" s="68"/>
      <c r="B346" s="69"/>
      <c r="C346" s="242"/>
      <c r="D346" s="52"/>
      <c r="E346" s="70"/>
      <c r="F346" s="71">
        <f>SUM(D$5:D346)</f>
        <v>0</v>
      </c>
      <c r="G346" s="72">
        <f t="shared" si="10"/>
        <v>0</v>
      </c>
      <c r="H346" s="72">
        <v>0</v>
      </c>
      <c r="I346" s="73"/>
      <c r="J346" s="72">
        <f t="shared" si="11"/>
        <v>0</v>
      </c>
      <c r="K346" s="93"/>
    </row>
    <row r="347" spans="1:11" s="57" customFormat="1" ht="15">
      <c r="A347" s="68"/>
      <c r="B347" s="69"/>
      <c r="C347" s="242"/>
      <c r="D347" s="52"/>
      <c r="E347" s="70"/>
      <c r="F347" s="71">
        <f>SUM(D$5:D347)</f>
        <v>0</v>
      </c>
      <c r="G347" s="72">
        <f t="shared" si="10"/>
        <v>0</v>
      </c>
      <c r="H347" s="72">
        <v>0</v>
      </c>
      <c r="I347" s="73"/>
      <c r="J347" s="72">
        <f t="shared" si="11"/>
        <v>0</v>
      </c>
      <c r="K347" s="93"/>
    </row>
    <row r="348" spans="1:11" s="57" customFormat="1" ht="15">
      <c r="A348" s="68"/>
      <c r="B348" s="69"/>
      <c r="C348" s="242"/>
      <c r="D348" s="52"/>
      <c r="E348" s="70"/>
      <c r="F348" s="71">
        <f>SUM(D$5:D348)</f>
        <v>0</v>
      </c>
      <c r="G348" s="72">
        <f t="shared" si="10"/>
        <v>0</v>
      </c>
      <c r="H348" s="72">
        <v>0</v>
      </c>
      <c r="I348" s="73"/>
      <c r="J348" s="72">
        <f t="shared" si="11"/>
        <v>0</v>
      </c>
      <c r="K348" s="93"/>
    </row>
    <row r="349" spans="1:11" s="57" customFormat="1" ht="15">
      <c r="A349" s="68"/>
      <c r="B349" s="69"/>
      <c r="C349" s="242"/>
      <c r="D349" s="52"/>
      <c r="E349" s="70"/>
      <c r="F349" s="71">
        <f>SUM(D$5:D349)</f>
        <v>0</v>
      </c>
      <c r="G349" s="72">
        <f t="shared" si="10"/>
        <v>0</v>
      </c>
      <c r="H349" s="72">
        <v>0</v>
      </c>
      <c r="I349" s="73"/>
      <c r="J349" s="72">
        <f t="shared" si="11"/>
        <v>0</v>
      </c>
      <c r="K349" s="93"/>
    </row>
    <row r="350" spans="1:11" s="57" customFormat="1" ht="15">
      <c r="A350" s="68"/>
      <c r="B350" s="69"/>
      <c r="C350" s="242"/>
      <c r="D350" s="52"/>
      <c r="E350" s="70"/>
      <c r="F350" s="71">
        <f>SUM(D$5:D350)</f>
        <v>0</v>
      </c>
      <c r="G350" s="72">
        <f t="shared" si="10"/>
        <v>0</v>
      </c>
      <c r="H350" s="72">
        <v>0</v>
      </c>
      <c r="I350" s="73"/>
      <c r="J350" s="72">
        <f t="shared" si="11"/>
        <v>0</v>
      </c>
      <c r="K350" s="93"/>
    </row>
    <row r="351" spans="1:11" s="57" customFormat="1" ht="15">
      <c r="A351" s="68"/>
      <c r="B351" s="69"/>
      <c r="C351" s="242"/>
      <c r="D351" s="52"/>
      <c r="E351" s="70"/>
      <c r="F351" s="71">
        <f>SUM(D$5:D351)</f>
        <v>0</v>
      </c>
      <c r="G351" s="72">
        <f t="shared" si="10"/>
        <v>0</v>
      </c>
      <c r="H351" s="72">
        <v>0</v>
      </c>
      <c r="I351" s="73"/>
      <c r="J351" s="72">
        <f t="shared" si="11"/>
        <v>0</v>
      </c>
      <c r="K351" s="93"/>
    </row>
    <row r="352" spans="1:11" s="57" customFormat="1" ht="15">
      <c r="A352" s="68"/>
      <c r="B352" s="69"/>
      <c r="C352" s="242"/>
      <c r="D352" s="52"/>
      <c r="E352" s="70"/>
      <c r="F352" s="71">
        <f>SUM(D$5:D352)</f>
        <v>0</v>
      </c>
      <c r="G352" s="72">
        <f t="shared" si="10"/>
        <v>0</v>
      </c>
      <c r="H352" s="72">
        <v>0</v>
      </c>
      <c r="I352" s="73"/>
      <c r="J352" s="72">
        <f t="shared" si="11"/>
        <v>0</v>
      </c>
      <c r="K352" s="93"/>
    </row>
    <row r="353" spans="1:11" s="57" customFormat="1" ht="15">
      <c r="A353" s="68"/>
      <c r="B353" s="69"/>
      <c r="C353" s="242"/>
      <c r="D353" s="52"/>
      <c r="E353" s="70"/>
      <c r="F353" s="71">
        <f>SUM(D$5:D353)</f>
        <v>0</v>
      </c>
      <c r="G353" s="72">
        <f t="shared" si="10"/>
        <v>0</v>
      </c>
      <c r="H353" s="72">
        <v>0</v>
      </c>
      <c r="I353" s="73"/>
      <c r="J353" s="72">
        <f t="shared" si="11"/>
        <v>0</v>
      </c>
      <c r="K353" s="93"/>
    </row>
    <row r="354" spans="1:11" s="57" customFormat="1" ht="15">
      <c r="A354" s="68"/>
      <c r="B354" s="69"/>
      <c r="C354" s="242"/>
      <c r="D354" s="52"/>
      <c r="E354" s="70"/>
      <c r="F354" s="71">
        <f>SUM(D$5:D354)</f>
        <v>0</v>
      </c>
      <c r="G354" s="72">
        <f t="shared" si="10"/>
        <v>0</v>
      </c>
      <c r="H354" s="72">
        <v>0</v>
      </c>
      <c r="I354" s="73"/>
      <c r="J354" s="72">
        <f t="shared" si="11"/>
        <v>0</v>
      </c>
      <c r="K354" s="93"/>
    </row>
    <row r="355" spans="1:11" s="57" customFormat="1" ht="15">
      <c r="A355" s="68"/>
      <c r="B355" s="69"/>
      <c r="C355" s="242"/>
      <c r="D355" s="52"/>
      <c r="E355" s="70"/>
      <c r="F355" s="71">
        <f>SUM(D$5:D355)</f>
        <v>0</v>
      </c>
      <c r="G355" s="72">
        <f t="shared" si="10"/>
        <v>0</v>
      </c>
      <c r="H355" s="72">
        <v>0</v>
      </c>
      <c r="I355" s="73"/>
      <c r="J355" s="72">
        <f t="shared" si="11"/>
        <v>0</v>
      </c>
      <c r="K355" s="93"/>
    </row>
    <row r="356" spans="1:11" s="57" customFormat="1" ht="15">
      <c r="A356" s="68"/>
      <c r="B356" s="69"/>
      <c r="C356" s="242"/>
      <c r="D356" s="52"/>
      <c r="E356" s="70"/>
      <c r="F356" s="71">
        <f>SUM(D$5:D356)</f>
        <v>0</v>
      </c>
      <c r="G356" s="72">
        <f t="shared" si="10"/>
        <v>0</v>
      </c>
      <c r="H356" s="72">
        <v>0</v>
      </c>
      <c r="I356" s="73"/>
      <c r="J356" s="72">
        <f t="shared" si="11"/>
        <v>0</v>
      </c>
      <c r="K356" s="93"/>
    </row>
    <row r="357" spans="1:11" s="57" customFormat="1" ht="15">
      <c r="A357" s="68"/>
      <c r="B357" s="69"/>
      <c r="C357" s="242"/>
      <c r="D357" s="52"/>
      <c r="E357" s="70"/>
      <c r="F357" s="71">
        <f>SUM(D$5:D357)</f>
        <v>0</v>
      </c>
      <c r="G357" s="72">
        <f t="shared" si="10"/>
        <v>0</v>
      </c>
      <c r="H357" s="72">
        <v>0</v>
      </c>
      <c r="I357" s="73"/>
      <c r="J357" s="72">
        <f t="shared" si="11"/>
        <v>0</v>
      </c>
      <c r="K357" s="93"/>
    </row>
    <row r="358" spans="1:11" s="57" customFormat="1" ht="15">
      <c r="A358" s="68"/>
      <c r="B358" s="69"/>
      <c r="C358" s="242"/>
      <c r="D358" s="52"/>
      <c r="E358" s="70"/>
      <c r="F358" s="71">
        <f>SUM(D$5:D358)</f>
        <v>0</v>
      </c>
      <c r="G358" s="72">
        <f t="shared" si="10"/>
        <v>0</v>
      </c>
      <c r="H358" s="72">
        <v>0</v>
      </c>
      <c r="I358" s="73"/>
      <c r="J358" s="72">
        <f t="shared" si="11"/>
        <v>0</v>
      </c>
      <c r="K358" s="93"/>
    </row>
    <row r="359" spans="1:11" s="57" customFormat="1" ht="15">
      <c r="A359" s="68"/>
      <c r="B359" s="69"/>
      <c r="C359" s="242"/>
      <c r="D359" s="52"/>
      <c r="E359" s="70"/>
      <c r="F359" s="71">
        <f>SUM(D$5:D359)</f>
        <v>0</v>
      </c>
      <c r="G359" s="72">
        <f t="shared" si="10"/>
        <v>0</v>
      </c>
      <c r="H359" s="72">
        <v>0</v>
      </c>
      <c r="I359" s="73"/>
      <c r="J359" s="72">
        <f t="shared" si="11"/>
        <v>0</v>
      </c>
      <c r="K359" s="93"/>
    </row>
    <row r="360" spans="1:11" s="57" customFormat="1" ht="15">
      <c r="A360" s="68"/>
      <c r="B360" s="69"/>
      <c r="C360" s="242"/>
      <c r="D360" s="52"/>
      <c r="E360" s="70"/>
      <c r="F360" s="71">
        <f>SUM(D$5:D360)</f>
        <v>0</v>
      </c>
      <c r="G360" s="72">
        <f t="shared" si="10"/>
        <v>0</v>
      </c>
      <c r="H360" s="72">
        <v>0</v>
      </c>
      <c r="I360" s="73"/>
      <c r="J360" s="72">
        <f t="shared" si="11"/>
        <v>0</v>
      </c>
      <c r="K360" s="93"/>
    </row>
    <row r="361" spans="1:11" s="57" customFormat="1" ht="15">
      <c r="A361" s="68"/>
      <c r="B361" s="69"/>
      <c r="C361" s="242"/>
      <c r="D361" s="52"/>
      <c r="E361" s="70"/>
      <c r="F361" s="71">
        <f>SUM(D$5:D361)</f>
        <v>0</v>
      </c>
      <c r="G361" s="72">
        <f t="shared" si="10"/>
        <v>0</v>
      </c>
      <c r="H361" s="72">
        <v>0</v>
      </c>
      <c r="I361" s="73"/>
      <c r="J361" s="72">
        <f t="shared" si="11"/>
        <v>0</v>
      </c>
      <c r="K361" s="93"/>
    </row>
    <row r="362" spans="1:11" s="57" customFormat="1" ht="15">
      <c r="A362" s="68"/>
      <c r="B362" s="69"/>
      <c r="C362" s="242"/>
      <c r="D362" s="52"/>
      <c r="E362" s="70"/>
      <c r="F362" s="71">
        <f>SUM(D$5:D362)</f>
        <v>0</v>
      </c>
      <c r="G362" s="72">
        <f t="shared" si="10"/>
        <v>0</v>
      </c>
      <c r="H362" s="72">
        <v>0</v>
      </c>
      <c r="I362" s="73"/>
      <c r="J362" s="72">
        <f t="shared" si="11"/>
        <v>0</v>
      </c>
      <c r="K362" s="93"/>
    </row>
    <row r="363" spans="1:11" s="57" customFormat="1" ht="15">
      <c r="A363" s="68"/>
      <c r="B363" s="69"/>
      <c r="C363" s="242"/>
      <c r="D363" s="52"/>
      <c r="E363" s="70"/>
      <c r="F363" s="71">
        <f>SUM(D$5:D363)</f>
        <v>0</v>
      </c>
      <c r="G363" s="72">
        <f t="shared" si="10"/>
        <v>0</v>
      </c>
      <c r="H363" s="72">
        <v>0</v>
      </c>
      <c r="I363" s="73"/>
      <c r="J363" s="72">
        <f t="shared" si="11"/>
        <v>0</v>
      </c>
      <c r="K363" s="93"/>
    </row>
    <row r="364" spans="1:11" s="57" customFormat="1" ht="15">
      <c r="A364" s="68"/>
      <c r="B364" s="69"/>
      <c r="C364" s="242"/>
      <c r="D364" s="52"/>
      <c r="E364" s="70"/>
      <c r="F364" s="71">
        <f>SUM(D$5:D364)</f>
        <v>0</v>
      </c>
      <c r="G364" s="72">
        <f t="shared" si="10"/>
        <v>0</v>
      </c>
      <c r="H364" s="72">
        <v>0</v>
      </c>
      <c r="I364" s="73"/>
      <c r="J364" s="72">
        <f t="shared" si="11"/>
        <v>0</v>
      </c>
      <c r="K364" s="93"/>
    </row>
    <row r="365" spans="1:11" s="57" customFormat="1" ht="15">
      <c r="A365" s="68"/>
      <c r="B365" s="69"/>
      <c r="C365" s="242"/>
      <c r="D365" s="52"/>
      <c r="E365" s="70"/>
      <c r="F365" s="71">
        <f>SUM(D$5:D365)</f>
        <v>0</v>
      </c>
      <c r="G365" s="72">
        <f t="shared" si="10"/>
        <v>0</v>
      </c>
      <c r="H365" s="72">
        <v>0</v>
      </c>
      <c r="I365" s="73"/>
      <c r="J365" s="72">
        <f t="shared" si="11"/>
        <v>0</v>
      </c>
      <c r="K365" s="93"/>
    </row>
    <row r="366" spans="1:11" s="57" customFormat="1" ht="15">
      <c r="A366" s="68"/>
      <c r="B366" s="69"/>
      <c r="C366" s="242"/>
      <c r="D366" s="52"/>
      <c r="E366" s="70"/>
      <c r="F366" s="71">
        <f>SUM(D$5:D366)</f>
        <v>0</v>
      </c>
      <c r="G366" s="72">
        <f t="shared" si="10"/>
        <v>0</v>
      </c>
      <c r="H366" s="72">
        <v>0</v>
      </c>
      <c r="I366" s="73"/>
      <c r="J366" s="72">
        <f t="shared" si="11"/>
        <v>0</v>
      </c>
      <c r="K366" s="93"/>
    </row>
    <row r="367" spans="1:11" s="57" customFormat="1" ht="15">
      <c r="A367" s="68"/>
      <c r="B367" s="69"/>
      <c r="C367" s="242"/>
      <c r="D367" s="52"/>
      <c r="E367" s="70"/>
      <c r="F367" s="71">
        <f>SUM(D$5:D367)</f>
        <v>0</v>
      </c>
      <c r="G367" s="72">
        <f t="shared" si="10"/>
        <v>0</v>
      </c>
      <c r="H367" s="72">
        <v>0</v>
      </c>
      <c r="I367" s="73"/>
      <c r="J367" s="72">
        <f t="shared" si="11"/>
        <v>0</v>
      </c>
      <c r="K367" s="93"/>
    </row>
    <row r="368" spans="1:11" s="57" customFormat="1" ht="15">
      <c r="A368" s="68"/>
      <c r="B368" s="69"/>
      <c r="C368" s="242"/>
      <c r="D368" s="52"/>
      <c r="E368" s="70"/>
      <c r="F368" s="71">
        <f>SUM(D$5:D368)</f>
        <v>0</v>
      </c>
      <c r="G368" s="72">
        <f t="shared" si="10"/>
        <v>0</v>
      </c>
      <c r="H368" s="72">
        <v>0</v>
      </c>
      <c r="I368" s="73"/>
      <c r="J368" s="72">
        <f t="shared" si="11"/>
        <v>0</v>
      </c>
      <c r="K368" s="93"/>
    </row>
    <row r="369" spans="1:11" s="57" customFormat="1" ht="15">
      <c r="A369" s="68"/>
      <c r="B369" s="69"/>
      <c r="C369" s="242"/>
      <c r="D369" s="52"/>
      <c r="E369" s="70"/>
      <c r="F369" s="71">
        <f>SUM(D$5:D369)</f>
        <v>0</v>
      </c>
      <c r="G369" s="72">
        <f t="shared" si="10"/>
        <v>0</v>
      </c>
      <c r="H369" s="72">
        <v>0</v>
      </c>
      <c r="I369" s="73"/>
      <c r="J369" s="72">
        <f t="shared" si="11"/>
        <v>0</v>
      </c>
      <c r="K369" s="93"/>
    </row>
    <row r="370" spans="1:11" s="57" customFormat="1" ht="15">
      <c r="A370" s="68"/>
      <c r="B370" s="69"/>
      <c r="C370" s="242"/>
      <c r="D370" s="52"/>
      <c r="E370" s="70"/>
      <c r="F370" s="71">
        <f>SUM(D$5:D370)</f>
        <v>0</v>
      </c>
      <c r="G370" s="72">
        <f t="shared" si="10"/>
        <v>0</v>
      </c>
      <c r="H370" s="72">
        <v>0</v>
      </c>
      <c r="I370" s="73"/>
      <c r="J370" s="72">
        <f t="shared" si="11"/>
        <v>0</v>
      </c>
      <c r="K370" s="93"/>
    </row>
    <row r="371" spans="1:11" s="57" customFormat="1" ht="15">
      <c r="A371" s="68"/>
      <c r="B371" s="69"/>
      <c r="C371" s="242"/>
      <c r="D371" s="52"/>
      <c r="E371" s="70"/>
      <c r="F371" s="71">
        <f>SUM(D$5:D371)</f>
        <v>0</v>
      </c>
      <c r="G371" s="72">
        <f t="shared" si="10"/>
        <v>0</v>
      </c>
      <c r="H371" s="72">
        <v>0</v>
      </c>
      <c r="I371" s="73"/>
      <c r="J371" s="72">
        <f t="shared" si="11"/>
        <v>0</v>
      </c>
      <c r="K371" s="93"/>
    </row>
    <row r="372" spans="1:11" s="57" customFormat="1" ht="15">
      <c r="A372" s="68"/>
      <c r="B372" s="69"/>
      <c r="C372" s="242"/>
      <c r="D372" s="52"/>
      <c r="E372" s="70"/>
      <c r="F372" s="71">
        <f>SUM(D$5:D372)</f>
        <v>0</v>
      </c>
      <c r="G372" s="72">
        <f t="shared" si="10"/>
        <v>0</v>
      </c>
      <c r="H372" s="72">
        <v>0</v>
      </c>
      <c r="I372" s="73"/>
      <c r="J372" s="72">
        <f t="shared" si="11"/>
        <v>0</v>
      </c>
      <c r="K372" s="93"/>
    </row>
    <row r="373" spans="1:11" s="57" customFormat="1" ht="15">
      <c r="A373" s="68"/>
      <c r="B373" s="69"/>
      <c r="C373" s="242"/>
      <c r="D373" s="52"/>
      <c r="E373" s="70"/>
      <c r="F373" s="71">
        <f>SUM(D$5:D373)</f>
        <v>0</v>
      </c>
      <c r="G373" s="72">
        <f t="shared" si="10"/>
        <v>0</v>
      </c>
      <c r="H373" s="72">
        <v>0</v>
      </c>
      <c r="I373" s="73"/>
      <c r="J373" s="72">
        <f t="shared" si="11"/>
        <v>0</v>
      </c>
      <c r="K373" s="93"/>
    </row>
    <row r="374" spans="1:11" s="57" customFormat="1" ht="15">
      <c r="A374" s="68"/>
      <c r="B374" s="69"/>
      <c r="C374" s="242"/>
      <c r="D374" s="52"/>
      <c r="E374" s="70"/>
      <c r="F374" s="71">
        <f>SUM(D$5:D374)</f>
        <v>0</v>
      </c>
      <c r="G374" s="72">
        <f t="shared" si="10"/>
        <v>0</v>
      </c>
      <c r="H374" s="72">
        <v>0</v>
      </c>
      <c r="I374" s="73"/>
      <c r="J374" s="72">
        <f t="shared" si="11"/>
        <v>0</v>
      </c>
      <c r="K374" s="93"/>
    </row>
    <row r="375" spans="1:11" s="57" customFormat="1" ht="15">
      <c r="A375" s="68"/>
      <c r="B375" s="69"/>
      <c r="C375" s="242"/>
      <c r="D375" s="52"/>
      <c r="E375" s="70"/>
      <c r="F375" s="71">
        <f>SUM(D$5:D375)</f>
        <v>0</v>
      </c>
      <c r="G375" s="72">
        <f t="shared" si="10"/>
        <v>0</v>
      </c>
      <c r="H375" s="72">
        <v>0</v>
      </c>
      <c r="I375" s="73"/>
      <c r="J375" s="72">
        <f t="shared" si="11"/>
        <v>0</v>
      </c>
      <c r="K375" s="93"/>
    </row>
    <row r="376" spans="1:11" s="57" customFormat="1" ht="15">
      <c r="A376" s="68"/>
      <c r="B376" s="69"/>
      <c r="C376" s="242"/>
      <c r="D376" s="52"/>
      <c r="E376" s="70"/>
      <c r="F376" s="71">
        <f>SUM(D$5:D376)</f>
        <v>0</v>
      </c>
      <c r="G376" s="72">
        <f t="shared" si="10"/>
        <v>0</v>
      </c>
      <c r="H376" s="72">
        <v>0</v>
      </c>
      <c r="I376" s="73"/>
      <c r="J376" s="72">
        <f t="shared" si="11"/>
        <v>0</v>
      </c>
      <c r="K376" s="93"/>
    </row>
    <row r="377" spans="1:11" s="57" customFormat="1" ht="15">
      <c r="A377" s="68"/>
      <c r="B377" s="69"/>
      <c r="C377" s="242"/>
      <c r="D377" s="52"/>
      <c r="E377" s="70"/>
      <c r="F377" s="71">
        <f>SUM(D$5:D377)</f>
        <v>0</v>
      </c>
      <c r="G377" s="72">
        <f t="shared" si="10"/>
        <v>0</v>
      </c>
      <c r="H377" s="72">
        <v>0</v>
      </c>
      <c r="I377" s="73"/>
      <c r="J377" s="72">
        <f t="shared" si="11"/>
        <v>0</v>
      </c>
      <c r="K377" s="93"/>
    </row>
    <row r="378" spans="1:11" s="57" customFormat="1" ht="15">
      <c r="A378" s="68"/>
      <c r="B378" s="69"/>
      <c r="C378" s="242"/>
      <c r="D378" s="52"/>
      <c r="E378" s="70"/>
      <c r="F378" s="71">
        <f>SUM(D$5:D378)</f>
        <v>0</v>
      </c>
      <c r="G378" s="72">
        <f t="shared" si="10"/>
        <v>0</v>
      </c>
      <c r="H378" s="72">
        <v>0</v>
      </c>
      <c r="I378" s="73"/>
      <c r="J378" s="72">
        <f t="shared" si="11"/>
        <v>0</v>
      </c>
      <c r="K378" s="93"/>
    </row>
    <row r="379" spans="1:11" s="57" customFormat="1" ht="15">
      <c r="A379" s="68"/>
      <c r="B379" s="69"/>
      <c r="C379" s="242"/>
      <c r="D379" s="52"/>
      <c r="E379" s="70"/>
      <c r="F379" s="71">
        <f>SUM(D$5:D379)</f>
        <v>0</v>
      </c>
      <c r="G379" s="72">
        <f t="shared" si="10"/>
        <v>0</v>
      </c>
      <c r="H379" s="72">
        <v>0</v>
      </c>
      <c r="I379" s="73"/>
      <c r="J379" s="72">
        <f t="shared" si="11"/>
        <v>0</v>
      </c>
      <c r="K379" s="93"/>
    </row>
    <row r="380" spans="1:11" s="57" customFormat="1" ht="15">
      <c r="A380" s="68"/>
      <c r="B380" s="69"/>
      <c r="C380" s="242"/>
      <c r="D380" s="52"/>
      <c r="E380" s="70"/>
      <c r="F380" s="71">
        <f>SUM(D$5:D380)</f>
        <v>0</v>
      </c>
      <c r="G380" s="72">
        <f t="shared" si="10"/>
        <v>0</v>
      </c>
      <c r="H380" s="72">
        <v>0</v>
      </c>
      <c r="I380" s="73"/>
      <c r="J380" s="72">
        <f t="shared" si="11"/>
        <v>0</v>
      </c>
      <c r="K380" s="93"/>
    </row>
    <row r="381" spans="1:11" s="57" customFormat="1" ht="15">
      <c r="A381" s="68"/>
      <c r="B381" s="69"/>
      <c r="C381" s="242"/>
      <c r="D381" s="52"/>
      <c r="E381" s="70"/>
      <c r="F381" s="71">
        <f>SUM(D$5:D381)</f>
        <v>0</v>
      </c>
      <c r="G381" s="72">
        <f t="shared" si="10"/>
        <v>0</v>
      </c>
      <c r="H381" s="72">
        <v>0</v>
      </c>
      <c r="I381" s="73"/>
      <c r="J381" s="72">
        <f t="shared" si="11"/>
        <v>0</v>
      </c>
      <c r="K381" s="93"/>
    </row>
    <row r="382" spans="1:11" s="57" customFormat="1" ht="15">
      <c r="A382" s="68"/>
      <c r="B382" s="69"/>
      <c r="C382" s="242"/>
      <c r="D382" s="52"/>
      <c r="E382" s="70"/>
      <c r="F382" s="71">
        <f>SUM(D$5:D382)</f>
        <v>0</v>
      </c>
      <c r="G382" s="72">
        <f t="shared" si="10"/>
        <v>0</v>
      </c>
      <c r="H382" s="72">
        <v>0</v>
      </c>
      <c r="I382" s="73"/>
      <c r="J382" s="72">
        <f t="shared" si="11"/>
        <v>0</v>
      </c>
      <c r="K382" s="93"/>
    </row>
    <row r="383" spans="1:11" s="57" customFormat="1" ht="15">
      <c r="A383" s="68"/>
      <c r="B383" s="69"/>
      <c r="C383" s="242"/>
      <c r="D383" s="52"/>
      <c r="E383" s="70"/>
      <c r="F383" s="71">
        <f>SUM(D$5:D383)</f>
        <v>0</v>
      </c>
      <c r="G383" s="72">
        <f t="shared" si="10"/>
        <v>0</v>
      </c>
      <c r="H383" s="72">
        <v>0</v>
      </c>
      <c r="I383" s="73"/>
      <c r="J383" s="72">
        <f t="shared" si="11"/>
        <v>0</v>
      </c>
      <c r="K383" s="93"/>
    </row>
    <row r="384" spans="1:11" s="57" customFormat="1" ht="15">
      <c r="A384" s="68"/>
      <c r="B384" s="69"/>
      <c r="C384" s="242"/>
      <c r="D384" s="52"/>
      <c r="E384" s="70"/>
      <c r="F384" s="71">
        <f>SUM(D$5:D384)</f>
        <v>0</v>
      </c>
      <c r="G384" s="72">
        <f t="shared" si="10"/>
        <v>0</v>
      </c>
      <c r="H384" s="72">
        <v>0</v>
      </c>
      <c r="I384" s="73"/>
      <c r="J384" s="72">
        <f t="shared" si="11"/>
        <v>0</v>
      </c>
      <c r="K384" s="93"/>
    </row>
    <row r="385" spans="1:11" s="57" customFormat="1" ht="15">
      <c r="A385" s="68"/>
      <c r="B385" s="69"/>
      <c r="C385" s="242"/>
      <c r="D385" s="52"/>
      <c r="E385" s="70"/>
      <c r="F385" s="71">
        <f>SUM(D$5:D385)</f>
        <v>0</v>
      </c>
      <c r="G385" s="72">
        <f t="shared" si="10"/>
        <v>0</v>
      </c>
      <c r="H385" s="72">
        <v>0</v>
      </c>
      <c r="I385" s="73"/>
      <c r="J385" s="72">
        <f t="shared" si="11"/>
        <v>0</v>
      </c>
      <c r="K385" s="93"/>
    </row>
    <row r="386" spans="1:11" s="57" customFormat="1" ht="15">
      <c r="A386" s="68"/>
      <c r="B386" s="69"/>
      <c r="C386" s="242"/>
      <c r="D386" s="52"/>
      <c r="E386" s="70"/>
      <c r="F386" s="71">
        <f>SUM(D$5:D386)</f>
        <v>0</v>
      </c>
      <c r="G386" s="72">
        <f t="shared" si="10"/>
        <v>0</v>
      </c>
      <c r="H386" s="72">
        <v>0</v>
      </c>
      <c r="I386" s="73"/>
      <c r="J386" s="72">
        <f t="shared" si="11"/>
        <v>0</v>
      </c>
      <c r="K386" s="93"/>
    </row>
    <row r="387" spans="1:11" s="57" customFormat="1" ht="15">
      <c r="A387" s="68"/>
      <c r="B387" s="69"/>
      <c r="C387" s="242"/>
      <c r="D387" s="52"/>
      <c r="E387" s="70"/>
      <c r="F387" s="71">
        <f>SUM(D$5:D387)</f>
        <v>0</v>
      </c>
      <c r="G387" s="72">
        <f t="shared" si="10"/>
        <v>0</v>
      </c>
      <c r="H387" s="72">
        <v>0</v>
      </c>
      <c r="I387" s="73"/>
      <c r="J387" s="72">
        <f t="shared" si="11"/>
        <v>0</v>
      </c>
      <c r="K387" s="93"/>
    </row>
    <row r="388" spans="1:11" s="57" customFormat="1" ht="15">
      <c r="A388" s="68"/>
      <c r="B388" s="69"/>
      <c r="C388" s="242"/>
      <c r="D388" s="52"/>
      <c r="E388" s="70"/>
      <c r="F388" s="71">
        <f>SUM(D$5:D388)</f>
        <v>0</v>
      </c>
      <c r="G388" s="72">
        <f t="shared" si="10"/>
        <v>0</v>
      </c>
      <c r="H388" s="72">
        <v>0</v>
      </c>
      <c r="I388" s="73"/>
      <c r="J388" s="72">
        <f t="shared" si="11"/>
        <v>0</v>
      </c>
      <c r="K388" s="93"/>
    </row>
    <row r="389" spans="1:11" s="57" customFormat="1" ht="15">
      <c r="A389" s="68"/>
      <c r="B389" s="69"/>
      <c r="C389" s="242"/>
      <c r="D389" s="52"/>
      <c r="E389" s="70"/>
      <c r="F389" s="71">
        <f>SUM(D$5:D389)</f>
        <v>0</v>
      </c>
      <c r="G389" s="72">
        <f t="shared" si="10"/>
        <v>0</v>
      </c>
      <c r="H389" s="72">
        <v>0</v>
      </c>
      <c r="I389" s="73"/>
      <c r="J389" s="72">
        <f t="shared" si="11"/>
        <v>0</v>
      </c>
      <c r="K389" s="93"/>
    </row>
    <row r="390" spans="1:11" s="57" customFormat="1" ht="15">
      <c r="A390" s="68"/>
      <c r="B390" s="69"/>
      <c r="C390" s="242"/>
      <c r="D390" s="52"/>
      <c r="E390" s="70"/>
      <c r="F390" s="71">
        <f>SUM(D$5:D390)</f>
        <v>0</v>
      </c>
      <c r="G390" s="72">
        <f t="shared" si="10"/>
        <v>0</v>
      </c>
      <c r="H390" s="72">
        <v>0</v>
      </c>
      <c r="I390" s="73"/>
      <c r="J390" s="72">
        <f t="shared" si="11"/>
        <v>0</v>
      </c>
      <c r="K390" s="93"/>
    </row>
    <row r="391" spans="1:11" s="57" customFormat="1" ht="15">
      <c r="A391" s="68"/>
      <c r="B391" s="69"/>
      <c r="C391" s="242"/>
      <c r="D391" s="52"/>
      <c r="E391" s="70"/>
      <c r="F391" s="71">
        <f>SUM(D$5:D391)</f>
        <v>0</v>
      </c>
      <c r="G391" s="72">
        <f t="shared" si="10"/>
        <v>0</v>
      </c>
      <c r="H391" s="72">
        <v>0</v>
      </c>
      <c r="I391" s="73"/>
      <c r="J391" s="72">
        <f t="shared" si="11"/>
        <v>0</v>
      </c>
      <c r="K391" s="93"/>
    </row>
    <row r="392" spans="1:11" s="57" customFormat="1" ht="15">
      <c r="A392" s="68"/>
      <c r="B392" s="69"/>
      <c r="C392" s="242"/>
      <c r="D392" s="52"/>
      <c r="E392" s="70"/>
      <c r="F392" s="71">
        <f>SUM(D$5:D392)</f>
        <v>0</v>
      </c>
      <c r="G392" s="72">
        <f t="shared" ref="G392:G455" si="12">+D392-H392</f>
        <v>0</v>
      </c>
      <c r="H392" s="72">
        <v>0</v>
      </c>
      <c r="I392" s="73"/>
      <c r="J392" s="72">
        <f t="shared" ref="J392:J455" si="13">IF(OR(G392&gt;0,I392="X",C392="Income from customers"),0,G392)</f>
        <v>0</v>
      </c>
      <c r="K392" s="93"/>
    </row>
    <row r="393" spans="1:11" s="57" customFormat="1" ht="15">
      <c r="A393" s="68"/>
      <c r="B393" s="69"/>
      <c r="C393" s="242"/>
      <c r="D393" s="52"/>
      <c r="E393" s="70"/>
      <c r="F393" s="71">
        <f>SUM(D$5:D393)</f>
        <v>0</v>
      </c>
      <c r="G393" s="72">
        <f t="shared" si="12"/>
        <v>0</v>
      </c>
      <c r="H393" s="72">
        <v>0</v>
      </c>
      <c r="I393" s="73"/>
      <c r="J393" s="72">
        <f t="shared" si="13"/>
        <v>0</v>
      </c>
      <c r="K393" s="93"/>
    </row>
    <row r="394" spans="1:11" s="57" customFormat="1" ht="15">
      <c r="A394" s="68"/>
      <c r="B394" s="69"/>
      <c r="C394" s="242"/>
      <c r="D394" s="52"/>
      <c r="E394" s="70"/>
      <c r="F394" s="71">
        <f>SUM(D$5:D394)</f>
        <v>0</v>
      </c>
      <c r="G394" s="72">
        <f t="shared" si="12"/>
        <v>0</v>
      </c>
      <c r="H394" s="72">
        <v>0</v>
      </c>
      <c r="I394" s="73"/>
      <c r="J394" s="72">
        <f t="shared" si="13"/>
        <v>0</v>
      </c>
      <c r="K394" s="93"/>
    </row>
    <row r="395" spans="1:11" s="57" customFormat="1" ht="15">
      <c r="A395" s="68"/>
      <c r="B395" s="69"/>
      <c r="C395" s="242"/>
      <c r="D395" s="52"/>
      <c r="E395" s="70"/>
      <c r="F395" s="71">
        <f>SUM(D$5:D395)</f>
        <v>0</v>
      </c>
      <c r="G395" s="72">
        <f t="shared" si="12"/>
        <v>0</v>
      </c>
      <c r="H395" s="72">
        <v>0</v>
      </c>
      <c r="I395" s="73"/>
      <c r="J395" s="72">
        <f t="shared" si="13"/>
        <v>0</v>
      </c>
      <c r="K395" s="93"/>
    </row>
    <row r="396" spans="1:11" s="57" customFormat="1" ht="15">
      <c r="A396" s="68"/>
      <c r="B396" s="69"/>
      <c r="C396" s="242"/>
      <c r="D396" s="52"/>
      <c r="E396" s="70"/>
      <c r="F396" s="71">
        <f>SUM(D$5:D396)</f>
        <v>0</v>
      </c>
      <c r="G396" s="72">
        <f t="shared" si="12"/>
        <v>0</v>
      </c>
      <c r="H396" s="72">
        <v>0</v>
      </c>
      <c r="I396" s="73"/>
      <c r="J396" s="72">
        <f t="shared" si="13"/>
        <v>0</v>
      </c>
      <c r="K396" s="93"/>
    </row>
    <row r="397" spans="1:11" s="57" customFormat="1" ht="15">
      <c r="A397" s="68"/>
      <c r="B397" s="69"/>
      <c r="C397" s="242"/>
      <c r="D397" s="52"/>
      <c r="E397" s="70"/>
      <c r="F397" s="71">
        <f>SUM(D$5:D397)</f>
        <v>0</v>
      </c>
      <c r="G397" s="72">
        <f t="shared" si="12"/>
        <v>0</v>
      </c>
      <c r="H397" s="72">
        <v>0</v>
      </c>
      <c r="I397" s="73"/>
      <c r="J397" s="72">
        <f t="shared" si="13"/>
        <v>0</v>
      </c>
      <c r="K397" s="93"/>
    </row>
    <row r="398" spans="1:11" s="57" customFormat="1" ht="15">
      <c r="A398" s="68"/>
      <c r="B398" s="69"/>
      <c r="C398" s="242"/>
      <c r="D398" s="52"/>
      <c r="E398" s="70"/>
      <c r="F398" s="71">
        <f>SUM(D$5:D398)</f>
        <v>0</v>
      </c>
      <c r="G398" s="72">
        <f t="shared" si="12"/>
        <v>0</v>
      </c>
      <c r="H398" s="72">
        <v>0</v>
      </c>
      <c r="I398" s="73"/>
      <c r="J398" s="72">
        <f t="shared" si="13"/>
        <v>0</v>
      </c>
      <c r="K398" s="93"/>
    </row>
    <row r="399" spans="1:11" s="57" customFormat="1" ht="15">
      <c r="A399" s="68"/>
      <c r="B399" s="69"/>
      <c r="C399" s="242"/>
      <c r="D399" s="52"/>
      <c r="E399" s="70"/>
      <c r="F399" s="71">
        <f>SUM(D$5:D399)</f>
        <v>0</v>
      </c>
      <c r="G399" s="72">
        <f t="shared" si="12"/>
        <v>0</v>
      </c>
      <c r="H399" s="72">
        <v>0</v>
      </c>
      <c r="I399" s="73"/>
      <c r="J399" s="72">
        <f t="shared" si="13"/>
        <v>0</v>
      </c>
      <c r="K399" s="93"/>
    </row>
    <row r="400" spans="1:11" s="57" customFormat="1" ht="15">
      <c r="A400" s="68"/>
      <c r="B400" s="69"/>
      <c r="C400" s="242"/>
      <c r="D400" s="52"/>
      <c r="E400" s="70"/>
      <c r="F400" s="71">
        <f>SUM(D$5:D400)</f>
        <v>0</v>
      </c>
      <c r="G400" s="72">
        <f t="shared" si="12"/>
        <v>0</v>
      </c>
      <c r="H400" s="72">
        <v>0</v>
      </c>
      <c r="I400" s="73"/>
      <c r="J400" s="72">
        <f t="shared" si="13"/>
        <v>0</v>
      </c>
      <c r="K400" s="93"/>
    </row>
    <row r="401" spans="1:11" s="57" customFormat="1" ht="15">
      <c r="A401" s="68"/>
      <c r="B401" s="69"/>
      <c r="C401" s="242"/>
      <c r="D401" s="52"/>
      <c r="E401" s="70"/>
      <c r="F401" s="71">
        <f>SUM(D$5:D401)</f>
        <v>0</v>
      </c>
      <c r="G401" s="72">
        <f t="shared" si="12"/>
        <v>0</v>
      </c>
      <c r="H401" s="72">
        <v>0</v>
      </c>
      <c r="I401" s="73"/>
      <c r="J401" s="72">
        <f t="shared" si="13"/>
        <v>0</v>
      </c>
      <c r="K401" s="93"/>
    </row>
    <row r="402" spans="1:11" s="57" customFormat="1" ht="15">
      <c r="A402" s="68"/>
      <c r="B402" s="69"/>
      <c r="C402" s="242"/>
      <c r="D402" s="52"/>
      <c r="E402" s="70"/>
      <c r="F402" s="71">
        <f>SUM(D$5:D402)</f>
        <v>0</v>
      </c>
      <c r="G402" s="72">
        <f t="shared" si="12"/>
        <v>0</v>
      </c>
      <c r="H402" s="72">
        <v>0</v>
      </c>
      <c r="I402" s="73"/>
      <c r="J402" s="72">
        <f t="shared" si="13"/>
        <v>0</v>
      </c>
      <c r="K402" s="93"/>
    </row>
    <row r="403" spans="1:11" s="57" customFormat="1" ht="15">
      <c r="A403" s="68"/>
      <c r="B403" s="69"/>
      <c r="C403" s="242"/>
      <c r="D403" s="52"/>
      <c r="E403" s="70"/>
      <c r="F403" s="71">
        <f>SUM(D$5:D403)</f>
        <v>0</v>
      </c>
      <c r="G403" s="72">
        <f t="shared" si="12"/>
        <v>0</v>
      </c>
      <c r="H403" s="72">
        <v>0</v>
      </c>
      <c r="I403" s="73"/>
      <c r="J403" s="72">
        <f t="shared" si="13"/>
        <v>0</v>
      </c>
      <c r="K403" s="93"/>
    </row>
    <row r="404" spans="1:11" s="57" customFormat="1" ht="15">
      <c r="A404" s="68"/>
      <c r="B404" s="69"/>
      <c r="C404" s="242"/>
      <c r="D404" s="52"/>
      <c r="E404" s="70"/>
      <c r="F404" s="71">
        <f>SUM(D$5:D404)</f>
        <v>0</v>
      </c>
      <c r="G404" s="72">
        <f t="shared" si="12"/>
        <v>0</v>
      </c>
      <c r="H404" s="72">
        <v>0</v>
      </c>
      <c r="I404" s="73"/>
      <c r="J404" s="72">
        <f t="shared" si="13"/>
        <v>0</v>
      </c>
      <c r="K404" s="93"/>
    </row>
    <row r="405" spans="1:11" s="57" customFormat="1" ht="15">
      <c r="A405" s="68"/>
      <c r="B405" s="69"/>
      <c r="C405" s="242"/>
      <c r="D405" s="52"/>
      <c r="E405" s="70"/>
      <c r="F405" s="71">
        <f>SUM(D$5:D405)</f>
        <v>0</v>
      </c>
      <c r="G405" s="72">
        <f t="shared" si="12"/>
        <v>0</v>
      </c>
      <c r="H405" s="72">
        <v>0</v>
      </c>
      <c r="I405" s="73"/>
      <c r="J405" s="72">
        <f t="shared" si="13"/>
        <v>0</v>
      </c>
      <c r="K405" s="93"/>
    </row>
    <row r="406" spans="1:11" s="57" customFormat="1" ht="15">
      <c r="A406" s="68"/>
      <c r="B406" s="69"/>
      <c r="C406" s="242"/>
      <c r="D406" s="52"/>
      <c r="E406" s="70"/>
      <c r="F406" s="71">
        <f>SUM(D$5:D406)</f>
        <v>0</v>
      </c>
      <c r="G406" s="72">
        <f t="shared" si="12"/>
        <v>0</v>
      </c>
      <c r="H406" s="72">
        <v>0</v>
      </c>
      <c r="I406" s="73"/>
      <c r="J406" s="72">
        <f t="shared" si="13"/>
        <v>0</v>
      </c>
      <c r="K406" s="93"/>
    </row>
    <row r="407" spans="1:11" s="57" customFormat="1" ht="15">
      <c r="A407" s="68"/>
      <c r="B407" s="69"/>
      <c r="C407" s="242"/>
      <c r="D407" s="52"/>
      <c r="E407" s="70"/>
      <c r="F407" s="71">
        <f>SUM(D$5:D407)</f>
        <v>0</v>
      </c>
      <c r="G407" s="72">
        <f t="shared" si="12"/>
        <v>0</v>
      </c>
      <c r="H407" s="72">
        <v>0</v>
      </c>
      <c r="I407" s="73"/>
      <c r="J407" s="72">
        <f t="shared" si="13"/>
        <v>0</v>
      </c>
      <c r="K407" s="93"/>
    </row>
    <row r="408" spans="1:11" s="57" customFormat="1" ht="15">
      <c r="A408" s="68"/>
      <c r="B408" s="69"/>
      <c r="C408" s="242"/>
      <c r="D408" s="52"/>
      <c r="E408" s="70"/>
      <c r="F408" s="71">
        <f>SUM(D$5:D408)</f>
        <v>0</v>
      </c>
      <c r="G408" s="72">
        <f t="shared" si="12"/>
        <v>0</v>
      </c>
      <c r="H408" s="72">
        <v>0</v>
      </c>
      <c r="I408" s="73"/>
      <c r="J408" s="72">
        <f t="shared" si="13"/>
        <v>0</v>
      </c>
      <c r="K408" s="93"/>
    </row>
    <row r="409" spans="1:11" s="57" customFormat="1" ht="15">
      <c r="A409" s="68"/>
      <c r="B409" s="69"/>
      <c r="C409" s="242"/>
      <c r="D409" s="52"/>
      <c r="E409" s="70"/>
      <c r="F409" s="71">
        <f>SUM(D$5:D409)</f>
        <v>0</v>
      </c>
      <c r="G409" s="72">
        <f t="shared" si="12"/>
        <v>0</v>
      </c>
      <c r="H409" s="72">
        <v>0</v>
      </c>
      <c r="I409" s="73"/>
      <c r="J409" s="72">
        <f t="shared" si="13"/>
        <v>0</v>
      </c>
      <c r="K409" s="93"/>
    </row>
    <row r="410" spans="1:11" s="57" customFormat="1" ht="15">
      <c r="A410" s="68"/>
      <c r="B410" s="69"/>
      <c r="C410" s="242"/>
      <c r="D410" s="52"/>
      <c r="E410" s="70"/>
      <c r="F410" s="71">
        <f>SUM(D$5:D410)</f>
        <v>0</v>
      </c>
      <c r="G410" s="72">
        <f t="shared" si="12"/>
        <v>0</v>
      </c>
      <c r="H410" s="72">
        <v>0</v>
      </c>
      <c r="I410" s="73"/>
      <c r="J410" s="72">
        <f t="shared" si="13"/>
        <v>0</v>
      </c>
      <c r="K410" s="93"/>
    </row>
    <row r="411" spans="1:11" s="57" customFormat="1" ht="15">
      <c r="A411" s="68"/>
      <c r="B411" s="69"/>
      <c r="C411" s="242"/>
      <c r="D411" s="52"/>
      <c r="E411" s="70"/>
      <c r="F411" s="71">
        <f>SUM(D$5:D411)</f>
        <v>0</v>
      </c>
      <c r="G411" s="72">
        <f t="shared" si="12"/>
        <v>0</v>
      </c>
      <c r="H411" s="72">
        <v>0</v>
      </c>
      <c r="I411" s="73"/>
      <c r="J411" s="72">
        <f t="shared" si="13"/>
        <v>0</v>
      </c>
      <c r="K411" s="93"/>
    </row>
    <row r="412" spans="1:11" s="57" customFormat="1" ht="15">
      <c r="A412" s="68"/>
      <c r="B412" s="69"/>
      <c r="C412" s="242"/>
      <c r="D412" s="52"/>
      <c r="E412" s="70"/>
      <c r="F412" s="71">
        <f>SUM(D$5:D412)</f>
        <v>0</v>
      </c>
      <c r="G412" s="72">
        <f t="shared" si="12"/>
        <v>0</v>
      </c>
      <c r="H412" s="72">
        <v>0</v>
      </c>
      <c r="I412" s="73"/>
      <c r="J412" s="72">
        <f t="shared" si="13"/>
        <v>0</v>
      </c>
      <c r="K412" s="93"/>
    </row>
    <row r="413" spans="1:11" s="57" customFormat="1" ht="15">
      <c r="A413" s="68"/>
      <c r="B413" s="69"/>
      <c r="C413" s="242"/>
      <c r="D413" s="52"/>
      <c r="E413" s="70"/>
      <c r="F413" s="71">
        <f>SUM(D$5:D413)</f>
        <v>0</v>
      </c>
      <c r="G413" s="72">
        <f t="shared" si="12"/>
        <v>0</v>
      </c>
      <c r="H413" s="72">
        <v>0</v>
      </c>
      <c r="I413" s="73"/>
      <c r="J413" s="72">
        <f t="shared" si="13"/>
        <v>0</v>
      </c>
      <c r="K413" s="93"/>
    </row>
    <row r="414" spans="1:11" s="57" customFormat="1" ht="15">
      <c r="A414" s="68"/>
      <c r="B414" s="69"/>
      <c r="C414" s="242"/>
      <c r="D414" s="52"/>
      <c r="E414" s="70"/>
      <c r="F414" s="71">
        <f>SUM(D$5:D414)</f>
        <v>0</v>
      </c>
      <c r="G414" s="72">
        <f t="shared" si="12"/>
        <v>0</v>
      </c>
      <c r="H414" s="72">
        <v>0</v>
      </c>
      <c r="I414" s="73"/>
      <c r="J414" s="72">
        <f t="shared" si="13"/>
        <v>0</v>
      </c>
      <c r="K414" s="93"/>
    </row>
    <row r="415" spans="1:11" s="57" customFormat="1" ht="15">
      <c r="A415" s="68"/>
      <c r="B415" s="69"/>
      <c r="C415" s="242"/>
      <c r="D415" s="52"/>
      <c r="E415" s="70"/>
      <c r="F415" s="71">
        <f>SUM(D$5:D415)</f>
        <v>0</v>
      </c>
      <c r="G415" s="72">
        <f t="shared" si="12"/>
        <v>0</v>
      </c>
      <c r="H415" s="72">
        <v>0</v>
      </c>
      <c r="I415" s="73"/>
      <c r="J415" s="72">
        <f t="shared" si="13"/>
        <v>0</v>
      </c>
      <c r="K415" s="93"/>
    </row>
    <row r="416" spans="1:11" s="57" customFormat="1" ht="15">
      <c r="A416" s="68"/>
      <c r="B416" s="69"/>
      <c r="C416" s="242"/>
      <c r="D416" s="52"/>
      <c r="E416" s="70"/>
      <c r="F416" s="71">
        <f>SUM(D$5:D416)</f>
        <v>0</v>
      </c>
      <c r="G416" s="72">
        <f t="shared" si="12"/>
        <v>0</v>
      </c>
      <c r="H416" s="72">
        <v>0</v>
      </c>
      <c r="I416" s="73"/>
      <c r="J416" s="72">
        <f t="shared" si="13"/>
        <v>0</v>
      </c>
      <c r="K416" s="93"/>
    </row>
    <row r="417" spans="1:11" s="57" customFormat="1" ht="15">
      <c r="A417" s="68"/>
      <c r="B417" s="69"/>
      <c r="C417" s="242"/>
      <c r="D417" s="52"/>
      <c r="E417" s="70"/>
      <c r="F417" s="71">
        <f>SUM(D$5:D417)</f>
        <v>0</v>
      </c>
      <c r="G417" s="72">
        <f t="shared" si="12"/>
        <v>0</v>
      </c>
      <c r="H417" s="72">
        <v>0</v>
      </c>
      <c r="I417" s="73"/>
      <c r="J417" s="72">
        <f t="shared" si="13"/>
        <v>0</v>
      </c>
      <c r="K417" s="93"/>
    </row>
    <row r="418" spans="1:11" s="57" customFormat="1" ht="15">
      <c r="A418" s="68"/>
      <c r="B418" s="69"/>
      <c r="C418" s="242"/>
      <c r="D418" s="52"/>
      <c r="E418" s="70"/>
      <c r="F418" s="71">
        <f>SUM(D$5:D418)</f>
        <v>0</v>
      </c>
      <c r="G418" s="72">
        <f t="shared" si="12"/>
        <v>0</v>
      </c>
      <c r="H418" s="72">
        <v>0</v>
      </c>
      <c r="I418" s="73"/>
      <c r="J418" s="72">
        <f t="shared" si="13"/>
        <v>0</v>
      </c>
      <c r="K418" s="93"/>
    </row>
    <row r="419" spans="1:11" s="57" customFormat="1" ht="15">
      <c r="A419" s="68"/>
      <c r="B419" s="69"/>
      <c r="C419" s="242"/>
      <c r="D419" s="52"/>
      <c r="E419" s="70"/>
      <c r="F419" s="71">
        <f>SUM(D$5:D419)</f>
        <v>0</v>
      </c>
      <c r="G419" s="72">
        <f t="shared" si="12"/>
        <v>0</v>
      </c>
      <c r="H419" s="72">
        <v>0</v>
      </c>
      <c r="I419" s="73"/>
      <c r="J419" s="72">
        <f t="shared" si="13"/>
        <v>0</v>
      </c>
      <c r="K419" s="93"/>
    </row>
    <row r="420" spans="1:11" s="57" customFormat="1" ht="15">
      <c r="A420" s="68"/>
      <c r="B420" s="69"/>
      <c r="C420" s="242"/>
      <c r="D420" s="52"/>
      <c r="E420" s="70"/>
      <c r="F420" s="71">
        <f>SUM(D$5:D420)</f>
        <v>0</v>
      </c>
      <c r="G420" s="72">
        <f t="shared" si="12"/>
        <v>0</v>
      </c>
      <c r="H420" s="72">
        <v>0</v>
      </c>
      <c r="I420" s="73"/>
      <c r="J420" s="72">
        <f t="shared" si="13"/>
        <v>0</v>
      </c>
      <c r="K420" s="93"/>
    </row>
    <row r="421" spans="1:11" s="57" customFormat="1" ht="15">
      <c r="A421" s="68"/>
      <c r="B421" s="69"/>
      <c r="C421" s="242"/>
      <c r="D421" s="52"/>
      <c r="E421" s="70"/>
      <c r="F421" s="71">
        <f>SUM(D$5:D421)</f>
        <v>0</v>
      </c>
      <c r="G421" s="72">
        <f t="shared" si="12"/>
        <v>0</v>
      </c>
      <c r="H421" s="72">
        <v>0</v>
      </c>
      <c r="I421" s="73"/>
      <c r="J421" s="72">
        <f t="shared" si="13"/>
        <v>0</v>
      </c>
      <c r="K421" s="93"/>
    </row>
    <row r="422" spans="1:11" s="57" customFormat="1" ht="15">
      <c r="A422" s="68"/>
      <c r="B422" s="69"/>
      <c r="C422" s="242"/>
      <c r="D422" s="52"/>
      <c r="E422" s="70"/>
      <c r="F422" s="71">
        <f>SUM(D$5:D422)</f>
        <v>0</v>
      </c>
      <c r="G422" s="72">
        <f t="shared" si="12"/>
        <v>0</v>
      </c>
      <c r="H422" s="72">
        <v>0</v>
      </c>
      <c r="I422" s="73"/>
      <c r="J422" s="72">
        <f t="shared" si="13"/>
        <v>0</v>
      </c>
      <c r="K422" s="93"/>
    </row>
    <row r="423" spans="1:11" s="57" customFormat="1" ht="15">
      <c r="A423" s="68"/>
      <c r="B423" s="69"/>
      <c r="C423" s="242"/>
      <c r="D423" s="52"/>
      <c r="E423" s="70"/>
      <c r="F423" s="71">
        <f>SUM(D$5:D423)</f>
        <v>0</v>
      </c>
      <c r="G423" s="72">
        <f t="shared" si="12"/>
        <v>0</v>
      </c>
      <c r="H423" s="72">
        <v>0</v>
      </c>
      <c r="I423" s="73"/>
      <c r="J423" s="72">
        <f t="shared" si="13"/>
        <v>0</v>
      </c>
      <c r="K423" s="93"/>
    </row>
    <row r="424" spans="1:11" s="57" customFormat="1" ht="15">
      <c r="A424" s="68"/>
      <c r="B424" s="69"/>
      <c r="C424" s="242"/>
      <c r="D424" s="52"/>
      <c r="E424" s="70"/>
      <c r="F424" s="71">
        <f>SUM(D$5:D424)</f>
        <v>0</v>
      </c>
      <c r="G424" s="72">
        <f t="shared" si="12"/>
        <v>0</v>
      </c>
      <c r="H424" s="72">
        <v>0</v>
      </c>
      <c r="I424" s="73"/>
      <c r="J424" s="72">
        <f t="shared" si="13"/>
        <v>0</v>
      </c>
      <c r="K424" s="93"/>
    </row>
    <row r="425" spans="1:11" s="57" customFormat="1" ht="15">
      <c r="A425" s="68"/>
      <c r="B425" s="69"/>
      <c r="C425" s="242"/>
      <c r="D425" s="52"/>
      <c r="E425" s="70"/>
      <c r="F425" s="71">
        <f>SUM(D$5:D425)</f>
        <v>0</v>
      </c>
      <c r="G425" s="72">
        <f t="shared" si="12"/>
        <v>0</v>
      </c>
      <c r="H425" s="72">
        <v>0</v>
      </c>
      <c r="I425" s="73"/>
      <c r="J425" s="72">
        <f t="shared" si="13"/>
        <v>0</v>
      </c>
      <c r="K425" s="93"/>
    </row>
    <row r="426" spans="1:11" s="57" customFormat="1" ht="15">
      <c r="A426" s="68"/>
      <c r="B426" s="69"/>
      <c r="C426" s="242"/>
      <c r="D426" s="52"/>
      <c r="E426" s="70"/>
      <c r="F426" s="71">
        <f>SUM(D$5:D426)</f>
        <v>0</v>
      </c>
      <c r="G426" s="72">
        <f t="shared" si="12"/>
        <v>0</v>
      </c>
      <c r="H426" s="72">
        <v>0</v>
      </c>
      <c r="I426" s="73"/>
      <c r="J426" s="72">
        <f t="shared" si="13"/>
        <v>0</v>
      </c>
      <c r="K426" s="93"/>
    </row>
    <row r="427" spans="1:11" s="57" customFormat="1" ht="15">
      <c r="A427" s="68"/>
      <c r="B427" s="69"/>
      <c r="C427" s="242"/>
      <c r="D427" s="52"/>
      <c r="E427" s="70"/>
      <c r="F427" s="71">
        <f>SUM(D$5:D427)</f>
        <v>0</v>
      </c>
      <c r="G427" s="72">
        <f t="shared" si="12"/>
        <v>0</v>
      </c>
      <c r="H427" s="72">
        <v>0</v>
      </c>
      <c r="I427" s="73"/>
      <c r="J427" s="72">
        <f t="shared" si="13"/>
        <v>0</v>
      </c>
      <c r="K427" s="93"/>
    </row>
    <row r="428" spans="1:11" s="57" customFormat="1" ht="15">
      <c r="A428" s="68"/>
      <c r="B428" s="69"/>
      <c r="C428" s="242"/>
      <c r="D428" s="52"/>
      <c r="E428" s="70"/>
      <c r="F428" s="71">
        <f>SUM(D$5:D428)</f>
        <v>0</v>
      </c>
      <c r="G428" s="72">
        <f t="shared" si="12"/>
        <v>0</v>
      </c>
      <c r="H428" s="72">
        <v>0</v>
      </c>
      <c r="I428" s="73"/>
      <c r="J428" s="72">
        <f t="shared" si="13"/>
        <v>0</v>
      </c>
      <c r="K428" s="93"/>
    </row>
    <row r="429" spans="1:11" s="57" customFormat="1" ht="15">
      <c r="A429" s="68"/>
      <c r="B429" s="69"/>
      <c r="C429" s="242"/>
      <c r="D429" s="52"/>
      <c r="E429" s="70"/>
      <c r="F429" s="71">
        <f>SUM(D$5:D429)</f>
        <v>0</v>
      </c>
      <c r="G429" s="72">
        <f t="shared" si="12"/>
        <v>0</v>
      </c>
      <c r="H429" s="72">
        <v>0</v>
      </c>
      <c r="I429" s="73"/>
      <c r="J429" s="72">
        <f t="shared" si="13"/>
        <v>0</v>
      </c>
      <c r="K429" s="93"/>
    </row>
    <row r="430" spans="1:11" s="57" customFormat="1" ht="15">
      <c r="A430" s="68"/>
      <c r="B430" s="69"/>
      <c r="C430" s="242"/>
      <c r="D430" s="52"/>
      <c r="E430" s="70"/>
      <c r="F430" s="71">
        <f>SUM(D$5:D430)</f>
        <v>0</v>
      </c>
      <c r="G430" s="72">
        <f t="shared" si="12"/>
        <v>0</v>
      </c>
      <c r="H430" s="72">
        <v>0</v>
      </c>
      <c r="I430" s="73"/>
      <c r="J430" s="72">
        <f t="shared" si="13"/>
        <v>0</v>
      </c>
      <c r="K430" s="93"/>
    </row>
    <row r="431" spans="1:11" s="57" customFormat="1" ht="15">
      <c r="A431" s="68"/>
      <c r="B431" s="69"/>
      <c r="C431" s="242"/>
      <c r="D431" s="52"/>
      <c r="E431" s="70"/>
      <c r="F431" s="71">
        <f>SUM(D$5:D431)</f>
        <v>0</v>
      </c>
      <c r="G431" s="72">
        <f t="shared" si="12"/>
        <v>0</v>
      </c>
      <c r="H431" s="72">
        <v>0</v>
      </c>
      <c r="I431" s="73"/>
      <c r="J431" s="72">
        <f t="shared" si="13"/>
        <v>0</v>
      </c>
      <c r="K431" s="93"/>
    </row>
    <row r="432" spans="1:11" s="57" customFormat="1" ht="15">
      <c r="A432" s="68"/>
      <c r="B432" s="69"/>
      <c r="C432" s="242"/>
      <c r="D432" s="52"/>
      <c r="E432" s="70"/>
      <c r="F432" s="71">
        <f>SUM(D$5:D432)</f>
        <v>0</v>
      </c>
      <c r="G432" s="72">
        <f t="shared" si="12"/>
        <v>0</v>
      </c>
      <c r="H432" s="72">
        <v>0</v>
      </c>
      <c r="I432" s="73"/>
      <c r="J432" s="72">
        <f t="shared" si="13"/>
        <v>0</v>
      </c>
      <c r="K432" s="93"/>
    </row>
    <row r="433" spans="1:11" s="57" customFormat="1" ht="15">
      <c r="A433" s="68"/>
      <c r="B433" s="69"/>
      <c r="C433" s="242"/>
      <c r="D433" s="52"/>
      <c r="E433" s="70"/>
      <c r="F433" s="71">
        <f>SUM(D$5:D433)</f>
        <v>0</v>
      </c>
      <c r="G433" s="72">
        <f t="shared" si="12"/>
        <v>0</v>
      </c>
      <c r="H433" s="72">
        <v>0</v>
      </c>
      <c r="I433" s="73"/>
      <c r="J433" s="72">
        <f t="shared" si="13"/>
        <v>0</v>
      </c>
      <c r="K433" s="93"/>
    </row>
    <row r="434" spans="1:11" s="57" customFormat="1" ht="15">
      <c r="A434" s="68"/>
      <c r="B434" s="69"/>
      <c r="C434" s="242"/>
      <c r="D434" s="52"/>
      <c r="E434" s="70"/>
      <c r="F434" s="71">
        <f>SUM(D$5:D434)</f>
        <v>0</v>
      </c>
      <c r="G434" s="72">
        <f t="shared" si="12"/>
        <v>0</v>
      </c>
      <c r="H434" s="72">
        <v>0</v>
      </c>
      <c r="I434" s="73"/>
      <c r="J434" s="72">
        <f t="shared" si="13"/>
        <v>0</v>
      </c>
      <c r="K434" s="93"/>
    </row>
    <row r="435" spans="1:11" s="57" customFormat="1" ht="15">
      <c r="A435" s="68"/>
      <c r="B435" s="69"/>
      <c r="C435" s="242"/>
      <c r="D435" s="52"/>
      <c r="E435" s="70"/>
      <c r="F435" s="71">
        <f>SUM(D$5:D435)</f>
        <v>0</v>
      </c>
      <c r="G435" s="72">
        <f t="shared" si="12"/>
        <v>0</v>
      </c>
      <c r="H435" s="72">
        <v>0</v>
      </c>
      <c r="I435" s="73"/>
      <c r="J435" s="72">
        <f t="shared" si="13"/>
        <v>0</v>
      </c>
      <c r="K435" s="93"/>
    </row>
    <row r="436" spans="1:11" s="57" customFormat="1" ht="15">
      <c r="A436" s="68"/>
      <c r="B436" s="69"/>
      <c r="C436" s="242"/>
      <c r="D436" s="52"/>
      <c r="E436" s="70"/>
      <c r="F436" s="71">
        <f>SUM(D$5:D436)</f>
        <v>0</v>
      </c>
      <c r="G436" s="72">
        <f t="shared" si="12"/>
        <v>0</v>
      </c>
      <c r="H436" s="72">
        <v>0</v>
      </c>
      <c r="I436" s="73"/>
      <c r="J436" s="72">
        <f t="shared" si="13"/>
        <v>0</v>
      </c>
      <c r="K436" s="93"/>
    </row>
    <row r="437" spans="1:11" s="57" customFormat="1" ht="15">
      <c r="A437" s="68"/>
      <c r="B437" s="69"/>
      <c r="C437" s="242"/>
      <c r="D437" s="52"/>
      <c r="E437" s="70"/>
      <c r="F437" s="71">
        <f>SUM(D$5:D437)</f>
        <v>0</v>
      </c>
      <c r="G437" s="72">
        <f t="shared" si="12"/>
        <v>0</v>
      </c>
      <c r="H437" s="72">
        <v>0</v>
      </c>
      <c r="I437" s="73"/>
      <c r="J437" s="72">
        <f t="shared" si="13"/>
        <v>0</v>
      </c>
      <c r="K437" s="93"/>
    </row>
    <row r="438" spans="1:11" s="57" customFormat="1" ht="15">
      <c r="A438" s="68"/>
      <c r="B438" s="69"/>
      <c r="C438" s="242"/>
      <c r="D438" s="52"/>
      <c r="E438" s="70"/>
      <c r="F438" s="71">
        <f>SUM(D$5:D438)</f>
        <v>0</v>
      </c>
      <c r="G438" s="72">
        <f t="shared" si="12"/>
        <v>0</v>
      </c>
      <c r="H438" s="72">
        <v>0</v>
      </c>
      <c r="I438" s="73"/>
      <c r="J438" s="72">
        <f t="shared" si="13"/>
        <v>0</v>
      </c>
      <c r="K438" s="93"/>
    </row>
    <row r="439" spans="1:11" s="57" customFormat="1" ht="15">
      <c r="A439" s="68"/>
      <c r="B439" s="69"/>
      <c r="C439" s="242"/>
      <c r="D439" s="52"/>
      <c r="E439" s="70"/>
      <c r="F439" s="71">
        <f>SUM(D$5:D439)</f>
        <v>0</v>
      </c>
      <c r="G439" s="72">
        <f t="shared" si="12"/>
        <v>0</v>
      </c>
      <c r="H439" s="72">
        <v>0</v>
      </c>
      <c r="I439" s="73"/>
      <c r="J439" s="72">
        <f t="shared" si="13"/>
        <v>0</v>
      </c>
      <c r="K439" s="93"/>
    </row>
    <row r="440" spans="1:11" s="57" customFormat="1" ht="15">
      <c r="A440" s="68"/>
      <c r="B440" s="69"/>
      <c r="C440" s="242"/>
      <c r="D440" s="52"/>
      <c r="E440" s="70"/>
      <c r="F440" s="71">
        <f>SUM(D$5:D440)</f>
        <v>0</v>
      </c>
      <c r="G440" s="72">
        <f t="shared" si="12"/>
        <v>0</v>
      </c>
      <c r="H440" s="72">
        <v>0</v>
      </c>
      <c r="I440" s="73"/>
      <c r="J440" s="72">
        <f t="shared" si="13"/>
        <v>0</v>
      </c>
      <c r="K440" s="93"/>
    </row>
    <row r="441" spans="1:11" s="57" customFormat="1" ht="15">
      <c r="A441" s="68"/>
      <c r="B441" s="69"/>
      <c r="C441" s="242"/>
      <c r="D441" s="52"/>
      <c r="E441" s="70"/>
      <c r="F441" s="71">
        <f>SUM(D$5:D441)</f>
        <v>0</v>
      </c>
      <c r="G441" s="72">
        <f t="shared" si="12"/>
        <v>0</v>
      </c>
      <c r="H441" s="72">
        <v>0</v>
      </c>
      <c r="I441" s="73"/>
      <c r="J441" s="72">
        <f t="shared" si="13"/>
        <v>0</v>
      </c>
      <c r="K441" s="93"/>
    </row>
    <row r="442" spans="1:11" s="57" customFormat="1" ht="15">
      <c r="A442" s="68"/>
      <c r="B442" s="69"/>
      <c r="C442" s="242"/>
      <c r="D442" s="52"/>
      <c r="E442" s="70"/>
      <c r="F442" s="71">
        <f>SUM(D$5:D442)</f>
        <v>0</v>
      </c>
      <c r="G442" s="72">
        <f t="shared" si="12"/>
        <v>0</v>
      </c>
      <c r="H442" s="72">
        <v>0</v>
      </c>
      <c r="I442" s="73"/>
      <c r="J442" s="72">
        <f t="shared" si="13"/>
        <v>0</v>
      </c>
      <c r="K442" s="93"/>
    </row>
    <row r="443" spans="1:11" s="57" customFormat="1" ht="15">
      <c r="A443" s="68"/>
      <c r="B443" s="69"/>
      <c r="C443" s="242"/>
      <c r="D443" s="52"/>
      <c r="E443" s="70"/>
      <c r="F443" s="71">
        <f>SUM(D$5:D443)</f>
        <v>0</v>
      </c>
      <c r="G443" s="72">
        <f t="shared" si="12"/>
        <v>0</v>
      </c>
      <c r="H443" s="72">
        <v>0</v>
      </c>
      <c r="I443" s="73"/>
      <c r="J443" s="72">
        <f t="shared" si="13"/>
        <v>0</v>
      </c>
      <c r="K443" s="93"/>
    </row>
    <row r="444" spans="1:11" s="57" customFormat="1" ht="15">
      <c r="A444" s="68"/>
      <c r="B444" s="69"/>
      <c r="C444" s="242"/>
      <c r="D444" s="52"/>
      <c r="E444" s="70"/>
      <c r="F444" s="71">
        <f>SUM(D$5:D444)</f>
        <v>0</v>
      </c>
      <c r="G444" s="72">
        <f t="shared" si="12"/>
        <v>0</v>
      </c>
      <c r="H444" s="72">
        <v>0</v>
      </c>
      <c r="I444" s="73"/>
      <c r="J444" s="72">
        <f t="shared" si="13"/>
        <v>0</v>
      </c>
      <c r="K444" s="93"/>
    </row>
    <row r="445" spans="1:11" s="57" customFormat="1" ht="15">
      <c r="A445" s="68"/>
      <c r="B445" s="69"/>
      <c r="C445" s="242"/>
      <c r="D445" s="52"/>
      <c r="E445" s="70"/>
      <c r="F445" s="71">
        <f>SUM(D$5:D445)</f>
        <v>0</v>
      </c>
      <c r="G445" s="72">
        <f t="shared" si="12"/>
        <v>0</v>
      </c>
      <c r="H445" s="72">
        <v>0</v>
      </c>
      <c r="I445" s="73"/>
      <c r="J445" s="72">
        <f t="shared" si="13"/>
        <v>0</v>
      </c>
      <c r="K445" s="93"/>
    </row>
    <row r="446" spans="1:11" s="57" customFormat="1" ht="15">
      <c r="A446" s="68"/>
      <c r="B446" s="69"/>
      <c r="C446" s="242"/>
      <c r="D446" s="52"/>
      <c r="E446" s="70"/>
      <c r="F446" s="71">
        <f>SUM(D$5:D446)</f>
        <v>0</v>
      </c>
      <c r="G446" s="72">
        <f t="shared" si="12"/>
        <v>0</v>
      </c>
      <c r="H446" s="72">
        <v>0</v>
      </c>
      <c r="I446" s="73"/>
      <c r="J446" s="72">
        <f t="shared" si="13"/>
        <v>0</v>
      </c>
      <c r="K446" s="93"/>
    </row>
    <row r="447" spans="1:11" s="57" customFormat="1" ht="15">
      <c r="A447" s="68"/>
      <c r="B447" s="69"/>
      <c r="C447" s="242"/>
      <c r="D447" s="52"/>
      <c r="E447" s="70"/>
      <c r="F447" s="71">
        <f>SUM(D$5:D447)</f>
        <v>0</v>
      </c>
      <c r="G447" s="72">
        <f t="shared" si="12"/>
        <v>0</v>
      </c>
      <c r="H447" s="72">
        <v>0</v>
      </c>
      <c r="I447" s="73"/>
      <c r="J447" s="72">
        <f t="shared" si="13"/>
        <v>0</v>
      </c>
      <c r="K447" s="93"/>
    </row>
    <row r="448" spans="1:11" s="57" customFormat="1" ht="15">
      <c r="A448" s="68"/>
      <c r="B448" s="69"/>
      <c r="C448" s="242"/>
      <c r="D448" s="52"/>
      <c r="E448" s="70"/>
      <c r="F448" s="71">
        <f>SUM(D$5:D448)</f>
        <v>0</v>
      </c>
      <c r="G448" s="72">
        <f t="shared" si="12"/>
        <v>0</v>
      </c>
      <c r="H448" s="72">
        <v>0</v>
      </c>
      <c r="I448" s="73"/>
      <c r="J448" s="72">
        <f t="shared" si="13"/>
        <v>0</v>
      </c>
      <c r="K448" s="93"/>
    </row>
    <row r="449" spans="1:11" s="57" customFormat="1" ht="15">
      <c r="A449" s="68"/>
      <c r="B449" s="69"/>
      <c r="C449" s="242"/>
      <c r="D449" s="52"/>
      <c r="E449" s="70"/>
      <c r="F449" s="71">
        <f>SUM(D$5:D449)</f>
        <v>0</v>
      </c>
      <c r="G449" s="72">
        <f t="shared" si="12"/>
        <v>0</v>
      </c>
      <c r="H449" s="72">
        <v>0</v>
      </c>
      <c r="I449" s="73"/>
      <c r="J449" s="72">
        <f t="shared" si="13"/>
        <v>0</v>
      </c>
      <c r="K449" s="93"/>
    </row>
    <row r="450" spans="1:11" s="57" customFormat="1" ht="15">
      <c r="A450" s="68"/>
      <c r="B450" s="69"/>
      <c r="C450" s="242"/>
      <c r="D450" s="52"/>
      <c r="E450" s="70"/>
      <c r="F450" s="71">
        <f>SUM(D$5:D450)</f>
        <v>0</v>
      </c>
      <c r="G450" s="72">
        <f t="shared" si="12"/>
        <v>0</v>
      </c>
      <c r="H450" s="72">
        <v>0</v>
      </c>
      <c r="I450" s="73"/>
      <c r="J450" s="72">
        <f t="shared" si="13"/>
        <v>0</v>
      </c>
      <c r="K450" s="93"/>
    </row>
    <row r="451" spans="1:11" s="57" customFormat="1" ht="15">
      <c r="A451" s="68"/>
      <c r="B451" s="69"/>
      <c r="C451" s="242"/>
      <c r="D451" s="52"/>
      <c r="E451" s="70"/>
      <c r="F451" s="71">
        <f>SUM(D$5:D451)</f>
        <v>0</v>
      </c>
      <c r="G451" s="72">
        <f t="shared" si="12"/>
        <v>0</v>
      </c>
      <c r="H451" s="72">
        <v>0</v>
      </c>
      <c r="I451" s="73"/>
      <c r="J451" s="72">
        <f t="shared" si="13"/>
        <v>0</v>
      </c>
      <c r="K451" s="93"/>
    </row>
    <row r="452" spans="1:11" s="57" customFormat="1" ht="15">
      <c r="A452" s="68"/>
      <c r="B452" s="69"/>
      <c r="C452" s="242"/>
      <c r="D452" s="52"/>
      <c r="E452" s="70"/>
      <c r="F452" s="71">
        <f>SUM(D$5:D452)</f>
        <v>0</v>
      </c>
      <c r="G452" s="72">
        <f t="shared" si="12"/>
        <v>0</v>
      </c>
      <c r="H452" s="72">
        <v>0</v>
      </c>
      <c r="I452" s="73"/>
      <c r="J452" s="72">
        <f t="shared" si="13"/>
        <v>0</v>
      </c>
      <c r="K452" s="93"/>
    </row>
    <row r="453" spans="1:11" s="57" customFormat="1" ht="15">
      <c r="A453" s="68"/>
      <c r="B453" s="69"/>
      <c r="C453" s="242"/>
      <c r="D453" s="52"/>
      <c r="E453" s="70"/>
      <c r="F453" s="71">
        <f>SUM(D$5:D453)</f>
        <v>0</v>
      </c>
      <c r="G453" s="72">
        <f t="shared" si="12"/>
        <v>0</v>
      </c>
      <c r="H453" s="72">
        <v>0</v>
      </c>
      <c r="I453" s="73"/>
      <c r="J453" s="72">
        <f t="shared" si="13"/>
        <v>0</v>
      </c>
      <c r="K453" s="93"/>
    </row>
    <row r="454" spans="1:11" s="57" customFormat="1" ht="15">
      <c r="A454" s="68"/>
      <c r="B454" s="69"/>
      <c r="C454" s="242"/>
      <c r="D454" s="52"/>
      <c r="E454" s="70"/>
      <c r="F454" s="71">
        <f>SUM(D$5:D454)</f>
        <v>0</v>
      </c>
      <c r="G454" s="72">
        <f t="shared" si="12"/>
        <v>0</v>
      </c>
      <c r="H454" s="72">
        <v>0</v>
      </c>
      <c r="I454" s="73"/>
      <c r="J454" s="72">
        <f t="shared" si="13"/>
        <v>0</v>
      </c>
      <c r="K454" s="93"/>
    </row>
    <row r="455" spans="1:11" s="57" customFormat="1" ht="15">
      <c r="A455" s="68"/>
      <c r="B455" s="69"/>
      <c r="C455" s="242"/>
      <c r="D455" s="52"/>
      <c r="E455" s="70"/>
      <c r="F455" s="71">
        <f>SUM(D$5:D455)</f>
        <v>0</v>
      </c>
      <c r="G455" s="72">
        <f t="shared" si="12"/>
        <v>0</v>
      </c>
      <c r="H455" s="72">
        <v>0</v>
      </c>
      <c r="I455" s="73"/>
      <c r="J455" s="72">
        <f t="shared" si="13"/>
        <v>0</v>
      </c>
      <c r="K455" s="93"/>
    </row>
    <row r="456" spans="1:11" s="57" customFormat="1" ht="15">
      <c r="A456" s="68"/>
      <c r="B456" s="69"/>
      <c r="C456" s="242"/>
      <c r="D456" s="52"/>
      <c r="E456" s="70"/>
      <c r="F456" s="71">
        <f>SUM(D$5:D456)</f>
        <v>0</v>
      </c>
      <c r="G456" s="72">
        <f t="shared" ref="G456:G519" si="14">+D456-H456</f>
        <v>0</v>
      </c>
      <c r="H456" s="72">
        <v>0</v>
      </c>
      <c r="I456" s="73"/>
      <c r="J456" s="72">
        <f t="shared" ref="J456:J519" si="15">IF(OR(G456&gt;0,I456="X",C456="Income from customers"),0,G456)</f>
        <v>0</v>
      </c>
      <c r="K456" s="93"/>
    </row>
    <row r="457" spans="1:11" s="57" customFormat="1" ht="15">
      <c r="A457" s="68"/>
      <c r="B457" s="69"/>
      <c r="C457" s="242"/>
      <c r="D457" s="52"/>
      <c r="E457" s="70"/>
      <c r="F457" s="71">
        <f>SUM(D$5:D457)</f>
        <v>0</v>
      </c>
      <c r="G457" s="72">
        <f t="shared" si="14"/>
        <v>0</v>
      </c>
      <c r="H457" s="72">
        <v>0</v>
      </c>
      <c r="I457" s="73"/>
      <c r="J457" s="72">
        <f t="shared" si="15"/>
        <v>0</v>
      </c>
      <c r="K457" s="93"/>
    </row>
    <row r="458" spans="1:11" s="57" customFormat="1" ht="15">
      <c r="A458" s="68"/>
      <c r="B458" s="69"/>
      <c r="C458" s="242"/>
      <c r="D458" s="52"/>
      <c r="E458" s="70"/>
      <c r="F458" s="71">
        <f>SUM(D$5:D458)</f>
        <v>0</v>
      </c>
      <c r="G458" s="72">
        <f t="shared" si="14"/>
        <v>0</v>
      </c>
      <c r="H458" s="72">
        <v>0</v>
      </c>
      <c r="I458" s="73"/>
      <c r="J458" s="72">
        <f t="shared" si="15"/>
        <v>0</v>
      </c>
      <c r="K458" s="93"/>
    </row>
    <row r="459" spans="1:11" s="57" customFormat="1" ht="15">
      <c r="A459" s="68"/>
      <c r="B459" s="69"/>
      <c r="C459" s="242"/>
      <c r="D459" s="52"/>
      <c r="E459" s="70"/>
      <c r="F459" s="71">
        <f>SUM(D$5:D459)</f>
        <v>0</v>
      </c>
      <c r="G459" s="72">
        <f t="shared" si="14"/>
        <v>0</v>
      </c>
      <c r="H459" s="72">
        <v>0</v>
      </c>
      <c r="I459" s="73"/>
      <c r="J459" s="72">
        <f t="shared" si="15"/>
        <v>0</v>
      </c>
      <c r="K459" s="93"/>
    </row>
    <row r="460" spans="1:11" s="57" customFormat="1" ht="15">
      <c r="A460" s="68"/>
      <c r="B460" s="69"/>
      <c r="C460" s="242"/>
      <c r="D460" s="52"/>
      <c r="E460" s="70"/>
      <c r="F460" s="71">
        <f>SUM(D$5:D460)</f>
        <v>0</v>
      </c>
      <c r="G460" s="72">
        <f t="shared" si="14"/>
        <v>0</v>
      </c>
      <c r="H460" s="72">
        <v>0</v>
      </c>
      <c r="I460" s="73"/>
      <c r="J460" s="72">
        <f t="shared" si="15"/>
        <v>0</v>
      </c>
      <c r="K460" s="93"/>
    </row>
    <row r="461" spans="1:11" s="57" customFormat="1" ht="15">
      <c r="A461" s="68"/>
      <c r="B461" s="69"/>
      <c r="C461" s="242"/>
      <c r="D461" s="52"/>
      <c r="E461" s="70"/>
      <c r="F461" s="71">
        <f>SUM(D$5:D461)</f>
        <v>0</v>
      </c>
      <c r="G461" s="72">
        <f t="shared" si="14"/>
        <v>0</v>
      </c>
      <c r="H461" s="72">
        <v>0</v>
      </c>
      <c r="I461" s="73"/>
      <c r="J461" s="72">
        <f t="shared" si="15"/>
        <v>0</v>
      </c>
      <c r="K461" s="93"/>
    </row>
    <row r="462" spans="1:11" s="57" customFormat="1" ht="15">
      <c r="A462" s="68"/>
      <c r="B462" s="69"/>
      <c r="C462" s="242"/>
      <c r="D462" s="52"/>
      <c r="E462" s="70"/>
      <c r="F462" s="71">
        <f>SUM(D$5:D462)</f>
        <v>0</v>
      </c>
      <c r="G462" s="72">
        <f t="shared" si="14"/>
        <v>0</v>
      </c>
      <c r="H462" s="72">
        <v>0</v>
      </c>
      <c r="I462" s="73"/>
      <c r="J462" s="72">
        <f t="shared" si="15"/>
        <v>0</v>
      </c>
      <c r="K462" s="93"/>
    </row>
    <row r="463" spans="1:11" s="57" customFormat="1" ht="15">
      <c r="A463" s="68"/>
      <c r="B463" s="69"/>
      <c r="C463" s="242"/>
      <c r="D463" s="52"/>
      <c r="E463" s="70"/>
      <c r="F463" s="71">
        <f>SUM(D$5:D463)</f>
        <v>0</v>
      </c>
      <c r="G463" s="72">
        <f t="shared" si="14"/>
        <v>0</v>
      </c>
      <c r="H463" s="72">
        <v>0</v>
      </c>
      <c r="I463" s="73"/>
      <c r="J463" s="72">
        <f t="shared" si="15"/>
        <v>0</v>
      </c>
      <c r="K463" s="93"/>
    </row>
    <row r="464" spans="1:11" s="57" customFormat="1" ht="15">
      <c r="A464" s="68"/>
      <c r="B464" s="69"/>
      <c r="C464" s="242"/>
      <c r="D464" s="52"/>
      <c r="E464" s="70"/>
      <c r="F464" s="71">
        <f>SUM(D$5:D464)</f>
        <v>0</v>
      </c>
      <c r="G464" s="72">
        <f t="shared" si="14"/>
        <v>0</v>
      </c>
      <c r="H464" s="72">
        <v>0</v>
      </c>
      <c r="I464" s="73"/>
      <c r="J464" s="72">
        <f t="shared" si="15"/>
        <v>0</v>
      </c>
      <c r="K464" s="93"/>
    </row>
    <row r="465" spans="1:11" s="57" customFormat="1" ht="15">
      <c r="A465" s="68"/>
      <c r="B465" s="69"/>
      <c r="C465" s="242"/>
      <c r="D465" s="52"/>
      <c r="E465" s="70"/>
      <c r="F465" s="71">
        <f>SUM(D$5:D465)</f>
        <v>0</v>
      </c>
      <c r="G465" s="72">
        <f t="shared" si="14"/>
        <v>0</v>
      </c>
      <c r="H465" s="72">
        <v>0</v>
      </c>
      <c r="I465" s="73"/>
      <c r="J465" s="72">
        <f t="shared" si="15"/>
        <v>0</v>
      </c>
      <c r="K465" s="93"/>
    </row>
    <row r="466" spans="1:11" s="57" customFormat="1" ht="15">
      <c r="A466" s="68"/>
      <c r="B466" s="69"/>
      <c r="C466" s="242"/>
      <c r="D466" s="52"/>
      <c r="E466" s="70"/>
      <c r="F466" s="71">
        <f>SUM(D$5:D466)</f>
        <v>0</v>
      </c>
      <c r="G466" s="72">
        <f t="shared" si="14"/>
        <v>0</v>
      </c>
      <c r="H466" s="72">
        <v>0</v>
      </c>
      <c r="I466" s="73"/>
      <c r="J466" s="72">
        <f t="shared" si="15"/>
        <v>0</v>
      </c>
      <c r="K466" s="93"/>
    </row>
    <row r="467" spans="1:11" s="57" customFormat="1" ht="15">
      <c r="A467" s="68"/>
      <c r="B467" s="69"/>
      <c r="C467" s="242"/>
      <c r="D467" s="52"/>
      <c r="E467" s="70"/>
      <c r="F467" s="71">
        <f>SUM(D$5:D467)</f>
        <v>0</v>
      </c>
      <c r="G467" s="72">
        <f t="shared" si="14"/>
        <v>0</v>
      </c>
      <c r="H467" s="72">
        <v>0</v>
      </c>
      <c r="I467" s="73"/>
      <c r="J467" s="72">
        <f t="shared" si="15"/>
        <v>0</v>
      </c>
      <c r="K467" s="93"/>
    </row>
    <row r="468" spans="1:11" s="57" customFormat="1" ht="15">
      <c r="A468" s="68"/>
      <c r="B468" s="69"/>
      <c r="C468" s="242"/>
      <c r="D468" s="52"/>
      <c r="E468" s="70"/>
      <c r="F468" s="71">
        <f>SUM(D$5:D468)</f>
        <v>0</v>
      </c>
      <c r="G468" s="72">
        <f t="shared" si="14"/>
        <v>0</v>
      </c>
      <c r="H468" s="72">
        <v>0</v>
      </c>
      <c r="I468" s="73"/>
      <c r="J468" s="72">
        <f t="shared" si="15"/>
        <v>0</v>
      </c>
      <c r="K468" s="93"/>
    </row>
    <row r="469" spans="1:11" s="57" customFormat="1" ht="15">
      <c r="A469" s="68"/>
      <c r="B469" s="69"/>
      <c r="C469" s="242"/>
      <c r="D469" s="52"/>
      <c r="E469" s="70"/>
      <c r="F469" s="71">
        <f>SUM(D$5:D469)</f>
        <v>0</v>
      </c>
      <c r="G469" s="72">
        <f t="shared" si="14"/>
        <v>0</v>
      </c>
      <c r="H469" s="72">
        <v>0</v>
      </c>
      <c r="I469" s="73"/>
      <c r="J469" s="72">
        <f t="shared" si="15"/>
        <v>0</v>
      </c>
      <c r="K469" s="93"/>
    </row>
    <row r="470" spans="1:11" s="57" customFormat="1" ht="15">
      <c r="A470" s="68"/>
      <c r="B470" s="69"/>
      <c r="C470" s="242"/>
      <c r="D470" s="52"/>
      <c r="E470" s="70"/>
      <c r="F470" s="71">
        <f>SUM(D$5:D470)</f>
        <v>0</v>
      </c>
      <c r="G470" s="72">
        <f t="shared" si="14"/>
        <v>0</v>
      </c>
      <c r="H470" s="72">
        <v>0</v>
      </c>
      <c r="I470" s="73"/>
      <c r="J470" s="72">
        <f t="shared" si="15"/>
        <v>0</v>
      </c>
      <c r="K470" s="93"/>
    </row>
    <row r="471" spans="1:11" s="57" customFormat="1" ht="15">
      <c r="A471" s="68"/>
      <c r="B471" s="69"/>
      <c r="C471" s="242"/>
      <c r="D471" s="52"/>
      <c r="E471" s="70"/>
      <c r="F471" s="71">
        <f>SUM(D$5:D471)</f>
        <v>0</v>
      </c>
      <c r="G471" s="72">
        <f t="shared" si="14"/>
        <v>0</v>
      </c>
      <c r="H471" s="72">
        <v>0</v>
      </c>
      <c r="I471" s="73"/>
      <c r="J471" s="72">
        <f t="shared" si="15"/>
        <v>0</v>
      </c>
      <c r="K471" s="93"/>
    </row>
    <row r="472" spans="1:11" s="57" customFormat="1" ht="15">
      <c r="A472" s="68"/>
      <c r="B472" s="69"/>
      <c r="C472" s="242"/>
      <c r="D472" s="52"/>
      <c r="E472" s="70"/>
      <c r="F472" s="71">
        <f>SUM(D$5:D472)</f>
        <v>0</v>
      </c>
      <c r="G472" s="72">
        <f t="shared" si="14"/>
        <v>0</v>
      </c>
      <c r="H472" s="72">
        <v>0</v>
      </c>
      <c r="I472" s="73"/>
      <c r="J472" s="72">
        <f t="shared" si="15"/>
        <v>0</v>
      </c>
      <c r="K472" s="93"/>
    </row>
    <row r="473" spans="1:11" s="57" customFormat="1" ht="15">
      <c r="A473" s="68"/>
      <c r="B473" s="69"/>
      <c r="C473" s="242"/>
      <c r="D473" s="52"/>
      <c r="E473" s="70"/>
      <c r="F473" s="71">
        <f>SUM(D$5:D473)</f>
        <v>0</v>
      </c>
      <c r="G473" s="72">
        <f t="shared" si="14"/>
        <v>0</v>
      </c>
      <c r="H473" s="72">
        <v>0</v>
      </c>
      <c r="I473" s="73"/>
      <c r="J473" s="72">
        <f t="shared" si="15"/>
        <v>0</v>
      </c>
      <c r="K473" s="93"/>
    </row>
    <row r="474" spans="1:11" s="57" customFormat="1" ht="15">
      <c r="A474" s="68"/>
      <c r="B474" s="69"/>
      <c r="C474" s="242"/>
      <c r="D474" s="52"/>
      <c r="E474" s="70"/>
      <c r="F474" s="71">
        <f>SUM(D$5:D474)</f>
        <v>0</v>
      </c>
      <c r="G474" s="72">
        <f t="shared" si="14"/>
        <v>0</v>
      </c>
      <c r="H474" s="72">
        <v>0</v>
      </c>
      <c r="I474" s="73"/>
      <c r="J474" s="72">
        <f t="shared" si="15"/>
        <v>0</v>
      </c>
      <c r="K474" s="93"/>
    </row>
    <row r="475" spans="1:11" s="57" customFormat="1" ht="15">
      <c r="A475" s="68"/>
      <c r="B475" s="69"/>
      <c r="C475" s="242"/>
      <c r="D475" s="52"/>
      <c r="E475" s="70"/>
      <c r="F475" s="71">
        <f>SUM(D$5:D475)</f>
        <v>0</v>
      </c>
      <c r="G475" s="72">
        <f t="shared" si="14"/>
        <v>0</v>
      </c>
      <c r="H475" s="72">
        <v>0</v>
      </c>
      <c r="I475" s="73"/>
      <c r="J475" s="72">
        <f t="shared" si="15"/>
        <v>0</v>
      </c>
      <c r="K475" s="93"/>
    </row>
    <row r="476" spans="1:11" s="57" customFormat="1" ht="15">
      <c r="A476" s="68"/>
      <c r="B476" s="69"/>
      <c r="C476" s="242"/>
      <c r="D476" s="52"/>
      <c r="E476" s="70"/>
      <c r="F476" s="71">
        <f>SUM(D$5:D476)</f>
        <v>0</v>
      </c>
      <c r="G476" s="72">
        <f t="shared" si="14"/>
        <v>0</v>
      </c>
      <c r="H476" s="72">
        <v>0</v>
      </c>
      <c r="I476" s="73"/>
      <c r="J476" s="72">
        <f t="shared" si="15"/>
        <v>0</v>
      </c>
      <c r="K476" s="93"/>
    </row>
    <row r="477" spans="1:11" s="57" customFormat="1" ht="15">
      <c r="A477" s="68"/>
      <c r="B477" s="69"/>
      <c r="C477" s="242"/>
      <c r="D477" s="52"/>
      <c r="E477" s="70"/>
      <c r="F477" s="71">
        <f>SUM(D$5:D477)</f>
        <v>0</v>
      </c>
      <c r="G477" s="72">
        <f t="shared" si="14"/>
        <v>0</v>
      </c>
      <c r="H477" s="72">
        <v>0</v>
      </c>
      <c r="I477" s="73"/>
      <c r="J477" s="72">
        <f t="shared" si="15"/>
        <v>0</v>
      </c>
      <c r="K477" s="93"/>
    </row>
    <row r="478" spans="1:11" s="57" customFormat="1" ht="15">
      <c r="A478" s="68"/>
      <c r="B478" s="69"/>
      <c r="C478" s="242"/>
      <c r="D478" s="52"/>
      <c r="E478" s="70"/>
      <c r="F478" s="71">
        <f>SUM(D$5:D478)</f>
        <v>0</v>
      </c>
      <c r="G478" s="72">
        <f t="shared" si="14"/>
        <v>0</v>
      </c>
      <c r="H478" s="72">
        <v>0</v>
      </c>
      <c r="I478" s="73"/>
      <c r="J478" s="72">
        <f t="shared" si="15"/>
        <v>0</v>
      </c>
      <c r="K478" s="93"/>
    </row>
    <row r="479" spans="1:11" s="57" customFormat="1" ht="15">
      <c r="A479" s="68"/>
      <c r="B479" s="69"/>
      <c r="C479" s="242"/>
      <c r="D479" s="52"/>
      <c r="E479" s="70"/>
      <c r="F479" s="71">
        <f>SUM(D$5:D479)</f>
        <v>0</v>
      </c>
      <c r="G479" s="72">
        <f t="shared" si="14"/>
        <v>0</v>
      </c>
      <c r="H479" s="72">
        <v>0</v>
      </c>
      <c r="I479" s="73"/>
      <c r="J479" s="72">
        <f t="shared" si="15"/>
        <v>0</v>
      </c>
      <c r="K479" s="93"/>
    </row>
    <row r="480" spans="1:11" s="57" customFormat="1" ht="15">
      <c r="A480" s="68"/>
      <c r="B480" s="69"/>
      <c r="C480" s="242"/>
      <c r="D480" s="52"/>
      <c r="E480" s="70"/>
      <c r="F480" s="71">
        <f>SUM(D$5:D480)</f>
        <v>0</v>
      </c>
      <c r="G480" s="72">
        <f t="shared" si="14"/>
        <v>0</v>
      </c>
      <c r="H480" s="72">
        <v>0</v>
      </c>
      <c r="I480" s="73"/>
      <c r="J480" s="72">
        <f t="shared" si="15"/>
        <v>0</v>
      </c>
      <c r="K480" s="93"/>
    </row>
    <row r="481" spans="1:11" s="57" customFormat="1" ht="15">
      <c r="A481" s="68"/>
      <c r="B481" s="69"/>
      <c r="C481" s="242"/>
      <c r="D481" s="52"/>
      <c r="E481" s="70"/>
      <c r="F481" s="71">
        <f>SUM(D$5:D481)</f>
        <v>0</v>
      </c>
      <c r="G481" s="72">
        <f t="shared" si="14"/>
        <v>0</v>
      </c>
      <c r="H481" s="72">
        <v>0</v>
      </c>
      <c r="I481" s="73"/>
      <c r="J481" s="72">
        <f t="shared" si="15"/>
        <v>0</v>
      </c>
      <c r="K481" s="93"/>
    </row>
    <row r="482" spans="1:11" s="57" customFormat="1" ht="15">
      <c r="A482" s="68"/>
      <c r="B482" s="69"/>
      <c r="C482" s="242"/>
      <c r="D482" s="52"/>
      <c r="E482" s="70"/>
      <c r="F482" s="71">
        <f>SUM(D$5:D482)</f>
        <v>0</v>
      </c>
      <c r="G482" s="72">
        <f t="shared" si="14"/>
        <v>0</v>
      </c>
      <c r="H482" s="72">
        <v>0</v>
      </c>
      <c r="I482" s="73"/>
      <c r="J482" s="72">
        <f t="shared" si="15"/>
        <v>0</v>
      </c>
      <c r="K482" s="93"/>
    </row>
    <row r="483" spans="1:11" s="57" customFormat="1" ht="15">
      <c r="A483" s="68"/>
      <c r="B483" s="69"/>
      <c r="C483" s="242"/>
      <c r="D483" s="52"/>
      <c r="E483" s="70"/>
      <c r="F483" s="71">
        <f>SUM(D$5:D483)</f>
        <v>0</v>
      </c>
      <c r="G483" s="72">
        <f t="shared" si="14"/>
        <v>0</v>
      </c>
      <c r="H483" s="72">
        <v>0</v>
      </c>
      <c r="I483" s="73"/>
      <c r="J483" s="72">
        <f t="shared" si="15"/>
        <v>0</v>
      </c>
      <c r="K483" s="93"/>
    </row>
    <row r="484" spans="1:11" s="57" customFormat="1" ht="15">
      <c r="A484" s="68"/>
      <c r="B484" s="69"/>
      <c r="C484" s="242"/>
      <c r="D484" s="52"/>
      <c r="E484" s="70"/>
      <c r="F484" s="71">
        <f>SUM(D$5:D484)</f>
        <v>0</v>
      </c>
      <c r="G484" s="72">
        <f t="shared" si="14"/>
        <v>0</v>
      </c>
      <c r="H484" s="72">
        <v>0</v>
      </c>
      <c r="I484" s="73"/>
      <c r="J484" s="72">
        <f t="shared" si="15"/>
        <v>0</v>
      </c>
      <c r="K484" s="93"/>
    </row>
    <row r="485" spans="1:11" s="57" customFormat="1" ht="15">
      <c r="A485" s="68"/>
      <c r="B485" s="69"/>
      <c r="C485" s="242"/>
      <c r="D485" s="52"/>
      <c r="E485" s="70"/>
      <c r="F485" s="71">
        <f>SUM(D$5:D485)</f>
        <v>0</v>
      </c>
      <c r="G485" s="72">
        <f t="shared" si="14"/>
        <v>0</v>
      </c>
      <c r="H485" s="72">
        <v>0</v>
      </c>
      <c r="I485" s="73"/>
      <c r="J485" s="72">
        <f t="shared" si="15"/>
        <v>0</v>
      </c>
      <c r="K485" s="93"/>
    </row>
    <row r="486" spans="1:11" s="57" customFormat="1" ht="15">
      <c r="A486" s="68"/>
      <c r="B486" s="69"/>
      <c r="C486" s="242"/>
      <c r="D486" s="52"/>
      <c r="E486" s="70"/>
      <c r="F486" s="71">
        <f>SUM(D$5:D486)</f>
        <v>0</v>
      </c>
      <c r="G486" s="72">
        <f t="shared" si="14"/>
        <v>0</v>
      </c>
      <c r="H486" s="72">
        <v>0</v>
      </c>
      <c r="I486" s="73"/>
      <c r="J486" s="72">
        <f t="shared" si="15"/>
        <v>0</v>
      </c>
      <c r="K486" s="93"/>
    </row>
    <row r="487" spans="1:11" s="57" customFormat="1" ht="15">
      <c r="A487" s="68"/>
      <c r="B487" s="69"/>
      <c r="C487" s="242"/>
      <c r="D487" s="52"/>
      <c r="E487" s="70"/>
      <c r="F487" s="71">
        <f>SUM(D$5:D487)</f>
        <v>0</v>
      </c>
      <c r="G487" s="72">
        <f t="shared" si="14"/>
        <v>0</v>
      </c>
      <c r="H487" s="72">
        <v>0</v>
      </c>
      <c r="I487" s="73"/>
      <c r="J487" s="72">
        <f t="shared" si="15"/>
        <v>0</v>
      </c>
      <c r="K487" s="93"/>
    </row>
    <row r="488" spans="1:11" s="57" customFormat="1" ht="15">
      <c r="A488" s="68"/>
      <c r="B488" s="69"/>
      <c r="C488" s="242"/>
      <c r="D488" s="52"/>
      <c r="E488" s="70"/>
      <c r="F488" s="71">
        <f>SUM(D$5:D488)</f>
        <v>0</v>
      </c>
      <c r="G488" s="72">
        <f t="shared" si="14"/>
        <v>0</v>
      </c>
      <c r="H488" s="72">
        <v>0</v>
      </c>
      <c r="I488" s="73"/>
      <c r="J488" s="72">
        <f t="shared" si="15"/>
        <v>0</v>
      </c>
      <c r="K488" s="93"/>
    </row>
    <row r="489" spans="1:11" s="57" customFormat="1" ht="15">
      <c r="A489" s="68"/>
      <c r="B489" s="69"/>
      <c r="C489" s="242"/>
      <c r="D489" s="52"/>
      <c r="E489" s="70"/>
      <c r="F489" s="71">
        <f>SUM(D$5:D489)</f>
        <v>0</v>
      </c>
      <c r="G489" s="72">
        <f t="shared" si="14"/>
        <v>0</v>
      </c>
      <c r="H489" s="72">
        <v>0</v>
      </c>
      <c r="I489" s="73"/>
      <c r="J489" s="72">
        <f t="shared" si="15"/>
        <v>0</v>
      </c>
      <c r="K489" s="93"/>
    </row>
    <row r="490" spans="1:11" s="57" customFormat="1" ht="15">
      <c r="A490" s="68"/>
      <c r="B490" s="69"/>
      <c r="C490" s="242"/>
      <c r="D490" s="52"/>
      <c r="E490" s="70"/>
      <c r="F490" s="71">
        <f>SUM(D$5:D490)</f>
        <v>0</v>
      </c>
      <c r="G490" s="72">
        <f t="shared" si="14"/>
        <v>0</v>
      </c>
      <c r="H490" s="72">
        <v>0</v>
      </c>
      <c r="I490" s="73"/>
      <c r="J490" s="72">
        <f t="shared" si="15"/>
        <v>0</v>
      </c>
      <c r="K490" s="93"/>
    </row>
    <row r="491" spans="1:11" s="57" customFormat="1" ht="15">
      <c r="A491" s="68"/>
      <c r="B491" s="69"/>
      <c r="C491" s="242"/>
      <c r="D491" s="52"/>
      <c r="E491" s="70"/>
      <c r="F491" s="71">
        <f>SUM(D$5:D491)</f>
        <v>0</v>
      </c>
      <c r="G491" s="72">
        <f t="shared" si="14"/>
        <v>0</v>
      </c>
      <c r="H491" s="72">
        <v>0</v>
      </c>
      <c r="I491" s="73"/>
      <c r="J491" s="72">
        <f t="shared" si="15"/>
        <v>0</v>
      </c>
      <c r="K491" s="93"/>
    </row>
    <row r="492" spans="1:11" s="57" customFormat="1" ht="15">
      <c r="A492" s="68"/>
      <c r="B492" s="69"/>
      <c r="C492" s="242"/>
      <c r="D492" s="52"/>
      <c r="E492" s="70"/>
      <c r="F492" s="71">
        <f>SUM(D$5:D492)</f>
        <v>0</v>
      </c>
      <c r="G492" s="72">
        <f t="shared" si="14"/>
        <v>0</v>
      </c>
      <c r="H492" s="72">
        <v>0</v>
      </c>
      <c r="I492" s="73"/>
      <c r="J492" s="72">
        <f t="shared" si="15"/>
        <v>0</v>
      </c>
      <c r="K492" s="93"/>
    </row>
    <row r="493" spans="1:11" s="57" customFormat="1" ht="15">
      <c r="A493" s="68"/>
      <c r="B493" s="69"/>
      <c r="C493" s="242"/>
      <c r="D493" s="52"/>
      <c r="E493" s="70"/>
      <c r="F493" s="71">
        <f>SUM(D$5:D493)</f>
        <v>0</v>
      </c>
      <c r="G493" s="72">
        <f t="shared" si="14"/>
        <v>0</v>
      </c>
      <c r="H493" s="72">
        <v>0</v>
      </c>
      <c r="I493" s="73"/>
      <c r="J493" s="72">
        <f t="shared" si="15"/>
        <v>0</v>
      </c>
      <c r="K493" s="93"/>
    </row>
    <row r="494" spans="1:11" s="57" customFormat="1" ht="15">
      <c r="A494" s="68"/>
      <c r="B494" s="69"/>
      <c r="C494" s="242"/>
      <c r="D494" s="52"/>
      <c r="E494" s="70"/>
      <c r="F494" s="71">
        <f>SUM(D$5:D494)</f>
        <v>0</v>
      </c>
      <c r="G494" s="72">
        <f t="shared" si="14"/>
        <v>0</v>
      </c>
      <c r="H494" s="72">
        <v>0</v>
      </c>
      <c r="I494" s="73"/>
      <c r="J494" s="72">
        <f t="shared" si="15"/>
        <v>0</v>
      </c>
      <c r="K494" s="93"/>
    </row>
    <row r="495" spans="1:11" s="57" customFormat="1" ht="15">
      <c r="A495" s="68"/>
      <c r="B495" s="69"/>
      <c r="C495" s="242"/>
      <c r="D495" s="52"/>
      <c r="E495" s="70"/>
      <c r="F495" s="71">
        <f>SUM(D$5:D495)</f>
        <v>0</v>
      </c>
      <c r="G495" s="72">
        <f t="shared" si="14"/>
        <v>0</v>
      </c>
      <c r="H495" s="72">
        <v>0</v>
      </c>
      <c r="I495" s="73"/>
      <c r="J495" s="72">
        <f t="shared" si="15"/>
        <v>0</v>
      </c>
      <c r="K495" s="93"/>
    </row>
    <row r="496" spans="1:11" s="57" customFormat="1" ht="15">
      <c r="A496" s="68"/>
      <c r="B496" s="69"/>
      <c r="C496" s="242"/>
      <c r="D496" s="52"/>
      <c r="E496" s="70"/>
      <c r="F496" s="71">
        <f>SUM(D$5:D496)</f>
        <v>0</v>
      </c>
      <c r="G496" s="72">
        <f t="shared" si="14"/>
        <v>0</v>
      </c>
      <c r="H496" s="72">
        <v>0</v>
      </c>
      <c r="I496" s="73"/>
      <c r="J496" s="72">
        <f t="shared" si="15"/>
        <v>0</v>
      </c>
      <c r="K496" s="93"/>
    </row>
    <row r="497" spans="1:11" s="57" customFormat="1" ht="15">
      <c r="A497" s="68"/>
      <c r="B497" s="69"/>
      <c r="C497" s="242"/>
      <c r="D497" s="52"/>
      <c r="E497" s="70"/>
      <c r="F497" s="71">
        <f>SUM(D$5:D497)</f>
        <v>0</v>
      </c>
      <c r="G497" s="72">
        <f t="shared" si="14"/>
        <v>0</v>
      </c>
      <c r="H497" s="72">
        <v>0</v>
      </c>
      <c r="I497" s="73"/>
      <c r="J497" s="72">
        <f t="shared" si="15"/>
        <v>0</v>
      </c>
      <c r="K497" s="93"/>
    </row>
    <row r="498" spans="1:11" s="57" customFormat="1" ht="15">
      <c r="A498" s="68"/>
      <c r="B498" s="69"/>
      <c r="C498" s="242"/>
      <c r="D498" s="52"/>
      <c r="E498" s="70"/>
      <c r="F498" s="71">
        <f>SUM(D$5:D498)</f>
        <v>0</v>
      </c>
      <c r="G498" s="72">
        <f t="shared" si="14"/>
        <v>0</v>
      </c>
      <c r="H498" s="72">
        <v>0</v>
      </c>
      <c r="I498" s="73"/>
      <c r="J498" s="72">
        <f t="shared" si="15"/>
        <v>0</v>
      </c>
      <c r="K498" s="93"/>
    </row>
    <row r="499" spans="1:11" s="57" customFormat="1" ht="15">
      <c r="A499" s="68"/>
      <c r="B499" s="69"/>
      <c r="C499" s="242"/>
      <c r="D499" s="52"/>
      <c r="E499" s="70"/>
      <c r="F499" s="71">
        <f>SUM(D$5:D499)</f>
        <v>0</v>
      </c>
      <c r="G499" s="72">
        <f t="shared" si="14"/>
        <v>0</v>
      </c>
      <c r="H499" s="72">
        <v>0</v>
      </c>
      <c r="I499" s="73"/>
      <c r="J499" s="72">
        <f t="shared" si="15"/>
        <v>0</v>
      </c>
      <c r="K499" s="93"/>
    </row>
    <row r="500" spans="1:11" s="57" customFormat="1" ht="15">
      <c r="A500" s="68"/>
      <c r="B500" s="69"/>
      <c r="C500" s="242"/>
      <c r="D500" s="52"/>
      <c r="E500" s="70"/>
      <c r="F500" s="71">
        <f>SUM(D$5:D500)</f>
        <v>0</v>
      </c>
      <c r="G500" s="72">
        <f t="shared" si="14"/>
        <v>0</v>
      </c>
      <c r="H500" s="72">
        <v>0</v>
      </c>
      <c r="I500" s="73"/>
      <c r="J500" s="72">
        <f t="shared" si="15"/>
        <v>0</v>
      </c>
      <c r="K500" s="93"/>
    </row>
    <row r="501" spans="1:11" s="57" customFormat="1" ht="15">
      <c r="A501" s="68"/>
      <c r="B501" s="69"/>
      <c r="C501" s="242"/>
      <c r="D501" s="52"/>
      <c r="E501" s="70"/>
      <c r="F501" s="71">
        <f>SUM(D$5:D501)</f>
        <v>0</v>
      </c>
      <c r="G501" s="72">
        <f t="shared" si="14"/>
        <v>0</v>
      </c>
      <c r="H501" s="72">
        <v>0</v>
      </c>
      <c r="I501" s="73"/>
      <c r="J501" s="72">
        <f t="shared" si="15"/>
        <v>0</v>
      </c>
      <c r="K501" s="93"/>
    </row>
    <row r="502" spans="1:11" s="57" customFormat="1" ht="15">
      <c r="A502" s="68"/>
      <c r="B502" s="69"/>
      <c r="C502" s="242"/>
      <c r="D502" s="52"/>
      <c r="E502" s="70"/>
      <c r="F502" s="71">
        <f>SUM(D$5:D502)</f>
        <v>0</v>
      </c>
      <c r="G502" s="72">
        <f t="shared" si="14"/>
        <v>0</v>
      </c>
      <c r="H502" s="72">
        <v>0</v>
      </c>
      <c r="I502" s="73"/>
      <c r="J502" s="72">
        <f t="shared" si="15"/>
        <v>0</v>
      </c>
      <c r="K502" s="93"/>
    </row>
    <row r="503" spans="1:11" s="57" customFormat="1" ht="15">
      <c r="A503" s="68"/>
      <c r="B503" s="69"/>
      <c r="C503" s="242"/>
      <c r="D503" s="52"/>
      <c r="E503" s="70"/>
      <c r="F503" s="71">
        <f>SUM(D$5:D503)</f>
        <v>0</v>
      </c>
      <c r="G503" s="72">
        <f t="shared" si="14"/>
        <v>0</v>
      </c>
      <c r="H503" s="72">
        <v>0</v>
      </c>
      <c r="I503" s="73"/>
      <c r="J503" s="72">
        <f t="shared" si="15"/>
        <v>0</v>
      </c>
      <c r="K503" s="93"/>
    </row>
    <row r="504" spans="1:11" s="57" customFormat="1" ht="15">
      <c r="A504" s="68"/>
      <c r="B504" s="69"/>
      <c r="C504" s="242"/>
      <c r="D504" s="52"/>
      <c r="E504" s="70"/>
      <c r="F504" s="71">
        <f>SUM(D$5:D504)</f>
        <v>0</v>
      </c>
      <c r="G504" s="72">
        <f t="shared" si="14"/>
        <v>0</v>
      </c>
      <c r="H504" s="72">
        <v>0</v>
      </c>
      <c r="I504" s="73"/>
      <c r="J504" s="72">
        <f t="shared" si="15"/>
        <v>0</v>
      </c>
      <c r="K504" s="93"/>
    </row>
    <row r="505" spans="1:11" s="57" customFormat="1" ht="15">
      <c r="A505" s="68"/>
      <c r="B505" s="69"/>
      <c r="C505" s="242"/>
      <c r="D505" s="52"/>
      <c r="E505" s="70"/>
      <c r="F505" s="71">
        <f>SUM(D$5:D505)</f>
        <v>0</v>
      </c>
      <c r="G505" s="72">
        <f t="shared" si="14"/>
        <v>0</v>
      </c>
      <c r="H505" s="72">
        <v>0</v>
      </c>
      <c r="I505" s="73"/>
      <c r="J505" s="72">
        <f t="shared" si="15"/>
        <v>0</v>
      </c>
      <c r="K505" s="93"/>
    </row>
    <row r="506" spans="1:11" s="57" customFormat="1" ht="15">
      <c r="A506" s="68"/>
      <c r="B506" s="69"/>
      <c r="C506" s="242"/>
      <c r="D506" s="52"/>
      <c r="E506" s="70"/>
      <c r="F506" s="71">
        <f>SUM(D$5:D506)</f>
        <v>0</v>
      </c>
      <c r="G506" s="72">
        <f t="shared" si="14"/>
        <v>0</v>
      </c>
      <c r="H506" s="72">
        <v>0</v>
      </c>
      <c r="I506" s="73"/>
      <c r="J506" s="72">
        <f t="shared" si="15"/>
        <v>0</v>
      </c>
      <c r="K506" s="93"/>
    </row>
    <row r="507" spans="1:11" s="57" customFormat="1" ht="15">
      <c r="A507" s="68"/>
      <c r="B507" s="69"/>
      <c r="C507" s="242"/>
      <c r="D507" s="52"/>
      <c r="E507" s="70"/>
      <c r="F507" s="71">
        <f>SUM(D$5:D507)</f>
        <v>0</v>
      </c>
      <c r="G507" s="72">
        <f t="shared" si="14"/>
        <v>0</v>
      </c>
      <c r="H507" s="72">
        <v>0</v>
      </c>
      <c r="I507" s="73"/>
      <c r="J507" s="72">
        <f t="shared" si="15"/>
        <v>0</v>
      </c>
      <c r="K507" s="93"/>
    </row>
    <row r="508" spans="1:11" s="57" customFormat="1" ht="15">
      <c r="A508" s="68"/>
      <c r="B508" s="69"/>
      <c r="C508" s="242"/>
      <c r="D508" s="52"/>
      <c r="E508" s="70"/>
      <c r="F508" s="71">
        <f>SUM(D$5:D508)</f>
        <v>0</v>
      </c>
      <c r="G508" s="72">
        <f t="shared" si="14"/>
        <v>0</v>
      </c>
      <c r="H508" s="72">
        <v>0</v>
      </c>
      <c r="I508" s="73"/>
      <c r="J508" s="72">
        <f t="shared" si="15"/>
        <v>0</v>
      </c>
      <c r="K508" s="93"/>
    </row>
    <row r="509" spans="1:11" s="57" customFormat="1" ht="15">
      <c r="A509" s="68"/>
      <c r="B509" s="69"/>
      <c r="C509" s="242"/>
      <c r="D509" s="52"/>
      <c r="E509" s="70"/>
      <c r="F509" s="71">
        <f>SUM(D$5:D509)</f>
        <v>0</v>
      </c>
      <c r="G509" s="72">
        <f t="shared" si="14"/>
        <v>0</v>
      </c>
      <c r="H509" s="72">
        <v>0</v>
      </c>
      <c r="I509" s="73"/>
      <c r="J509" s="72">
        <f t="shared" si="15"/>
        <v>0</v>
      </c>
      <c r="K509" s="93"/>
    </row>
    <row r="510" spans="1:11" s="57" customFormat="1" ht="15">
      <c r="A510" s="68"/>
      <c r="B510" s="69"/>
      <c r="C510" s="242"/>
      <c r="D510" s="52"/>
      <c r="E510" s="70"/>
      <c r="F510" s="71">
        <f>SUM(D$5:D510)</f>
        <v>0</v>
      </c>
      <c r="G510" s="72">
        <f t="shared" si="14"/>
        <v>0</v>
      </c>
      <c r="H510" s="72">
        <v>0</v>
      </c>
      <c r="I510" s="73"/>
      <c r="J510" s="72">
        <f t="shared" si="15"/>
        <v>0</v>
      </c>
      <c r="K510" s="93"/>
    </row>
    <row r="511" spans="1:11" s="57" customFormat="1" ht="15">
      <c r="A511" s="68"/>
      <c r="B511" s="69"/>
      <c r="C511" s="242"/>
      <c r="D511" s="52"/>
      <c r="E511" s="70"/>
      <c r="F511" s="71">
        <f>SUM(D$5:D511)</f>
        <v>0</v>
      </c>
      <c r="G511" s="72">
        <f t="shared" si="14"/>
        <v>0</v>
      </c>
      <c r="H511" s="72">
        <v>0</v>
      </c>
      <c r="I511" s="73"/>
      <c r="J511" s="72">
        <f t="shared" si="15"/>
        <v>0</v>
      </c>
      <c r="K511" s="93"/>
    </row>
    <row r="512" spans="1:11" s="57" customFormat="1" ht="15">
      <c r="A512" s="68"/>
      <c r="B512" s="69"/>
      <c r="C512" s="242"/>
      <c r="D512" s="52"/>
      <c r="E512" s="70"/>
      <c r="F512" s="71">
        <f>SUM(D$5:D512)</f>
        <v>0</v>
      </c>
      <c r="G512" s="72">
        <f t="shared" si="14"/>
        <v>0</v>
      </c>
      <c r="H512" s="72">
        <v>0</v>
      </c>
      <c r="I512" s="73"/>
      <c r="J512" s="72">
        <f t="shared" si="15"/>
        <v>0</v>
      </c>
      <c r="K512" s="93"/>
    </row>
    <row r="513" spans="1:11" s="57" customFormat="1" ht="15">
      <c r="A513" s="68"/>
      <c r="B513" s="69"/>
      <c r="C513" s="242"/>
      <c r="D513" s="52"/>
      <c r="E513" s="70"/>
      <c r="F513" s="71">
        <f>SUM(D$5:D513)</f>
        <v>0</v>
      </c>
      <c r="G513" s="72">
        <f t="shared" si="14"/>
        <v>0</v>
      </c>
      <c r="H513" s="72">
        <v>0</v>
      </c>
      <c r="I513" s="73"/>
      <c r="J513" s="72">
        <f t="shared" si="15"/>
        <v>0</v>
      </c>
      <c r="K513" s="93"/>
    </row>
    <row r="514" spans="1:11" s="57" customFormat="1" ht="15">
      <c r="A514" s="68"/>
      <c r="B514" s="69"/>
      <c r="C514" s="242"/>
      <c r="D514" s="52"/>
      <c r="E514" s="70"/>
      <c r="F514" s="71">
        <f>SUM(D$5:D514)</f>
        <v>0</v>
      </c>
      <c r="G514" s="72">
        <f t="shared" si="14"/>
        <v>0</v>
      </c>
      <c r="H514" s="72">
        <v>0</v>
      </c>
      <c r="I514" s="73"/>
      <c r="J514" s="72">
        <f t="shared" si="15"/>
        <v>0</v>
      </c>
      <c r="K514" s="93"/>
    </row>
    <row r="515" spans="1:11" s="57" customFormat="1" ht="15">
      <c r="A515" s="68"/>
      <c r="B515" s="69"/>
      <c r="C515" s="242"/>
      <c r="D515" s="52"/>
      <c r="E515" s="70"/>
      <c r="F515" s="71">
        <f>SUM(D$5:D515)</f>
        <v>0</v>
      </c>
      <c r="G515" s="72">
        <f t="shared" si="14"/>
        <v>0</v>
      </c>
      <c r="H515" s="72">
        <v>0</v>
      </c>
      <c r="I515" s="73"/>
      <c r="J515" s="72">
        <f t="shared" si="15"/>
        <v>0</v>
      </c>
      <c r="K515" s="93"/>
    </row>
    <row r="516" spans="1:11" s="57" customFormat="1" ht="15">
      <c r="A516" s="68"/>
      <c r="B516" s="69"/>
      <c r="C516" s="242"/>
      <c r="D516" s="52"/>
      <c r="E516" s="70"/>
      <c r="F516" s="71">
        <f>SUM(D$5:D516)</f>
        <v>0</v>
      </c>
      <c r="G516" s="72">
        <f t="shared" si="14"/>
        <v>0</v>
      </c>
      <c r="H516" s="72">
        <v>0</v>
      </c>
      <c r="I516" s="73"/>
      <c r="J516" s="72">
        <f t="shared" si="15"/>
        <v>0</v>
      </c>
      <c r="K516" s="93"/>
    </row>
    <row r="517" spans="1:11" s="57" customFormat="1" ht="15">
      <c r="A517" s="68"/>
      <c r="B517" s="69"/>
      <c r="C517" s="242"/>
      <c r="D517" s="52"/>
      <c r="E517" s="70"/>
      <c r="F517" s="71">
        <f>SUM(D$5:D517)</f>
        <v>0</v>
      </c>
      <c r="G517" s="72">
        <f t="shared" si="14"/>
        <v>0</v>
      </c>
      <c r="H517" s="72">
        <v>0</v>
      </c>
      <c r="I517" s="73"/>
      <c r="J517" s="72">
        <f t="shared" si="15"/>
        <v>0</v>
      </c>
      <c r="K517" s="93"/>
    </row>
    <row r="518" spans="1:11" s="57" customFormat="1" ht="15">
      <c r="A518" s="68"/>
      <c r="B518" s="69"/>
      <c r="C518" s="242"/>
      <c r="D518" s="52"/>
      <c r="E518" s="70"/>
      <c r="F518" s="71">
        <f>SUM(D$5:D518)</f>
        <v>0</v>
      </c>
      <c r="G518" s="72">
        <f t="shared" si="14"/>
        <v>0</v>
      </c>
      <c r="H518" s="72">
        <v>0</v>
      </c>
      <c r="I518" s="73"/>
      <c r="J518" s="72">
        <f t="shared" si="15"/>
        <v>0</v>
      </c>
      <c r="K518" s="93"/>
    </row>
    <row r="519" spans="1:11" s="57" customFormat="1" ht="15">
      <c r="A519" s="68"/>
      <c r="B519" s="69"/>
      <c r="C519" s="242"/>
      <c r="D519" s="52"/>
      <c r="E519" s="70"/>
      <c r="F519" s="71">
        <f>SUM(D$5:D519)</f>
        <v>0</v>
      </c>
      <c r="G519" s="72">
        <f t="shared" si="14"/>
        <v>0</v>
      </c>
      <c r="H519" s="72">
        <v>0</v>
      </c>
      <c r="I519" s="73"/>
      <c r="J519" s="72">
        <f t="shared" si="15"/>
        <v>0</v>
      </c>
      <c r="K519" s="93"/>
    </row>
    <row r="520" spans="1:11" s="57" customFormat="1" ht="15">
      <c r="A520" s="68"/>
      <c r="B520" s="69"/>
      <c r="C520" s="242"/>
      <c r="D520" s="52"/>
      <c r="E520" s="70"/>
      <c r="F520" s="71">
        <f>SUM(D$5:D520)</f>
        <v>0</v>
      </c>
      <c r="G520" s="72">
        <f t="shared" ref="G520:G583" si="16">+D520-H520</f>
        <v>0</v>
      </c>
      <c r="H520" s="72">
        <v>0</v>
      </c>
      <c r="I520" s="73"/>
      <c r="J520" s="72">
        <f t="shared" ref="J520:J583" si="17">IF(OR(G520&gt;0,I520="X",C520="Income from customers"),0,G520)</f>
        <v>0</v>
      </c>
      <c r="K520" s="93"/>
    </row>
    <row r="521" spans="1:11" s="57" customFormat="1" ht="15">
      <c r="A521" s="68"/>
      <c r="B521" s="69"/>
      <c r="C521" s="242"/>
      <c r="D521" s="52"/>
      <c r="E521" s="70"/>
      <c r="F521" s="71">
        <f>SUM(D$5:D521)</f>
        <v>0</v>
      </c>
      <c r="G521" s="72">
        <f t="shared" si="16"/>
        <v>0</v>
      </c>
      <c r="H521" s="72">
        <v>0</v>
      </c>
      <c r="I521" s="73"/>
      <c r="J521" s="72">
        <f t="shared" si="17"/>
        <v>0</v>
      </c>
      <c r="K521" s="93"/>
    </row>
    <row r="522" spans="1:11" s="57" customFormat="1" ht="15">
      <c r="A522" s="68"/>
      <c r="B522" s="69"/>
      <c r="C522" s="242"/>
      <c r="D522" s="52"/>
      <c r="E522" s="70"/>
      <c r="F522" s="71">
        <f>SUM(D$5:D522)</f>
        <v>0</v>
      </c>
      <c r="G522" s="72">
        <f t="shared" si="16"/>
        <v>0</v>
      </c>
      <c r="H522" s="72">
        <v>0</v>
      </c>
      <c r="I522" s="73"/>
      <c r="J522" s="72">
        <f t="shared" si="17"/>
        <v>0</v>
      </c>
      <c r="K522" s="93"/>
    </row>
    <row r="523" spans="1:11" s="57" customFormat="1" ht="15">
      <c r="A523" s="68"/>
      <c r="B523" s="69"/>
      <c r="C523" s="242"/>
      <c r="D523" s="52"/>
      <c r="E523" s="70"/>
      <c r="F523" s="71">
        <f>SUM(D$5:D523)</f>
        <v>0</v>
      </c>
      <c r="G523" s="72">
        <f t="shared" si="16"/>
        <v>0</v>
      </c>
      <c r="H523" s="72">
        <v>0</v>
      </c>
      <c r="I523" s="73"/>
      <c r="J523" s="72">
        <f t="shared" si="17"/>
        <v>0</v>
      </c>
      <c r="K523" s="93"/>
    </row>
    <row r="524" spans="1:11" s="57" customFormat="1" ht="15">
      <c r="A524" s="68"/>
      <c r="B524" s="69"/>
      <c r="C524" s="242"/>
      <c r="D524" s="52"/>
      <c r="E524" s="70"/>
      <c r="F524" s="71">
        <f>SUM(D$5:D524)</f>
        <v>0</v>
      </c>
      <c r="G524" s="72">
        <f t="shared" si="16"/>
        <v>0</v>
      </c>
      <c r="H524" s="72">
        <v>0</v>
      </c>
      <c r="I524" s="73"/>
      <c r="J524" s="72">
        <f t="shared" si="17"/>
        <v>0</v>
      </c>
      <c r="K524" s="93"/>
    </row>
    <row r="525" spans="1:11" s="57" customFormat="1" ht="15">
      <c r="A525" s="68"/>
      <c r="B525" s="69"/>
      <c r="C525" s="242"/>
      <c r="D525" s="52"/>
      <c r="E525" s="70"/>
      <c r="F525" s="71">
        <f>SUM(D$5:D525)</f>
        <v>0</v>
      </c>
      <c r="G525" s="72">
        <f t="shared" si="16"/>
        <v>0</v>
      </c>
      <c r="H525" s="72">
        <v>0</v>
      </c>
      <c r="I525" s="73"/>
      <c r="J525" s="72">
        <f t="shared" si="17"/>
        <v>0</v>
      </c>
      <c r="K525" s="93"/>
    </row>
    <row r="526" spans="1:11" s="57" customFormat="1" ht="15">
      <c r="A526" s="68"/>
      <c r="B526" s="69"/>
      <c r="C526" s="242"/>
      <c r="D526" s="52"/>
      <c r="E526" s="70"/>
      <c r="F526" s="71">
        <f>SUM(D$5:D526)</f>
        <v>0</v>
      </c>
      <c r="G526" s="72">
        <f t="shared" si="16"/>
        <v>0</v>
      </c>
      <c r="H526" s="72">
        <v>0</v>
      </c>
      <c r="I526" s="73"/>
      <c r="J526" s="72">
        <f t="shared" si="17"/>
        <v>0</v>
      </c>
      <c r="K526" s="93"/>
    </row>
    <row r="527" spans="1:11" s="57" customFormat="1" ht="15">
      <c r="A527" s="68"/>
      <c r="B527" s="69"/>
      <c r="C527" s="242"/>
      <c r="D527" s="52"/>
      <c r="E527" s="70"/>
      <c r="F527" s="71">
        <f>SUM(D$5:D527)</f>
        <v>0</v>
      </c>
      <c r="G527" s="72">
        <f t="shared" si="16"/>
        <v>0</v>
      </c>
      <c r="H527" s="72">
        <v>0</v>
      </c>
      <c r="I527" s="73"/>
      <c r="J527" s="72">
        <f t="shared" si="17"/>
        <v>0</v>
      </c>
      <c r="K527" s="93"/>
    </row>
    <row r="528" spans="1:11" s="57" customFormat="1" ht="15">
      <c r="A528" s="68"/>
      <c r="B528" s="69"/>
      <c r="C528" s="242"/>
      <c r="D528" s="52"/>
      <c r="E528" s="70"/>
      <c r="F528" s="71">
        <f>SUM(D$5:D528)</f>
        <v>0</v>
      </c>
      <c r="G528" s="72">
        <f t="shared" si="16"/>
        <v>0</v>
      </c>
      <c r="H528" s="72">
        <v>0</v>
      </c>
      <c r="I528" s="73"/>
      <c r="J528" s="72">
        <f t="shared" si="17"/>
        <v>0</v>
      </c>
      <c r="K528" s="93"/>
    </row>
    <row r="529" spans="1:11" s="57" customFormat="1" ht="15">
      <c r="A529" s="68"/>
      <c r="B529" s="69"/>
      <c r="C529" s="242"/>
      <c r="D529" s="52"/>
      <c r="E529" s="70"/>
      <c r="F529" s="71">
        <f>SUM(D$5:D529)</f>
        <v>0</v>
      </c>
      <c r="G529" s="72">
        <f t="shared" si="16"/>
        <v>0</v>
      </c>
      <c r="H529" s="72">
        <v>0</v>
      </c>
      <c r="I529" s="73"/>
      <c r="J529" s="72">
        <f t="shared" si="17"/>
        <v>0</v>
      </c>
      <c r="K529" s="93"/>
    </row>
    <row r="530" spans="1:11" s="57" customFormat="1" ht="15">
      <c r="A530" s="68"/>
      <c r="B530" s="69"/>
      <c r="C530" s="242"/>
      <c r="D530" s="52"/>
      <c r="E530" s="70"/>
      <c r="F530" s="71">
        <f>SUM(D$5:D530)</f>
        <v>0</v>
      </c>
      <c r="G530" s="72">
        <f t="shared" si="16"/>
        <v>0</v>
      </c>
      <c r="H530" s="72">
        <v>0</v>
      </c>
      <c r="I530" s="73"/>
      <c r="J530" s="72">
        <f t="shared" si="17"/>
        <v>0</v>
      </c>
      <c r="K530" s="93"/>
    </row>
    <row r="531" spans="1:11" s="57" customFormat="1" ht="15">
      <c r="A531" s="68"/>
      <c r="B531" s="69"/>
      <c r="C531" s="242"/>
      <c r="D531" s="52"/>
      <c r="E531" s="70"/>
      <c r="F531" s="71">
        <f>SUM(D$5:D531)</f>
        <v>0</v>
      </c>
      <c r="G531" s="72">
        <f t="shared" si="16"/>
        <v>0</v>
      </c>
      <c r="H531" s="72">
        <v>0</v>
      </c>
      <c r="I531" s="73"/>
      <c r="J531" s="72">
        <f t="shared" si="17"/>
        <v>0</v>
      </c>
      <c r="K531" s="93"/>
    </row>
    <row r="532" spans="1:11" s="57" customFormat="1" ht="15">
      <c r="A532" s="68"/>
      <c r="B532" s="69"/>
      <c r="C532" s="242"/>
      <c r="D532" s="52"/>
      <c r="E532" s="70"/>
      <c r="F532" s="71">
        <f>SUM(D$5:D532)</f>
        <v>0</v>
      </c>
      <c r="G532" s="72">
        <f t="shared" si="16"/>
        <v>0</v>
      </c>
      <c r="H532" s="72">
        <v>0</v>
      </c>
      <c r="I532" s="73"/>
      <c r="J532" s="72">
        <f t="shared" si="17"/>
        <v>0</v>
      </c>
      <c r="K532" s="93"/>
    </row>
    <row r="533" spans="1:11" s="57" customFormat="1" ht="15">
      <c r="A533" s="68"/>
      <c r="B533" s="69"/>
      <c r="C533" s="242"/>
      <c r="D533" s="52"/>
      <c r="E533" s="70"/>
      <c r="F533" s="71">
        <f>SUM(D$5:D533)</f>
        <v>0</v>
      </c>
      <c r="G533" s="72">
        <f t="shared" si="16"/>
        <v>0</v>
      </c>
      <c r="H533" s="72">
        <v>0</v>
      </c>
      <c r="I533" s="73"/>
      <c r="J533" s="72">
        <f t="shared" si="17"/>
        <v>0</v>
      </c>
      <c r="K533" s="93"/>
    </row>
    <row r="534" spans="1:11" s="57" customFormat="1" ht="15">
      <c r="A534" s="68"/>
      <c r="B534" s="69"/>
      <c r="C534" s="242"/>
      <c r="D534" s="52"/>
      <c r="E534" s="70"/>
      <c r="F534" s="71">
        <f>SUM(D$5:D534)</f>
        <v>0</v>
      </c>
      <c r="G534" s="72">
        <f t="shared" si="16"/>
        <v>0</v>
      </c>
      <c r="H534" s="72">
        <v>0</v>
      </c>
      <c r="I534" s="73"/>
      <c r="J534" s="72">
        <f t="shared" si="17"/>
        <v>0</v>
      </c>
      <c r="K534" s="93"/>
    </row>
    <row r="535" spans="1:11" s="57" customFormat="1" ht="15">
      <c r="A535" s="68"/>
      <c r="B535" s="69"/>
      <c r="C535" s="242"/>
      <c r="D535" s="52"/>
      <c r="E535" s="70"/>
      <c r="F535" s="71">
        <f>SUM(D$5:D535)</f>
        <v>0</v>
      </c>
      <c r="G535" s="72">
        <f t="shared" si="16"/>
        <v>0</v>
      </c>
      <c r="H535" s="72">
        <v>0</v>
      </c>
      <c r="I535" s="73"/>
      <c r="J535" s="72">
        <f t="shared" si="17"/>
        <v>0</v>
      </c>
      <c r="K535" s="93"/>
    </row>
    <row r="536" spans="1:11" s="57" customFormat="1" ht="15">
      <c r="A536" s="68"/>
      <c r="B536" s="69"/>
      <c r="C536" s="242"/>
      <c r="D536" s="52"/>
      <c r="E536" s="70"/>
      <c r="F536" s="71">
        <f>SUM(D$5:D536)</f>
        <v>0</v>
      </c>
      <c r="G536" s="72">
        <f t="shared" si="16"/>
        <v>0</v>
      </c>
      <c r="H536" s="72">
        <v>0</v>
      </c>
      <c r="I536" s="73"/>
      <c r="J536" s="72">
        <f t="shared" si="17"/>
        <v>0</v>
      </c>
      <c r="K536" s="93"/>
    </row>
    <row r="537" spans="1:11" s="57" customFormat="1" ht="15">
      <c r="A537" s="68"/>
      <c r="B537" s="69"/>
      <c r="C537" s="242"/>
      <c r="D537" s="52"/>
      <c r="E537" s="70"/>
      <c r="F537" s="71">
        <f>SUM(D$5:D537)</f>
        <v>0</v>
      </c>
      <c r="G537" s="72">
        <f t="shared" si="16"/>
        <v>0</v>
      </c>
      <c r="H537" s="72">
        <v>0</v>
      </c>
      <c r="I537" s="73"/>
      <c r="J537" s="72">
        <f t="shared" si="17"/>
        <v>0</v>
      </c>
      <c r="K537" s="93"/>
    </row>
    <row r="538" spans="1:11" s="57" customFormat="1" ht="15">
      <c r="A538" s="68"/>
      <c r="B538" s="69"/>
      <c r="C538" s="242"/>
      <c r="D538" s="52"/>
      <c r="E538" s="70"/>
      <c r="F538" s="71">
        <f>SUM(D$5:D538)</f>
        <v>0</v>
      </c>
      <c r="G538" s="72">
        <f t="shared" si="16"/>
        <v>0</v>
      </c>
      <c r="H538" s="72">
        <v>0</v>
      </c>
      <c r="I538" s="73"/>
      <c r="J538" s="72">
        <f t="shared" si="17"/>
        <v>0</v>
      </c>
      <c r="K538" s="93"/>
    </row>
    <row r="539" spans="1:11" s="57" customFormat="1" ht="15">
      <c r="A539" s="68"/>
      <c r="B539" s="69"/>
      <c r="C539" s="242"/>
      <c r="D539" s="52"/>
      <c r="E539" s="70"/>
      <c r="F539" s="71">
        <f>SUM(D$5:D539)</f>
        <v>0</v>
      </c>
      <c r="G539" s="72">
        <f t="shared" si="16"/>
        <v>0</v>
      </c>
      <c r="H539" s="72">
        <v>0</v>
      </c>
      <c r="I539" s="73"/>
      <c r="J539" s="72">
        <f t="shared" si="17"/>
        <v>0</v>
      </c>
      <c r="K539" s="93"/>
    </row>
    <row r="540" spans="1:11" s="57" customFormat="1" ht="15">
      <c r="A540" s="68"/>
      <c r="B540" s="69"/>
      <c r="C540" s="242"/>
      <c r="D540" s="52"/>
      <c r="E540" s="70"/>
      <c r="F540" s="71">
        <f>SUM(D$5:D540)</f>
        <v>0</v>
      </c>
      <c r="G540" s="72">
        <f t="shared" si="16"/>
        <v>0</v>
      </c>
      <c r="H540" s="72">
        <v>0</v>
      </c>
      <c r="I540" s="73"/>
      <c r="J540" s="72">
        <f t="shared" si="17"/>
        <v>0</v>
      </c>
      <c r="K540" s="93"/>
    </row>
    <row r="541" spans="1:11" s="57" customFormat="1" ht="15">
      <c r="A541" s="68"/>
      <c r="B541" s="69"/>
      <c r="C541" s="242"/>
      <c r="D541" s="52"/>
      <c r="E541" s="70"/>
      <c r="F541" s="71">
        <f>SUM(D$5:D541)</f>
        <v>0</v>
      </c>
      <c r="G541" s="72">
        <f t="shared" si="16"/>
        <v>0</v>
      </c>
      <c r="H541" s="72">
        <v>0</v>
      </c>
      <c r="I541" s="73"/>
      <c r="J541" s="72">
        <f t="shared" si="17"/>
        <v>0</v>
      </c>
      <c r="K541" s="93"/>
    </row>
    <row r="542" spans="1:11" s="57" customFormat="1" ht="15">
      <c r="A542" s="68"/>
      <c r="B542" s="69"/>
      <c r="C542" s="242"/>
      <c r="D542" s="52"/>
      <c r="E542" s="70"/>
      <c r="F542" s="71">
        <f>SUM(D$5:D542)</f>
        <v>0</v>
      </c>
      <c r="G542" s="72">
        <f t="shared" si="16"/>
        <v>0</v>
      </c>
      <c r="H542" s="72">
        <v>0</v>
      </c>
      <c r="I542" s="73"/>
      <c r="J542" s="72">
        <f t="shared" si="17"/>
        <v>0</v>
      </c>
      <c r="K542" s="93"/>
    </row>
    <row r="543" spans="1:11" s="57" customFormat="1" ht="15">
      <c r="A543" s="68"/>
      <c r="B543" s="69"/>
      <c r="C543" s="242"/>
      <c r="D543" s="52"/>
      <c r="E543" s="70"/>
      <c r="F543" s="71">
        <f>SUM(D$5:D543)</f>
        <v>0</v>
      </c>
      <c r="G543" s="72">
        <f t="shared" si="16"/>
        <v>0</v>
      </c>
      <c r="H543" s="72">
        <v>0</v>
      </c>
      <c r="I543" s="73"/>
      <c r="J543" s="72">
        <f t="shared" si="17"/>
        <v>0</v>
      </c>
      <c r="K543" s="93"/>
    </row>
    <row r="544" spans="1:11" s="57" customFormat="1" ht="15">
      <c r="A544" s="68"/>
      <c r="B544" s="69"/>
      <c r="C544" s="242"/>
      <c r="D544" s="52"/>
      <c r="E544" s="70"/>
      <c r="F544" s="71">
        <f>SUM(D$5:D544)</f>
        <v>0</v>
      </c>
      <c r="G544" s="72">
        <f t="shared" si="16"/>
        <v>0</v>
      </c>
      <c r="H544" s="72">
        <v>0</v>
      </c>
      <c r="I544" s="73"/>
      <c r="J544" s="72">
        <f t="shared" si="17"/>
        <v>0</v>
      </c>
      <c r="K544" s="93"/>
    </row>
    <row r="545" spans="1:11" s="57" customFormat="1" ht="15">
      <c r="A545" s="68"/>
      <c r="B545" s="69"/>
      <c r="C545" s="242"/>
      <c r="D545" s="52"/>
      <c r="E545" s="70"/>
      <c r="F545" s="71">
        <f>SUM(D$5:D545)</f>
        <v>0</v>
      </c>
      <c r="G545" s="72">
        <f t="shared" si="16"/>
        <v>0</v>
      </c>
      <c r="H545" s="72">
        <v>0</v>
      </c>
      <c r="I545" s="73"/>
      <c r="J545" s="72">
        <f t="shared" si="17"/>
        <v>0</v>
      </c>
      <c r="K545" s="93"/>
    </row>
    <row r="546" spans="1:11" s="57" customFormat="1" ht="15">
      <c r="A546" s="68"/>
      <c r="B546" s="69"/>
      <c r="C546" s="242"/>
      <c r="D546" s="52"/>
      <c r="E546" s="70"/>
      <c r="F546" s="71">
        <f>SUM(D$5:D546)</f>
        <v>0</v>
      </c>
      <c r="G546" s="72">
        <f t="shared" si="16"/>
        <v>0</v>
      </c>
      <c r="H546" s="72">
        <v>0</v>
      </c>
      <c r="I546" s="73"/>
      <c r="J546" s="72">
        <f t="shared" si="17"/>
        <v>0</v>
      </c>
      <c r="K546" s="93"/>
    </row>
    <row r="547" spans="1:11" s="57" customFormat="1" ht="15">
      <c r="A547" s="68"/>
      <c r="B547" s="69"/>
      <c r="C547" s="242"/>
      <c r="D547" s="52"/>
      <c r="E547" s="70"/>
      <c r="F547" s="71">
        <f>SUM(D$5:D547)</f>
        <v>0</v>
      </c>
      <c r="G547" s="72">
        <f t="shared" si="16"/>
        <v>0</v>
      </c>
      <c r="H547" s="72">
        <v>0</v>
      </c>
      <c r="I547" s="73"/>
      <c r="J547" s="72">
        <f t="shared" si="17"/>
        <v>0</v>
      </c>
      <c r="K547" s="93"/>
    </row>
    <row r="548" spans="1:11" s="57" customFormat="1" ht="15">
      <c r="A548" s="68"/>
      <c r="B548" s="69"/>
      <c r="C548" s="242"/>
      <c r="D548" s="52"/>
      <c r="E548" s="70"/>
      <c r="F548" s="71">
        <f>SUM(D$5:D548)</f>
        <v>0</v>
      </c>
      <c r="G548" s="72">
        <f t="shared" si="16"/>
        <v>0</v>
      </c>
      <c r="H548" s="72">
        <v>0</v>
      </c>
      <c r="I548" s="73"/>
      <c r="J548" s="72">
        <f t="shared" si="17"/>
        <v>0</v>
      </c>
      <c r="K548" s="93"/>
    </row>
    <row r="549" spans="1:11" s="57" customFormat="1" ht="15">
      <c r="A549" s="68"/>
      <c r="B549" s="69"/>
      <c r="C549" s="242"/>
      <c r="D549" s="52"/>
      <c r="E549" s="70"/>
      <c r="F549" s="71">
        <f>SUM(D$5:D549)</f>
        <v>0</v>
      </c>
      <c r="G549" s="72">
        <f t="shared" si="16"/>
        <v>0</v>
      </c>
      <c r="H549" s="72">
        <v>0</v>
      </c>
      <c r="I549" s="73"/>
      <c r="J549" s="72">
        <f t="shared" si="17"/>
        <v>0</v>
      </c>
      <c r="K549" s="93"/>
    </row>
    <row r="550" spans="1:11" s="57" customFormat="1" ht="15">
      <c r="A550" s="68"/>
      <c r="B550" s="69"/>
      <c r="C550" s="242"/>
      <c r="D550" s="52"/>
      <c r="E550" s="70"/>
      <c r="F550" s="71">
        <f>SUM(D$5:D550)</f>
        <v>0</v>
      </c>
      <c r="G550" s="72">
        <f t="shared" si="16"/>
        <v>0</v>
      </c>
      <c r="H550" s="72">
        <v>0</v>
      </c>
      <c r="I550" s="73"/>
      <c r="J550" s="72">
        <f t="shared" si="17"/>
        <v>0</v>
      </c>
      <c r="K550" s="93"/>
    </row>
    <row r="551" spans="1:11" s="57" customFormat="1" ht="15">
      <c r="A551" s="68"/>
      <c r="B551" s="69"/>
      <c r="C551" s="242"/>
      <c r="D551" s="52"/>
      <c r="E551" s="70"/>
      <c r="F551" s="71">
        <f>SUM(D$5:D551)</f>
        <v>0</v>
      </c>
      <c r="G551" s="72">
        <f t="shared" si="16"/>
        <v>0</v>
      </c>
      <c r="H551" s="72">
        <v>0</v>
      </c>
      <c r="I551" s="73"/>
      <c r="J551" s="72">
        <f t="shared" si="17"/>
        <v>0</v>
      </c>
      <c r="K551" s="93"/>
    </row>
    <row r="552" spans="1:11" s="57" customFormat="1" ht="15">
      <c r="A552" s="68"/>
      <c r="B552" s="69"/>
      <c r="C552" s="242"/>
      <c r="D552" s="52"/>
      <c r="E552" s="70"/>
      <c r="F552" s="71">
        <f>SUM(D$5:D552)</f>
        <v>0</v>
      </c>
      <c r="G552" s="72">
        <f t="shared" si="16"/>
        <v>0</v>
      </c>
      <c r="H552" s="72">
        <v>0</v>
      </c>
      <c r="I552" s="73"/>
      <c r="J552" s="72">
        <f t="shared" si="17"/>
        <v>0</v>
      </c>
      <c r="K552" s="93"/>
    </row>
    <row r="553" spans="1:11" s="57" customFormat="1" ht="15">
      <c r="A553" s="68"/>
      <c r="B553" s="69"/>
      <c r="C553" s="242"/>
      <c r="D553" s="52"/>
      <c r="E553" s="70"/>
      <c r="F553" s="71">
        <f>SUM(D$5:D553)</f>
        <v>0</v>
      </c>
      <c r="G553" s="72">
        <f t="shared" si="16"/>
        <v>0</v>
      </c>
      <c r="H553" s="72">
        <v>0</v>
      </c>
      <c r="I553" s="73"/>
      <c r="J553" s="72">
        <f t="shared" si="17"/>
        <v>0</v>
      </c>
      <c r="K553" s="93"/>
    </row>
    <row r="554" spans="1:11" s="57" customFormat="1" ht="15">
      <c r="A554" s="68"/>
      <c r="B554" s="69"/>
      <c r="C554" s="242"/>
      <c r="D554" s="52"/>
      <c r="E554" s="70"/>
      <c r="F554" s="71">
        <f>SUM(D$5:D554)</f>
        <v>0</v>
      </c>
      <c r="G554" s="72">
        <f t="shared" si="16"/>
        <v>0</v>
      </c>
      <c r="H554" s="72">
        <v>0</v>
      </c>
      <c r="I554" s="73"/>
      <c r="J554" s="72">
        <f t="shared" si="17"/>
        <v>0</v>
      </c>
      <c r="K554" s="93"/>
    </row>
    <row r="555" spans="1:11" s="57" customFormat="1" ht="15">
      <c r="A555" s="68"/>
      <c r="B555" s="69"/>
      <c r="C555" s="242"/>
      <c r="D555" s="52"/>
      <c r="E555" s="70"/>
      <c r="F555" s="71">
        <f>SUM(D$5:D555)</f>
        <v>0</v>
      </c>
      <c r="G555" s="72">
        <f t="shared" si="16"/>
        <v>0</v>
      </c>
      <c r="H555" s="72">
        <v>0</v>
      </c>
      <c r="I555" s="73"/>
      <c r="J555" s="72">
        <f t="shared" si="17"/>
        <v>0</v>
      </c>
      <c r="K555" s="93"/>
    </row>
    <row r="556" spans="1:11" s="57" customFormat="1" ht="15">
      <c r="A556" s="68"/>
      <c r="B556" s="69"/>
      <c r="C556" s="242"/>
      <c r="D556" s="52"/>
      <c r="E556" s="70"/>
      <c r="F556" s="71">
        <f>SUM(D$5:D556)</f>
        <v>0</v>
      </c>
      <c r="G556" s="72">
        <f t="shared" si="16"/>
        <v>0</v>
      </c>
      <c r="H556" s="72">
        <v>0</v>
      </c>
      <c r="I556" s="73"/>
      <c r="J556" s="72">
        <f t="shared" si="17"/>
        <v>0</v>
      </c>
      <c r="K556" s="93"/>
    </row>
    <row r="557" spans="1:11" s="57" customFormat="1" ht="15">
      <c r="A557" s="68"/>
      <c r="B557" s="69"/>
      <c r="C557" s="242"/>
      <c r="D557" s="52"/>
      <c r="E557" s="70"/>
      <c r="F557" s="71">
        <f>SUM(D$5:D557)</f>
        <v>0</v>
      </c>
      <c r="G557" s="72">
        <f t="shared" si="16"/>
        <v>0</v>
      </c>
      <c r="H557" s="72">
        <v>0</v>
      </c>
      <c r="I557" s="73"/>
      <c r="J557" s="72">
        <f t="shared" si="17"/>
        <v>0</v>
      </c>
      <c r="K557" s="93"/>
    </row>
    <row r="558" spans="1:11" s="57" customFormat="1" ht="15">
      <c r="A558" s="68"/>
      <c r="B558" s="69"/>
      <c r="C558" s="242"/>
      <c r="D558" s="52"/>
      <c r="E558" s="70"/>
      <c r="F558" s="71">
        <f>SUM(D$5:D558)</f>
        <v>0</v>
      </c>
      <c r="G558" s="72">
        <f t="shared" si="16"/>
        <v>0</v>
      </c>
      <c r="H558" s="72">
        <v>0</v>
      </c>
      <c r="I558" s="73"/>
      <c r="J558" s="72">
        <f t="shared" si="17"/>
        <v>0</v>
      </c>
      <c r="K558" s="93"/>
    </row>
    <row r="559" spans="1:11" s="57" customFormat="1" ht="15">
      <c r="A559" s="68"/>
      <c r="B559" s="69"/>
      <c r="C559" s="242"/>
      <c r="D559" s="52"/>
      <c r="E559" s="70"/>
      <c r="F559" s="71">
        <f>SUM(D$5:D559)</f>
        <v>0</v>
      </c>
      <c r="G559" s="72">
        <f t="shared" si="16"/>
        <v>0</v>
      </c>
      <c r="H559" s="72">
        <v>0</v>
      </c>
      <c r="I559" s="73"/>
      <c r="J559" s="72">
        <f t="shared" si="17"/>
        <v>0</v>
      </c>
      <c r="K559" s="93"/>
    </row>
    <row r="560" spans="1:11" s="57" customFormat="1" ht="15">
      <c r="A560" s="68"/>
      <c r="B560" s="69"/>
      <c r="C560" s="242"/>
      <c r="D560" s="52"/>
      <c r="E560" s="70"/>
      <c r="F560" s="71">
        <f>SUM(D$5:D560)</f>
        <v>0</v>
      </c>
      <c r="G560" s="72">
        <f t="shared" si="16"/>
        <v>0</v>
      </c>
      <c r="H560" s="72">
        <v>0</v>
      </c>
      <c r="I560" s="73"/>
      <c r="J560" s="72">
        <f t="shared" si="17"/>
        <v>0</v>
      </c>
      <c r="K560" s="93"/>
    </row>
    <row r="561" spans="1:11" s="57" customFormat="1" ht="15">
      <c r="A561" s="68"/>
      <c r="B561" s="69"/>
      <c r="C561" s="242"/>
      <c r="D561" s="52"/>
      <c r="E561" s="70"/>
      <c r="F561" s="71">
        <f>SUM(D$5:D561)</f>
        <v>0</v>
      </c>
      <c r="G561" s="72">
        <f t="shared" si="16"/>
        <v>0</v>
      </c>
      <c r="H561" s="72">
        <v>0</v>
      </c>
      <c r="I561" s="73"/>
      <c r="J561" s="72">
        <f t="shared" si="17"/>
        <v>0</v>
      </c>
      <c r="K561" s="93"/>
    </row>
    <row r="562" spans="1:11" s="57" customFormat="1" ht="15">
      <c r="A562" s="68"/>
      <c r="B562" s="69"/>
      <c r="C562" s="242"/>
      <c r="D562" s="52"/>
      <c r="E562" s="70"/>
      <c r="F562" s="71">
        <f>SUM(D$5:D562)</f>
        <v>0</v>
      </c>
      <c r="G562" s="72">
        <f t="shared" si="16"/>
        <v>0</v>
      </c>
      <c r="H562" s="72">
        <v>0</v>
      </c>
      <c r="I562" s="73"/>
      <c r="J562" s="72">
        <f t="shared" si="17"/>
        <v>0</v>
      </c>
      <c r="K562" s="93"/>
    </row>
    <row r="563" spans="1:11" s="57" customFormat="1" ht="15">
      <c r="A563" s="68"/>
      <c r="B563" s="69"/>
      <c r="C563" s="242"/>
      <c r="D563" s="52"/>
      <c r="E563" s="70"/>
      <c r="F563" s="71">
        <f>SUM(D$5:D563)</f>
        <v>0</v>
      </c>
      <c r="G563" s="72">
        <f t="shared" si="16"/>
        <v>0</v>
      </c>
      <c r="H563" s="72">
        <v>0</v>
      </c>
      <c r="I563" s="73"/>
      <c r="J563" s="72">
        <f t="shared" si="17"/>
        <v>0</v>
      </c>
      <c r="K563" s="93"/>
    </row>
    <row r="564" spans="1:11" s="57" customFormat="1" ht="15">
      <c r="A564" s="68"/>
      <c r="B564" s="69"/>
      <c r="C564" s="242"/>
      <c r="D564" s="52"/>
      <c r="E564" s="70"/>
      <c r="F564" s="71">
        <f>SUM(D$5:D564)</f>
        <v>0</v>
      </c>
      <c r="G564" s="72">
        <f t="shared" si="16"/>
        <v>0</v>
      </c>
      <c r="H564" s="72">
        <v>0</v>
      </c>
      <c r="I564" s="73"/>
      <c r="J564" s="72">
        <f t="shared" si="17"/>
        <v>0</v>
      </c>
      <c r="K564" s="93"/>
    </row>
    <row r="565" spans="1:11" s="57" customFormat="1" ht="15">
      <c r="A565" s="68"/>
      <c r="B565" s="69"/>
      <c r="C565" s="242"/>
      <c r="D565" s="52"/>
      <c r="E565" s="70"/>
      <c r="F565" s="71">
        <f>SUM(D$5:D565)</f>
        <v>0</v>
      </c>
      <c r="G565" s="72">
        <f t="shared" si="16"/>
        <v>0</v>
      </c>
      <c r="H565" s="72">
        <v>0</v>
      </c>
      <c r="I565" s="73"/>
      <c r="J565" s="72">
        <f t="shared" si="17"/>
        <v>0</v>
      </c>
      <c r="K565" s="93"/>
    </row>
    <row r="566" spans="1:11" s="57" customFormat="1" ht="15">
      <c r="A566" s="68"/>
      <c r="B566" s="69"/>
      <c r="C566" s="242"/>
      <c r="D566" s="52"/>
      <c r="E566" s="70"/>
      <c r="F566" s="71">
        <f>SUM(D$5:D566)</f>
        <v>0</v>
      </c>
      <c r="G566" s="72">
        <f t="shared" si="16"/>
        <v>0</v>
      </c>
      <c r="H566" s="72">
        <v>0</v>
      </c>
      <c r="I566" s="73"/>
      <c r="J566" s="72">
        <f t="shared" si="17"/>
        <v>0</v>
      </c>
      <c r="K566" s="93"/>
    </row>
    <row r="567" spans="1:11" s="57" customFormat="1" ht="15">
      <c r="A567" s="68"/>
      <c r="B567" s="69"/>
      <c r="C567" s="242"/>
      <c r="D567" s="52"/>
      <c r="E567" s="70"/>
      <c r="F567" s="71">
        <f>SUM(D$5:D567)</f>
        <v>0</v>
      </c>
      <c r="G567" s="72">
        <f t="shared" si="16"/>
        <v>0</v>
      </c>
      <c r="H567" s="72">
        <v>0</v>
      </c>
      <c r="I567" s="73"/>
      <c r="J567" s="72">
        <f t="shared" si="17"/>
        <v>0</v>
      </c>
      <c r="K567" s="93"/>
    </row>
    <row r="568" spans="1:11" s="57" customFormat="1" ht="15">
      <c r="A568" s="68"/>
      <c r="B568" s="69"/>
      <c r="C568" s="242"/>
      <c r="D568" s="52"/>
      <c r="E568" s="70"/>
      <c r="F568" s="71">
        <f>SUM(D$5:D568)</f>
        <v>0</v>
      </c>
      <c r="G568" s="72">
        <f t="shared" si="16"/>
        <v>0</v>
      </c>
      <c r="H568" s="72">
        <v>0</v>
      </c>
      <c r="I568" s="73"/>
      <c r="J568" s="72">
        <f t="shared" si="17"/>
        <v>0</v>
      </c>
      <c r="K568" s="93"/>
    </row>
    <row r="569" spans="1:11" s="57" customFormat="1" ht="15">
      <c r="A569" s="68"/>
      <c r="B569" s="69"/>
      <c r="C569" s="242"/>
      <c r="D569" s="52"/>
      <c r="E569" s="70"/>
      <c r="F569" s="71">
        <f>SUM(D$5:D569)</f>
        <v>0</v>
      </c>
      <c r="G569" s="72">
        <f t="shared" si="16"/>
        <v>0</v>
      </c>
      <c r="H569" s="72">
        <v>0</v>
      </c>
      <c r="I569" s="73"/>
      <c r="J569" s="72">
        <f t="shared" si="17"/>
        <v>0</v>
      </c>
      <c r="K569" s="93"/>
    </row>
    <row r="570" spans="1:11" s="57" customFormat="1" ht="15">
      <c r="A570" s="68"/>
      <c r="B570" s="69"/>
      <c r="C570" s="242"/>
      <c r="D570" s="52"/>
      <c r="E570" s="70"/>
      <c r="F570" s="71">
        <f>SUM(D$5:D570)</f>
        <v>0</v>
      </c>
      <c r="G570" s="72">
        <f t="shared" si="16"/>
        <v>0</v>
      </c>
      <c r="H570" s="72">
        <v>0</v>
      </c>
      <c r="I570" s="73"/>
      <c r="J570" s="72">
        <f t="shared" si="17"/>
        <v>0</v>
      </c>
      <c r="K570" s="93"/>
    </row>
    <row r="571" spans="1:11" s="57" customFormat="1" ht="15">
      <c r="A571" s="68"/>
      <c r="B571" s="69"/>
      <c r="C571" s="242"/>
      <c r="D571" s="52"/>
      <c r="E571" s="70"/>
      <c r="F571" s="71">
        <f>SUM(D$5:D571)</f>
        <v>0</v>
      </c>
      <c r="G571" s="72">
        <f t="shared" si="16"/>
        <v>0</v>
      </c>
      <c r="H571" s="72">
        <v>0</v>
      </c>
      <c r="I571" s="73"/>
      <c r="J571" s="72">
        <f t="shared" si="17"/>
        <v>0</v>
      </c>
      <c r="K571" s="93"/>
    </row>
    <row r="572" spans="1:11" s="57" customFormat="1" ht="15">
      <c r="A572" s="68"/>
      <c r="B572" s="69"/>
      <c r="C572" s="242"/>
      <c r="D572" s="52"/>
      <c r="E572" s="70"/>
      <c r="F572" s="71">
        <f>SUM(D$5:D572)</f>
        <v>0</v>
      </c>
      <c r="G572" s="72">
        <f t="shared" si="16"/>
        <v>0</v>
      </c>
      <c r="H572" s="72">
        <v>0</v>
      </c>
      <c r="I572" s="73"/>
      <c r="J572" s="72">
        <f t="shared" si="17"/>
        <v>0</v>
      </c>
      <c r="K572" s="93"/>
    </row>
    <row r="573" spans="1:11" s="57" customFormat="1" ht="15">
      <c r="A573" s="68"/>
      <c r="B573" s="69"/>
      <c r="C573" s="242"/>
      <c r="D573" s="52"/>
      <c r="E573" s="70"/>
      <c r="F573" s="71">
        <f>SUM(D$5:D573)</f>
        <v>0</v>
      </c>
      <c r="G573" s="72">
        <f t="shared" si="16"/>
        <v>0</v>
      </c>
      <c r="H573" s="72">
        <v>0</v>
      </c>
      <c r="I573" s="73"/>
      <c r="J573" s="72">
        <f t="shared" si="17"/>
        <v>0</v>
      </c>
      <c r="K573" s="93"/>
    </row>
    <row r="574" spans="1:11" s="57" customFormat="1" ht="15">
      <c r="A574" s="68"/>
      <c r="B574" s="69"/>
      <c r="C574" s="242"/>
      <c r="D574" s="52"/>
      <c r="E574" s="70"/>
      <c r="F574" s="71">
        <f>SUM(D$5:D574)</f>
        <v>0</v>
      </c>
      <c r="G574" s="72">
        <f t="shared" si="16"/>
        <v>0</v>
      </c>
      <c r="H574" s="72">
        <v>0</v>
      </c>
      <c r="I574" s="73"/>
      <c r="J574" s="72">
        <f t="shared" si="17"/>
        <v>0</v>
      </c>
      <c r="K574" s="93"/>
    </row>
    <row r="575" spans="1:11" s="57" customFormat="1" ht="15">
      <c r="A575" s="68"/>
      <c r="B575" s="69"/>
      <c r="C575" s="242"/>
      <c r="D575" s="52"/>
      <c r="E575" s="70"/>
      <c r="F575" s="71">
        <f>SUM(D$5:D575)</f>
        <v>0</v>
      </c>
      <c r="G575" s="72">
        <f t="shared" si="16"/>
        <v>0</v>
      </c>
      <c r="H575" s="72">
        <v>0</v>
      </c>
      <c r="I575" s="73"/>
      <c r="J575" s="72">
        <f t="shared" si="17"/>
        <v>0</v>
      </c>
      <c r="K575" s="93"/>
    </row>
    <row r="576" spans="1:11" s="57" customFormat="1" ht="15">
      <c r="A576" s="68"/>
      <c r="B576" s="69"/>
      <c r="C576" s="242"/>
      <c r="D576" s="52"/>
      <c r="E576" s="70"/>
      <c r="F576" s="71">
        <f>SUM(D$5:D576)</f>
        <v>0</v>
      </c>
      <c r="G576" s="72">
        <f t="shared" si="16"/>
        <v>0</v>
      </c>
      <c r="H576" s="72">
        <v>0</v>
      </c>
      <c r="I576" s="73"/>
      <c r="J576" s="72">
        <f t="shared" si="17"/>
        <v>0</v>
      </c>
      <c r="K576" s="93"/>
    </row>
    <row r="577" spans="1:11" s="57" customFormat="1" ht="15">
      <c r="A577" s="68"/>
      <c r="B577" s="69"/>
      <c r="C577" s="242"/>
      <c r="D577" s="52"/>
      <c r="E577" s="70"/>
      <c r="F577" s="71">
        <f>SUM(D$5:D577)</f>
        <v>0</v>
      </c>
      <c r="G577" s="72">
        <f t="shared" si="16"/>
        <v>0</v>
      </c>
      <c r="H577" s="72">
        <v>0</v>
      </c>
      <c r="I577" s="73"/>
      <c r="J577" s="72">
        <f t="shared" si="17"/>
        <v>0</v>
      </c>
      <c r="K577" s="93"/>
    </row>
    <row r="578" spans="1:11" s="57" customFormat="1" ht="15">
      <c r="A578" s="68"/>
      <c r="B578" s="69"/>
      <c r="C578" s="242"/>
      <c r="D578" s="52"/>
      <c r="E578" s="70"/>
      <c r="F578" s="71">
        <f>SUM(D$5:D578)</f>
        <v>0</v>
      </c>
      <c r="G578" s="72">
        <f t="shared" si="16"/>
        <v>0</v>
      </c>
      <c r="H578" s="72">
        <v>0</v>
      </c>
      <c r="I578" s="73"/>
      <c r="J578" s="72">
        <f t="shared" si="17"/>
        <v>0</v>
      </c>
      <c r="K578" s="93"/>
    </row>
    <row r="579" spans="1:11" s="57" customFormat="1" ht="15">
      <c r="A579" s="68"/>
      <c r="B579" s="69"/>
      <c r="C579" s="242"/>
      <c r="D579" s="52"/>
      <c r="E579" s="70"/>
      <c r="F579" s="71">
        <f>SUM(D$5:D579)</f>
        <v>0</v>
      </c>
      <c r="G579" s="72">
        <f t="shared" si="16"/>
        <v>0</v>
      </c>
      <c r="H579" s="72">
        <v>0</v>
      </c>
      <c r="I579" s="73"/>
      <c r="J579" s="72">
        <f t="shared" si="17"/>
        <v>0</v>
      </c>
      <c r="K579" s="93"/>
    </row>
    <row r="580" spans="1:11" s="57" customFormat="1" ht="15">
      <c r="A580" s="68"/>
      <c r="B580" s="69"/>
      <c r="C580" s="242"/>
      <c r="D580" s="52"/>
      <c r="E580" s="70"/>
      <c r="F580" s="71">
        <f>SUM(D$5:D580)</f>
        <v>0</v>
      </c>
      <c r="G580" s="72">
        <f t="shared" si="16"/>
        <v>0</v>
      </c>
      <c r="H580" s="72">
        <v>0</v>
      </c>
      <c r="I580" s="73"/>
      <c r="J580" s="72">
        <f t="shared" si="17"/>
        <v>0</v>
      </c>
      <c r="K580" s="93"/>
    </row>
    <row r="581" spans="1:11" s="57" customFormat="1" ht="15">
      <c r="A581" s="68"/>
      <c r="B581" s="69"/>
      <c r="C581" s="242"/>
      <c r="D581" s="52"/>
      <c r="E581" s="70"/>
      <c r="F581" s="71">
        <f>SUM(D$5:D581)</f>
        <v>0</v>
      </c>
      <c r="G581" s="72">
        <f t="shared" si="16"/>
        <v>0</v>
      </c>
      <c r="H581" s="72">
        <v>0</v>
      </c>
      <c r="I581" s="73"/>
      <c r="J581" s="72">
        <f t="shared" si="17"/>
        <v>0</v>
      </c>
      <c r="K581" s="93"/>
    </row>
    <row r="582" spans="1:11" s="57" customFormat="1" ht="15">
      <c r="A582" s="68"/>
      <c r="B582" s="69"/>
      <c r="C582" s="242"/>
      <c r="D582" s="52"/>
      <c r="E582" s="70"/>
      <c r="F582" s="71">
        <f>SUM(D$5:D582)</f>
        <v>0</v>
      </c>
      <c r="G582" s="72">
        <f t="shared" si="16"/>
        <v>0</v>
      </c>
      <c r="H582" s="72">
        <v>0</v>
      </c>
      <c r="I582" s="73"/>
      <c r="J582" s="72">
        <f t="shared" si="17"/>
        <v>0</v>
      </c>
      <c r="K582" s="93"/>
    </row>
    <row r="583" spans="1:11" s="57" customFormat="1" ht="15">
      <c r="A583" s="68"/>
      <c r="B583" s="69"/>
      <c r="C583" s="242"/>
      <c r="D583" s="52"/>
      <c r="E583" s="70"/>
      <c r="F583" s="71">
        <f>SUM(D$5:D583)</f>
        <v>0</v>
      </c>
      <c r="G583" s="72">
        <f t="shared" si="16"/>
        <v>0</v>
      </c>
      <c r="H583" s="72">
        <v>0</v>
      </c>
      <c r="I583" s="73"/>
      <c r="J583" s="72">
        <f t="shared" si="17"/>
        <v>0</v>
      </c>
      <c r="K583" s="93"/>
    </row>
    <row r="584" spans="1:11" s="57" customFormat="1" ht="15">
      <c r="A584" s="68"/>
      <c r="B584" s="69"/>
      <c r="C584" s="242"/>
      <c r="D584" s="52"/>
      <c r="E584" s="70"/>
      <c r="F584" s="71">
        <f>SUM(D$5:D584)</f>
        <v>0</v>
      </c>
      <c r="G584" s="72">
        <f t="shared" ref="G584:G598" si="18">+D584-H584</f>
        <v>0</v>
      </c>
      <c r="H584" s="72">
        <v>0</v>
      </c>
      <c r="I584" s="73"/>
      <c r="J584" s="72">
        <f t="shared" ref="J584:J598" si="19">IF(OR(G584&gt;0,I584="X",C584="Income from customers"),0,G584)</f>
        <v>0</v>
      </c>
      <c r="K584" s="93"/>
    </row>
    <row r="585" spans="1:11" s="57" customFormat="1" ht="15">
      <c r="A585" s="68"/>
      <c r="B585" s="69"/>
      <c r="C585" s="242"/>
      <c r="D585" s="52"/>
      <c r="E585" s="70"/>
      <c r="F585" s="71">
        <f>SUM(D$5:D585)</f>
        <v>0</v>
      </c>
      <c r="G585" s="72">
        <f t="shared" si="18"/>
        <v>0</v>
      </c>
      <c r="H585" s="72">
        <v>0</v>
      </c>
      <c r="I585" s="73"/>
      <c r="J585" s="72">
        <f t="shared" si="19"/>
        <v>0</v>
      </c>
      <c r="K585" s="93"/>
    </row>
    <row r="586" spans="1:11" s="57" customFormat="1" ht="15">
      <c r="A586" s="68"/>
      <c r="B586" s="69"/>
      <c r="C586" s="242"/>
      <c r="D586" s="52"/>
      <c r="E586" s="70"/>
      <c r="F586" s="71">
        <f>SUM(D$5:D586)</f>
        <v>0</v>
      </c>
      <c r="G586" s="72">
        <f t="shared" si="18"/>
        <v>0</v>
      </c>
      <c r="H586" s="72">
        <v>0</v>
      </c>
      <c r="I586" s="73"/>
      <c r="J586" s="72">
        <f t="shared" si="19"/>
        <v>0</v>
      </c>
      <c r="K586" s="93"/>
    </row>
    <row r="587" spans="1:11" s="57" customFormat="1" ht="15">
      <c r="A587" s="68"/>
      <c r="B587" s="69"/>
      <c r="C587" s="242"/>
      <c r="D587" s="52"/>
      <c r="E587" s="70"/>
      <c r="F587" s="71">
        <f>SUM(D$5:D587)</f>
        <v>0</v>
      </c>
      <c r="G587" s="72">
        <f t="shared" si="18"/>
        <v>0</v>
      </c>
      <c r="H587" s="72">
        <v>0</v>
      </c>
      <c r="I587" s="73"/>
      <c r="J587" s="72">
        <f t="shared" si="19"/>
        <v>0</v>
      </c>
      <c r="K587" s="93"/>
    </row>
    <row r="588" spans="1:11" s="57" customFormat="1" ht="15">
      <c r="A588" s="68"/>
      <c r="B588" s="69"/>
      <c r="C588" s="242"/>
      <c r="D588" s="52"/>
      <c r="E588" s="70"/>
      <c r="F588" s="71">
        <f>SUM(D$5:D588)</f>
        <v>0</v>
      </c>
      <c r="G588" s="72">
        <f t="shared" si="18"/>
        <v>0</v>
      </c>
      <c r="H588" s="72">
        <v>0</v>
      </c>
      <c r="I588" s="73"/>
      <c r="J588" s="72">
        <f t="shared" si="19"/>
        <v>0</v>
      </c>
      <c r="K588" s="93"/>
    </row>
    <row r="589" spans="1:11" s="57" customFormat="1" ht="15">
      <c r="A589" s="68"/>
      <c r="B589" s="69"/>
      <c r="C589" s="242"/>
      <c r="D589" s="52"/>
      <c r="E589" s="70"/>
      <c r="F589" s="71">
        <f>SUM(D$5:D589)</f>
        <v>0</v>
      </c>
      <c r="G589" s="72">
        <f t="shared" si="18"/>
        <v>0</v>
      </c>
      <c r="H589" s="72">
        <v>0</v>
      </c>
      <c r="I589" s="73"/>
      <c r="J589" s="72">
        <f t="shared" si="19"/>
        <v>0</v>
      </c>
      <c r="K589" s="93"/>
    </row>
    <row r="590" spans="1:11" s="57" customFormat="1" ht="15">
      <c r="A590" s="68"/>
      <c r="B590" s="69"/>
      <c r="C590" s="242"/>
      <c r="D590" s="52"/>
      <c r="E590" s="70"/>
      <c r="F590" s="71">
        <f>SUM(D$5:D590)</f>
        <v>0</v>
      </c>
      <c r="G590" s="72">
        <f t="shared" si="18"/>
        <v>0</v>
      </c>
      <c r="H590" s="72">
        <v>0</v>
      </c>
      <c r="I590" s="73"/>
      <c r="J590" s="72">
        <f t="shared" si="19"/>
        <v>0</v>
      </c>
      <c r="K590" s="93"/>
    </row>
    <row r="591" spans="1:11" s="57" customFormat="1" ht="15">
      <c r="A591" s="68"/>
      <c r="B591" s="69"/>
      <c r="C591" s="242"/>
      <c r="D591" s="52"/>
      <c r="E591" s="70"/>
      <c r="F591" s="71">
        <f>SUM(D$5:D591)</f>
        <v>0</v>
      </c>
      <c r="G591" s="72">
        <f t="shared" si="18"/>
        <v>0</v>
      </c>
      <c r="H591" s="72">
        <v>0</v>
      </c>
      <c r="I591" s="73"/>
      <c r="J591" s="72">
        <f t="shared" si="19"/>
        <v>0</v>
      </c>
      <c r="K591" s="93"/>
    </row>
    <row r="592" spans="1:11" s="57" customFormat="1" ht="15">
      <c r="A592" s="68"/>
      <c r="B592" s="69"/>
      <c r="C592" s="242"/>
      <c r="D592" s="52"/>
      <c r="E592" s="70"/>
      <c r="F592" s="71">
        <f>SUM(D$5:D592)</f>
        <v>0</v>
      </c>
      <c r="G592" s="72">
        <f t="shared" si="18"/>
        <v>0</v>
      </c>
      <c r="H592" s="72">
        <v>0</v>
      </c>
      <c r="I592" s="73"/>
      <c r="J592" s="72">
        <f t="shared" si="19"/>
        <v>0</v>
      </c>
      <c r="K592" s="93"/>
    </row>
    <row r="593" spans="1:11" s="57" customFormat="1" ht="15">
      <c r="A593" s="68"/>
      <c r="B593" s="69"/>
      <c r="C593" s="242"/>
      <c r="D593" s="52"/>
      <c r="E593" s="70"/>
      <c r="F593" s="71">
        <f>SUM(D$5:D593)</f>
        <v>0</v>
      </c>
      <c r="G593" s="72">
        <f t="shared" si="18"/>
        <v>0</v>
      </c>
      <c r="H593" s="72">
        <v>0</v>
      </c>
      <c r="I593" s="73"/>
      <c r="J593" s="72">
        <f t="shared" si="19"/>
        <v>0</v>
      </c>
      <c r="K593" s="93"/>
    </row>
    <row r="594" spans="1:11" s="57" customFormat="1" ht="15">
      <c r="A594" s="68"/>
      <c r="B594" s="69"/>
      <c r="C594" s="242"/>
      <c r="D594" s="52"/>
      <c r="E594" s="70"/>
      <c r="F594" s="71">
        <f>SUM(D$5:D594)</f>
        <v>0</v>
      </c>
      <c r="G594" s="72">
        <f t="shared" si="18"/>
        <v>0</v>
      </c>
      <c r="H594" s="72">
        <v>0</v>
      </c>
      <c r="I594" s="73"/>
      <c r="J594" s="72">
        <f t="shared" si="19"/>
        <v>0</v>
      </c>
      <c r="K594" s="93"/>
    </row>
    <row r="595" spans="1:11" s="57" customFormat="1" ht="15">
      <c r="A595" s="68"/>
      <c r="B595" s="69"/>
      <c r="C595" s="242"/>
      <c r="D595" s="52"/>
      <c r="E595" s="70"/>
      <c r="F595" s="71">
        <f>SUM(D$5:D595)</f>
        <v>0</v>
      </c>
      <c r="G595" s="72">
        <f t="shared" si="18"/>
        <v>0</v>
      </c>
      <c r="H595" s="72">
        <v>0</v>
      </c>
      <c r="I595" s="73"/>
      <c r="J595" s="72">
        <f t="shared" si="19"/>
        <v>0</v>
      </c>
      <c r="K595" s="93"/>
    </row>
    <row r="596" spans="1:11" s="57" customFormat="1" ht="15">
      <c r="A596" s="68"/>
      <c r="B596" s="69"/>
      <c r="C596" s="242"/>
      <c r="D596" s="52"/>
      <c r="E596" s="70"/>
      <c r="F596" s="71">
        <f>SUM(D$5:D596)</f>
        <v>0</v>
      </c>
      <c r="G596" s="72">
        <f t="shared" si="18"/>
        <v>0</v>
      </c>
      <c r="H596" s="72">
        <v>0</v>
      </c>
      <c r="I596" s="73"/>
      <c r="J596" s="72">
        <f t="shared" si="19"/>
        <v>0</v>
      </c>
      <c r="K596" s="93"/>
    </row>
    <row r="597" spans="1:11" s="57" customFormat="1" ht="15">
      <c r="A597" s="68"/>
      <c r="B597" s="69"/>
      <c r="C597" s="242"/>
      <c r="D597" s="52"/>
      <c r="E597" s="70"/>
      <c r="F597" s="71">
        <f>SUM(D$5:D597)</f>
        <v>0</v>
      </c>
      <c r="G597" s="72">
        <f t="shared" si="18"/>
        <v>0</v>
      </c>
      <c r="H597" s="72">
        <v>0</v>
      </c>
      <c r="I597" s="73"/>
      <c r="J597" s="72">
        <f t="shared" si="19"/>
        <v>0</v>
      </c>
      <c r="K597" s="93"/>
    </row>
    <row r="598" spans="1:11" s="57" customFormat="1" ht="15">
      <c r="A598" s="68"/>
      <c r="B598" s="69"/>
      <c r="C598" s="242"/>
      <c r="D598" s="52"/>
      <c r="E598" s="70"/>
      <c r="F598" s="71">
        <f>SUM(D$5:D598)</f>
        <v>0</v>
      </c>
      <c r="G598" s="72">
        <f t="shared" si="18"/>
        <v>0</v>
      </c>
      <c r="H598" s="72">
        <v>0</v>
      </c>
      <c r="I598" s="73"/>
      <c r="J598" s="72">
        <f t="shared" si="19"/>
        <v>0</v>
      </c>
      <c r="K598" s="93"/>
    </row>
    <row r="599" spans="1:11" s="57" customFormat="1" ht="15" hidden="1">
      <c r="A599" s="98"/>
      <c r="B599" s="99"/>
      <c r="C599" s="242"/>
      <c r="D599" s="55"/>
      <c r="E599" s="100"/>
      <c r="F599" s="55"/>
      <c r="G599" s="55"/>
      <c r="H599" s="55"/>
      <c r="J599" s="72">
        <f>IF(OR(G599&gt;0,I599="X",C599="Income from customers"),0,G599)</f>
        <v>0</v>
      </c>
    </row>
    <row r="600" spans="1:11" ht="15" hidden="1">
      <c r="C600" s="242"/>
      <c r="J600" s="101">
        <f>IF(OR(G600&gt;0,I600="X"),0,G600)</f>
        <v>0</v>
      </c>
    </row>
    <row r="601" spans="1:11" ht="15" hidden="1">
      <c r="C601" s="242"/>
      <c r="J601" s="101">
        <f>IF(OR(G601&gt;0,I601="X"),0,G601)</f>
        <v>0</v>
      </c>
    </row>
    <row r="602" spans="1:11" ht="15" hidden="1">
      <c r="C602" s="242"/>
      <c r="J602" s="101">
        <f>IF(OR(G602&gt;0,I602="X"),0,G602)</f>
        <v>0</v>
      </c>
    </row>
    <row r="603" spans="1:11" ht="15" hidden="1">
      <c r="C603" s="242"/>
      <c r="J603" s="101">
        <f>IF(OR(G603&gt;0,I603="X"),0,G603)</f>
        <v>0</v>
      </c>
    </row>
    <row r="604" spans="1:11" ht="15" hidden="1">
      <c r="C604" s="242"/>
      <c r="J604" s="101">
        <f>IF(OR(G604&gt;0,I604="X"),0,G604)</f>
        <v>0</v>
      </c>
    </row>
    <row r="605" spans="1:11" ht="15" hidden="1"/>
    <row r="606" spans="1:11" ht="15" hidden="1"/>
    <row r="607" spans="1:11" ht="15" hidden="1"/>
    <row r="608" spans="1:11" ht="15" hidden="1"/>
    <row r="609" ht="15" hidden="1" customHeight="1"/>
    <row r="610" ht="15" hidden="1" customHeight="1"/>
  </sheetData>
  <sheetProtection algorithmName="SHA-512" hashValue="1qnq/dMS86koxZndwDYgOqPIVrkNvSGWFvEOkG3qDlXoODfxZ5zz1Onlym/B7LP1Qjrxqvky+9oT8k6Pk/11qQ==" saltValue="OlV7Vang6rzsTga3dLGUYQ==" spinCount="100000" sheet="1" objects="1" scenarios="1" sort="0" autoFilter="0"/>
  <protectedRanges>
    <protectedRange sqref="F8:F598" name="Bank2Data"/>
  </protectedRanges>
  <autoFilter ref="A7:J598">
    <sortState ref="A8:J598">
      <sortCondition ref="B7:B598"/>
    </sortState>
  </autoFilter>
  <dataValidations count="2">
    <dataValidation type="list" allowBlank="1" showInputMessage="1" showErrorMessage="1" sqref="E599:E65466 C605:C65466">
      <formula1>#REF!</formula1>
    </dataValidation>
    <dataValidation type="list" allowBlank="1" showInputMessage="1" showErrorMessage="1" sqref="C8:C604">
      <formula1>types</formula1>
    </dataValidation>
  </dataValidations>
  <pageMargins left="0.39370078740157483" right="0" top="0.39370078740157483" bottom="0.39370078740157483" header="0" footer="0"/>
  <pageSetup paperSize="9" scale="87" fitToHeight="0"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U305"/>
  <sheetViews>
    <sheetView zoomScale="85" workbookViewId="0">
      <pane xSplit="5" ySplit="6" topLeftCell="F7" activePane="bottomRight" state="frozen"/>
      <selection activeCell="F7" sqref="F7:F574"/>
      <selection pane="topRight" activeCell="F7" sqref="F7:F574"/>
      <selection pane="bottomLeft" activeCell="F7" sqref="F7:F574"/>
      <selection pane="bottomRight" activeCell="B7" sqref="B7"/>
    </sheetView>
  </sheetViews>
  <sheetFormatPr defaultColWidth="0" defaultRowHeight="15" zeroHeight="1"/>
  <cols>
    <col min="1" max="1" width="10.85546875" style="127" customWidth="1"/>
    <col min="2" max="2" width="10.85546875" style="79" customWidth="1"/>
    <col min="3" max="3" width="31.5703125" style="127" customWidth="1"/>
    <col min="4" max="4" width="24.85546875" style="239" bestFit="1" customWidth="1"/>
    <col min="5" max="5" width="32.5703125" style="28" bestFit="1" customWidth="1"/>
    <col min="6" max="6" width="11.5703125" style="82" customWidth="1"/>
    <col min="7" max="7" width="11.5703125" style="144" hidden="1" customWidth="1"/>
    <col min="8" max="8" width="11.5703125" style="145" hidden="1" customWidth="1"/>
    <col min="9" max="10" width="11.5703125" style="144" hidden="1" customWidth="1"/>
    <col min="11" max="11" width="11.5703125" style="145" hidden="1" customWidth="1"/>
    <col min="12" max="12" width="11.5703125" style="128" customWidth="1"/>
    <col min="13" max="13" width="11.5703125" style="382" customWidth="1"/>
    <col min="14" max="14" width="11.5703125" style="130" customWidth="1"/>
    <col min="15" max="15" width="11.5703125" style="130" hidden="1" customWidth="1"/>
    <col min="16" max="16" width="11.5703125" style="129" hidden="1" customWidth="1"/>
    <col min="17" max="17" width="9.140625" style="67" hidden="1" customWidth="1"/>
    <col min="18" max="21" width="11.5703125" style="67" hidden="1" customWidth="1"/>
    <col min="22" max="16384" width="0" style="67" hidden="1"/>
  </cols>
  <sheetData>
    <row r="1" spans="1:17" s="33" customFormat="1" ht="15.75" thickBot="1">
      <c r="A1" s="37">
        <f>+Business!B3</f>
        <v>0</v>
      </c>
      <c r="C1" s="37"/>
      <c r="D1" s="59"/>
      <c r="E1" s="28"/>
      <c r="F1" s="31"/>
      <c r="G1" s="103"/>
      <c r="H1" s="104"/>
      <c r="I1" s="103"/>
      <c r="J1" s="103"/>
      <c r="K1" s="104"/>
      <c r="L1" s="105"/>
      <c r="M1" s="378"/>
      <c r="P1" s="106"/>
    </row>
    <row r="2" spans="1:17" s="33" customFormat="1" ht="15.75" thickBot="1">
      <c r="A2" s="58" t="s">
        <v>88</v>
      </c>
      <c r="B2" s="37">
        <f>+Business!B5</f>
        <v>0</v>
      </c>
      <c r="C2" s="37"/>
      <c r="D2" s="59"/>
      <c r="F2" s="107"/>
      <c r="G2" s="108" t="s">
        <v>106</v>
      </c>
      <c r="H2" s="109"/>
      <c r="I2" s="110"/>
      <c r="J2" s="111" t="s">
        <v>107</v>
      </c>
      <c r="K2" s="109"/>
      <c r="L2" s="112"/>
      <c r="M2" s="379" t="s">
        <v>108</v>
      </c>
      <c r="N2" s="113"/>
      <c r="O2" s="113"/>
      <c r="P2" s="114"/>
    </row>
    <row r="3" spans="1:17" s="33" customFormat="1" ht="15.75" thickBot="1">
      <c r="C3" s="37"/>
      <c r="D3" s="59"/>
      <c r="F3" s="31"/>
      <c r="G3" s="103"/>
      <c r="H3" s="106"/>
      <c r="I3" s="105"/>
      <c r="J3" s="105"/>
      <c r="K3" s="106"/>
      <c r="L3" s="105"/>
      <c r="M3" s="378"/>
      <c r="P3" s="106"/>
    </row>
    <row r="4" spans="1:17" s="33" customFormat="1" ht="18.75" thickBot="1">
      <c r="A4" s="36" t="s">
        <v>109</v>
      </c>
      <c r="C4" s="115"/>
      <c r="D4" s="239"/>
      <c r="E4" s="116" t="s">
        <v>110</v>
      </c>
      <c r="F4" s="117">
        <f t="shared" ref="F4:Q4" si="0">SUM(F7:F302)</f>
        <v>0</v>
      </c>
      <c r="G4" s="118">
        <f t="shared" si="0"/>
        <v>0</v>
      </c>
      <c r="H4" s="119">
        <f t="shared" si="0"/>
        <v>0</v>
      </c>
      <c r="I4" s="118">
        <f t="shared" si="0"/>
        <v>0</v>
      </c>
      <c r="J4" s="118">
        <f t="shared" si="0"/>
        <v>0</v>
      </c>
      <c r="K4" s="119">
        <f t="shared" si="0"/>
        <v>0</v>
      </c>
      <c r="L4" s="118">
        <f t="shared" si="0"/>
        <v>0</v>
      </c>
      <c r="M4" s="380"/>
      <c r="N4" s="118">
        <f t="shared" si="0"/>
        <v>0</v>
      </c>
      <c r="O4" s="118">
        <f>SUM(O7:O302)</f>
        <v>0</v>
      </c>
      <c r="P4" s="119">
        <f t="shared" si="0"/>
        <v>0</v>
      </c>
      <c r="Q4" s="118">
        <f t="shared" si="0"/>
        <v>0</v>
      </c>
    </row>
    <row r="5" spans="1:17" s="126" customFormat="1" ht="15.75" thickBot="1">
      <c r="A5" s="120"/>
      <c r="B5" s="121"/>
      <c r="C5" s="120"/>
      <c r="D5" s="503"/>
      <c r="E5" s="122"/>
      <c r="F5" s="123"/>
      <c r="G5" s="124"/>
      <c r="H5" s="125"/>
      <c r="I5" s="124"/>
      <c r="J5" s="124"/>
      <c r="K5" s="125"/>
      <c r="L5" s="124"/>
      <c r="M5" s="381"/>
      <c r="N5" s="123"/>
      <c r="O5" s="123"/>
      <c r="P5" s="125"/>
    </row>
    <row r="6" spans="1:17" ht="60">
      <c r="A6" s="127" t="s">
        <v>111</v>
      </c>
      <c r="B6" s="79" t="s">
        <v>95</v>
      </c>
      <c r="C6" s="234" t="s">
        <v>388</v>
      </c>
      <c r="D6" s="240" t="s">
        <v>112</v>
      </c>
      <c r="E6" s="28" t="s">
        <v>113</v>
      </c>
      <c r="F6" s="65" t="s">
        <v>114</v>
      </c>
      <c r="G6" s="128" t="s">
        <v>115</v>
      </c>
      <c r="H6" s="129" t="s">
        <v>98</v>
      </c>
      <c r="I6" s="65" t="s">
        <v>114</v>
      </c>
      <c r="J6" s="128" t="s">
        <v>115</v>
      </c>
      <c r="K6" s="129" t="s">
        <v>98</v>
      </c>
      <c r="L6" s="128" t="s">
        <v>116</v>
      </c>
      <c r="M6" s="382" t="s">
        <v>117</v>
      </c>
      <c r="N6" s="131" t="s">
        <v>118</v>
      </c>
      <c r="O6" s="132" t="s">
        <v>97</v>
      </c>
      <c r="P6" s="133" t="s">
        <v>98</v>
      </c>
    </row>
    <row r="7" spans="1:17" s="57" customFormat="1">
      <c r="A7" s="509"/>
      <c r="B7" s="508"/>
      <c r="C7" s="504"/>
      <c r="D7" s="510"/>
      <c r="E7" s="507"/>
      <c r="F7" s="134"/>
      <c r="G7" s="135">
        <f>IF(B7&gt;0,IF(Business!$B$7="n",F7,ROUND(F7*1/(1+VLOOKUP(DATE(YEAR(B7),MONTH(B7),1),Data!$A$2:$P$700,MATCH("VAT rate",Data!$A$1:$P$1,0),FALSE)),2)),0)</f>
        <v>0</v>
      </c>
      <c r="H7" s="136">
        <f t="shared" ref="H7:H15" si="1">+F7-G7</f>
        <v>0</v>
      </c>
      <c r="I7" s="137">
        <f t="shared" ref="I7:I15" si="2">+F7</f>
        <v>0</v>
      </c>
      <c r="J7" s="138">
        <f>IF(Business!$B$10="n",G7,ROUND('Sales Invoices'!F7*(1-Business!$B$11),2))</f>
        <v>0</v>
      </c>
      <c r="K7" s="139">
        <f t="shared" ref="K7:K15" si="3">+I7-J7</f>
        <v>0</v>
      </c>
      <c r="L7" s="140">
        <f>SUMIF('Business Bank'!$E$7:$E$598,A7,'Business Bank'!$D$7:$D$598)+SUMIF(Bank2!$E$7:$E$598,A7,Bank2!$D$7:$D$598)+SUMIF(CreditCard!$E$7:$E$598,A7,CreditCard!$D$7:$D$598)+SUMIF(Proprietor!$E$7:$E$574,A7,Proprietor!$D$7:$D$574)+SUMIF('CIS(suppliers)'!$E$8:$E$575,A7,'CIS(suppliers)'!$D$8:$D$575)+SUMIF('CIS(customers)'!$E$8:$E$575,A7,'CIS(customers)'!$D$8:$D$575)</f>
        <v>0</v>
      </c>
      <c r="M7" s="383" t="str">
        <f>IF((SUMIF('Business Bank'!$E$7:$E$6681,A7,'Business Bank'!$A$7:$A$6681)+SUMIF(Bank2!$E$7:$E$6690,A7,Bank2!$A$7:$A$6690)+SUMIF(CreditCard!$E$7:$E$6699,A7,CreditCard!$A$7:$A$6699)+SUMIF(Proprietor!$E$7:$E$6469,A7,Proprietor!$A$7:$D$6469))&gt;0,SUMIF('Business Bank'!$E$7:$E$6681,A7,'Business Bank'!$A$7:$A$6681)+SUMIF(Bank2!$E$7:$E$6690,A7,Bank2!$A$7:$A$6690)+SUMIF(CreditCard!$E$7:$E$6699,A7,CreditCard!$A$7:$A$6699)+SUMIF(Proprietor!$E$7:$E$6469,A7,Proprietor!$A$7:$D$6469),"")</f>
        <v/>
      </c>
      <c r="N7" s="141">
        <f t="shared" ref="N7:N15" si="4">+I7-L7</f>
        <v>0</v>
      </c>
      <c r="O7" s="142">
        <f>IF(H7&gt;0,IF(B7&gt;0,IF(Business!$B$7="n",N7,ROUND(N7*1/(1+VLOOKUP(DATE(YEAR(B7),MONTH(B7),1),Data!$A$2:$P$700,MATCH("VAT rate",Data!$A$1:$P$1,0),FALSE)),2)),0),N7)</f>
        <v>0</v>
      </c>
      <c r="P7" s="143">
        <f>+N7-O7</f>
        <v>0</v>
      </c>
      <c r="Q7" s="357"/>
    </row>
    <row r="8" spans="1:17" s="57" customFormat="1">
      <c r="A8" s="509"/>
      <c r="B8" s="508"/>
      <c r="C8" s="509"/>
      <c r="D8" s="510"/>
      <c r="E8" s="506"/>
      <c r="F8" s="134"/>
      <c r="G8" s="135">
        <f>IF(B8&gt;0,IF(Business!$B$7="n",F8,ROUND(F8*1/(1+VLOOKUP(DATE(YEAR(B8),MONTH(B8),1),Data!$A$2:$P$700,MATCH("VAT rate",Data!$A$1:$P$1,0),FALSE)),2)),0)</f>
        <v>0</v>
      </c>
      <c r="H8" s="136">
        <f t="shared" si="1"/>
        <v>0</v>
      </c>
      <c r="I8" s="137">
        <f t="shared" si="2"/>
        <v>0</v>
      </c>
      <c r="J8" s="138">
        <f>IF(Business!$B$10="n",G8,ROUND('Sales Invoices'!F8*(1-Business!$B$11),2))</f>
        <v>0</v>
      </c>
      <c r="K8" s="139">
        <f t="shared" si="3"/>
        <v>0</v>
      </c>
      <c r="L8" s="140">
        <f>SUMIF('Business Bank'!$E$7:$E$598,A8,'Business Bank'!$D$7:$D$598)+SUMIF(Bank2!$E$7:$E$598,A8,Bank2!$D$7:$D$598)+SUMIF(CreditCard!$E$7:$E$598,A8,CreditCard!$D$7:$D$598)+SUMIF(Proprietor!$E$7:$E$574,A8,Proprietor!$D$7:$D$574)+SUMIF('CIS(suppliers)'!$E$8:$E$575,A8,'CIS(suppliers)'!$D$8:$D$575)+SUMIF('CIS(customers)'!$E$8:$E$575,A8,'CIS(customers)'!$D$8:$D$575)</f>
        <v>0</v>
      </c>
      <c r="M8" s="383" t="str">
        <f>IF((SUMIF('Business Bank'!$E$7:$E$6681,A8,'Business Bank'!$A$7:$A$6681)+SUMIF(Bank2!$E$7:$E$6690,A8,Bank2!$A$7:$A$6690)+SUMIF(CreditCard!$E$7:$E$6699,A8,CreditCard!$A$7:$A$6699)+SUMIF(Proprietor!$E$7:$E$6469,A8,Proprietor!$A$7:$D$6469))&gt;0,SUMIF('Business Bank'!$E$7:$E$6681,A8,'Business Bank'!$A$7:$A$6681)+SUMIF(Bank2!$E$7:$E$6690,A8,Bank2!$A$7:$A$6690)+SUMIF(CreditCard!$E$7:$E$6699,A8,CreditCard!$A$7:$A$6699)+SUMIF(Proprietor!$E$7:$E$6469,A8,Proprietor!$A$7:$D$6469),"")</f>
        <v/>
      </c>
      <c r="N8" s="141">
        <f t="shared" si="4"/>
        <v>0</v>
      </c>
      <c r="O8" s="142">
        <f>IF(H8&gt;0,IF(B8&gt;0,IF(Business!$B$7="n",N8,ROUND(N8*1/(1+VLOOKUP(DATE(YEAR(B8),MONTH(B8),1),Data!$A$2:$P$700,MATCH("VAT rate",Data!$A$1:$P$1,0),FALSE)),2)),0),N8)</f>
        <v>0</v>
      </c>
      <c r="P8" s="143">
        <f t="shared" ref="P8:P71" si="5">+N8-O8</f>
        <v>0</v>
      </c>
      <c r="Q8" s="357"/>
    </row>
    <row r="9" spans="1:17" s="57" customFormat="1">
      <c r="A9" s="509"/>
      <c r="B9" s="508"/>
      <c r="C9" s="509"/>
      <c r="D9" s="510"/>
      <c r="E9" s="506"/>
      <c r="F9" s="134"/>
      <c r="G9" s="135">
        <f>IF(B9&gt;0,IF(Business!$B$7="n",F9,ROUND(F9*1/(1+VLOOKUP(DATE(YEAR(B9),MONTH(B9),1),Data!$A$2:$P$700,MATCH("VAT rate",Data!$A$1:$P$1,0),FALSE)),2)),0)</f>
        <v>0</v>
      </c>
      <c r="H9" s="136">
        <f t="shared" si="1"/>
        <v>0</v>
      </c>
      <c r="I9" s="137">
        <f t="shared" si="2"/>
        <v>0</v>
      </c>
      <c r="J9" s="138">
        <f>IF(Business!$B$10="n",G9,ROUND('Sales Invoices'!F9*(1-Business!$B$11),2))</f>
        <v>0</v>
      </c>
      <c r="K9" s="139">
        <f t="shared" si="3"/>
        <v>0</v>
      </c>
      <c r="L9" s="140">
        <f>SUMIF('Business Bank'!$E$7:$E$598,A9,'Business Bank'!$D$7:$D$598)+SUMIF(Bank2!$E$7:$E$598,A9,Bank2!$D$7:$D$598)+SUMIF(CreditCard!$E$7:$E$598,A9,CreditCard!$D$7:$D$598)+SUMIF(Proprietor!$E$7:$E$574,A9,Proprietor!$D$7:$D$574)+SUMIF('CIS(suppliers)'!$E$8:$E$575,A9,'CIS(suppliers)'!$D$8:$D$575)+SUMIF('CIS(customers)'!$E$8:$E$575,A9,'CIS(customers)'!$D$8:$D$575)</f>
        <v>0</v>
      </c>
      <c r="M9" s="383" t="str">
        <f>IF((SUMIF('Business Bank'!$E$7:$E$6681,A9,'Business Bank'!$A$7:$A$6681)+SUMIF(Bank2!$E$7:$E$6690,A9,Bank2!$A$7:$A$6690)+SUMIF(CreditCard!$E$7:$E$6699,A9,CreditCard!$A$7:$A$6699)+SUMIF(Proprietor!$E$7:$E$6469,A9,Proprietor!$A$7:$D$6469))&gt;0,SUMIF('Business Bank'!$E$7:$E$6681,A9,'Business Bank'!$A$7:$A$6681)+SUMIF(Bank2!$E$7:$E$6690,A9,Bank2!$A$7:$A$6690)+SUMIF(CreditCard!$E$7:$E$6699,A9,CreditCard!$A$7:$A$6699)+SUMIF(Proprietor!$E$7:$E$6469,A9,Proprietor!$A$7:$D$6469),"")</f>
        <v/>
      </c>
      <c r="N9" s="141">
        <f t="shared" si="4"/>
        <v>0</v>
      </c>
      <c r="O9" s="142">
        <f>IF(H9&gt;0,IF(B9&gt;0,IF(Business!$B$7="n",N9,ROUND(N9*1/(1+VLOOKUP(DATE(YEAR(B9),MONTH(B9),1),Data!$A$2:$P$700,MATCH("VAT rate",Data!$A$1:$P$1,0),FALSE)),2)),0),N9)</f>
        <v>0</v>
      </c>
      <c r="P9" s="143">
        <f t="shared" si="5"/>
        <v>0</v>
      </c>
      <c r="Q9" s="357"/>
    </row>
    <row r="10" spans="1:17" s="57" customFormat="1">
      <c r="A10" s="509"/>
      <c r="B10" s="508"/>
      <c r="C10" s="504"/>
      <c r="D10" s="510"/>
      <c r="E10" s="506"/>
      <c r="F10" s="134"/>
      <c r="G10" s="135">
        <f>IF(B10&gt;0,IF(Business!$B$7="n",F10,ROUND(F10*1/(1+VLOOKUP(DATE(YEAR(B10),MONTH(B10),1),Data!$A$2:$P$700,MATCH("VAT rate",Data!$A$1:$P$1,0),FALSE)),2)),0)</f>
        <v>0</v>
      </c>
      <c r="H10" s="136">
        <f t="shared" si="1"/>
        <v>0</v>
      </c>
      <c r="I10" s="137">
        <f t="shared" si="2"/>
        <v>0</v>
      </c>
      <c r="J10" s="138">
        <f>IF(Business!$B$10="n",G10,ROUND('Sales Invoices'!F10*(1-Business!$B$11),2))</f>
        <v>0</v>
      </c>
      <c r="K10" s="139">
        <f t="shared" si="3"/>
        <v>0</v>
      </c>
      <c r="L10" s="140">
        <f>SUMIF('Business Bank'!$E$7:$E$598,A10,'Business Bank'!$D$7:$D$598)+SUMIF(Bank2!$E$7:$E$598,A10,Bank2!$D$7:$D$598)+SUMIF(CreditCard!$E$7:$E$598,A10,CreditCard!$D$7:$D$598)+SUMIF(Proprietor!$E$7:$E$574,A10,Proprietor!$D$7:$D$574)+SUMIF('CIS(suppliers)'!$E$8:$E$575,A10,'CIS(suppliers)'!$D$8:$D$575)+SUMIF('CIS(customers)'!$E$8:$E$575,A10,'CIS(customers)'!$D$8:$D$575)</f>
        <v>0</v>
      </c>
      <c r="M10" s="383" t="str">
        <f>IF((SUMIF('Business Bank'!$E$7:$E$6681,A10,'Business Bank'!$A$7:$A$6681)+SUMIF(Bank2!$E$7:$E$6690,A10,Bank2!$A$7:$A$6690)+SUMIF(CreditCard!$E$7:$E$6699,A10,CreditCard!$A$7:$A$6699)+SUMIF(Proprietor!$E$7:$E$6469,A10,Proprietor!$A$7:$D$6469))&gt;0,SUMIF('Business Bank'!$E$7:$E$6681,A10,'Business Bank'!$A$7:$A$6681)+SUMIF(Bank2!$E$7:$E$6690,A10,Bank2!$A$7:$A$6690)+SUMIF(CreditCard!$E$7:$E$6699,A10,CreditCard!$A$7:$A$6699)+SUMIF(Proprietor!$E$7:$E$6469,A10,Proprietor!$A$7:$D$6469),"")</f>
        <v/>
      </c>
      <c r="N10" s="141">
        <f t="shared" si="4"/>
        <v>0</v>
      </c>
      <c r="O10" s="142">
        <f>IF(H10&gt;0,IF(B10&gt;0,IF(Business!$B$7="n",N10,ROUND(N10*1/(1+VLOOKUP(DATE(YEAR(B10),MONTH(B10),1),Data!$A$2:$P$700,MATCH("VAT rate",Data!$A$1:$P$1,0),FALSE)),2)),0),N10)</f>
        <v>0</v>
      </c>
      <c r="P10" s="143">
        <f t="shared" si="5"/>
        <v>0</v>
      </c>
      <c r="Q10" s="357"/>
    </row>
    <row r="11" spans="1:17" s="57" customFormat="1">
      <c r="A11" s="509"/>
      <c r="B11" s="508"/>
      <c r="C11" s="509"/>
      <c r="D11" s="510"/>
      <c r="E11" s="506"/>
      <c r="F11" s="134"/>
      <c r="G11" s="135">
        <f>IF(B11&gt;0,IF(Business!$B$7="n",F11,ROUND(F11*1/(1+VLOOKUP(DATE(YEAR(B11),MONTH(B11),1),Data!$A$2:$P$700,MATCH("VAT rate",Data!$A$1:$P$1,0),FALSE)),2)),0)</f>
        <v>0</v>
      </c>
      <c r="H11" s="136">
        <f t="shared" si="1"/>
        <v>0</v>
      </c>
      <c r="I11" s="137">
        <f t="shared" si="2"/>
        <v>0</v>
      </c>
      <c r="J11" s="138">
        <f>IF(Business!$B$10="n",G11,ROUND('Sales Invoices'!F11*(1-Business!$B$11),2))</f>
        <v>0</v>
      </c>
      <c r="K11" s="139">
        <f t="shared" si="3"/>
        <v>0</v>
      </c>
      <c r="L11" s="140">
        <f>SUMIF('Business Bank'!$E$7:$E$598,A11,'Business Bank'!$D$7:$D$598)+SUMIF(Bank2!$E$7:$E$598,A11,Bank2!$D$7:$D$598)+SUMIF(CreditCard!$E$7:$E$598,A11,CreditCard!$D$7:$D$598)+SUMIF(Proprietor!$E$7:$E$574,A11,Proprietor!$D$7:$D$574)+SUMIF('CIS(suppliers)'!$E$8:$E$575,A11,'CIS(suppliers)'!$D$8:$D$575)+SUMIF('CIS(customers)'!$E$8:$E$575,A11,'CIS(customers)'!$D$8:$D$575)</f>
        <v>0</v>
      </c>
      <c r="M11" s="383" t="str">
        <f>IF((SUMIF('Business Bank'!$E$7:$E$6681,A11,'Business Bank'!$A$7:$A$6681)+SUMIF(Bank2!$E$7:$E$6690,A11,Bank2!$A$7:$A$6690)+SUMIF(CreditCard!$E$7:$E$6699,A11,CreditCard!$A$7:$A$6699)+SUMIF(Proprietor!$E$7:$E$6469,A11,Proprietor!$A$7:$D$6469))&gt;0,SUMIF('Business Bank'!$E$7:$E$6681,A11,'Business Bank'!$A$7:$A$6681)+SUMIF(Bank2!$E$7:$E$6690,A11,Bank2!$A$7:$A$6690)+SUMIF(CreditCard!$E$7:$E$6699,A11,CreditCard!$A$7:$A$6699)+SUMIF(Proprietor!$E$7:$E$6469,A11,Proprietor!$A$7:$D$6469),"")</f>
        <v/>
      </c>
      <c r="N11" s="141">
        <f t="shared" si="4"/>
        <v>0</v>
      </c>
      <c r="O11" s="142">
        <f>IF(H11&gt;0,IF(B11&gt;0,IF(Business!$B$7="n",N11,ROUND(N11*1/(1+VLOOKUP(DATE(YEAR(B11),MONTH(B11),1),Data!$A$2:$P$700,MATCH("VAT rate",Data!$A$1:$P$1,0),FALSE)),2)),0),N11)</f>
        <v>0</v>
      </c>
      <c r="P11" s="143">
        <f t="shared" si="5"/>
        <v>0</v>
      </c>
      <c r="Q11" s="357"/>
    </row>
    <row r="12" spans="1:17" s="57" customFormat="1">
      <c r="A12" s="509"/>
      <c r="B12" s="508"/>
      <c r="C12" s="509"/>
      <c r="D12" s="510"/>
      <c r="E12" s="506"/>
      <c r="F12" s="134"/>
      <c r="G12" s="135">
        <f>IF(B12&gt;0,IF(Business!$B$7="n",F12,ROUND(F12*1/(1+VLOOKUP(DATE(YEAR(B12),MONTH(B12),1),Data!$A$2:$P$700,MATCH("VAT rate",Data!$A$1:$P$1,0),FALSE)),2)),0)</f>
        <v>0</v>
      </c>
      <c r="H12" s="136">
        <f t="shared" si="1"/>
        <v>0</v>
      </c>
      <c r="I12" s="137">
        <f t="shared" si="2"/>
        <v>0</v>
      </c>
      <c r="J12" s="138">
        <f>IF(Business!$B$10="n",G12,ROUND('Sales Invoices'!F12*(1-Business!$B$11),2))</f>
        <v>0</v>
      </c>
      <c r="K12" s="139">
        <f t="shared" si="3"/>
        <v>0</v>
      </c>
      <c r="L12" s="140">
        <f>SUMIF('Business Bank'!$E$7:$E$598,A12,'Business Bank'!$D$7:$D$598)+SUMIF(Bank2!$E$7:$E$598,A12,Bank2!$D$7:$D$598)+SUMIF(CreditCard!$E$7:$E$598,A12,CreditCard!$D$7:$D$598)+SUMIF(Proprietor!$E$7:$E$574,A12,Proprietor!$D$7:$D$574)+SUMIF('CIS(suppliers)'!$E$8:$E$575,A12,'CIS(suppliers)'!$D$8:$D$575)+SUMIF('CIS(customers)'!$E$8:$E$575,A12,'CIS(customers)'!$D$8:$D$575)</f>
        <v>0</v>
      </c>
      <c r="M12" s="383" t="str">
        <f>IF((SUMIF('Business Bank'!$E$7:$E$6681,A12,'Business Bank'!$A$7:$A$6681)+SUMIF(Bank2!$E$7:$E$6690,A12,Bank2!$A$7:$A$6690)+SUMIF(CreditCard!$E$7:$E$6699,A12,CreditCard!$A$7:$A$6699)+SUMIF(Proprietor!$E$7:$E$6469,A12,Proprietor!$A$7:$D$6469))&gt;0,SUMIF('Business Bank'!$E$7:$E$6681,A12,'Business Bank'!$A$7:$A$6681)+SUMIF(Bank2!$E$7:$E$6690,A12,Bank2!$A$7:$A$6690)+SUMIF(CreditCard!$E$7:$E$6699,A12,CreditCard!$A$7:$A$6699)+SUMIF(Proprietor!$E$7:$E$6469,A12,Proprietor!$A$7:$D$6469),"")</f>
        <v/>
      </c>
      <c r="N12" s="141">
        <f t="shared" si="4"/>
        <v>0</v>
      </c>
      <c r="O12" s="142">
        <f>IF(H12&gt;0,IF(B12&gt;0,IF(Business!$B$7="n",N12,ROUND(N12*1/(1+VLOOKUP(DATE(YEAR(B12),MONTH(B12),1),Data!$A$2:$P$700,MATCH("VAT rate",Data!$A$1:$P$1,0),FALSE)),2)),0),N12)</f>
        <v>0</v>
      </c>
      <c r="P12" s="143">
        <f t="shared" si="5"/>
        <v>0</v>
      </c>
      <c r="Q12" s="357"/>
    </row>
    <row r="13" spans="1:17" s="57" customFormat="1">
      <c r="A13" s="75"/>
      <c r="B13" s="68"/>
      <c r="C13" s="75"/>
      <c r="D13" s="135"/>
      <c r="E13" s="505"/>
      <c r="F13" s="134"/>
      <c r="G13" s="135">
        <f>IF(B13&gt;0,IF(Business!$B$7="n",F13,ROUND(F13*1/(1+VLOOKUP(DATE(YEAR(B13),MONTH(B13),1),Data!$A$2:$P$700,MATCH("VAT rate",Data!$A$1:$P$1,0),FALSE)),2)),0)</f>
        <v>0</v>
      </c>
      <c r="H13" s="136">
        <f t="shared" si="1"/>
        <v>0</v>
      </c>
      <c r="I13" s="137">
        <f t="shared" si="2"/>
        <v>0</v>
      </c>
      <c r="J13" s="138">
        <f>IF(Business!$B$10="n",G13,ROUND('Sales Invoices'!F13*(1-Business!$B$11),2))</f>
        <v>0</v>
      </c>
      <c r="K13" s="139">
        <f t="shared" si="3"/>
        <v>0</v>
      </c>
      <c r="L13" s="140">
        <f>SUMIF('Business Bank'!$E$7:$E$598,A13,'Business Bank'!$D$7:$D$598)+SUMIF(Bank2!$E$7:$E$598,A13,Bank2!$D$7:$D$598)+SUMIF(CreditCard!$E$7:$E$598,A13,CreditCard!$D$7:$D$598)+SUMIF(Proprietor!$E$7:$E$574,A13,Proprietor!$D$7:$D$574)+SUMIF('CIS(suppliers)'!$E$8:$E$575,A13,'CIS(suppliers)'!$D$8:$D$575)+SUMIF('CIS(customers)'!$E$8:$E$575,A13,'CIS(customers)'!$D$8:$D$575)</f>
        <v>0</v>
      </c>
      <c r="M13" s="383" t="str">
        <f>IF((SUMIF('Business Bank'!$E$7:$E$6681,A13,'Business Bank'!$A$7:$A$6681)+SUMIF(Bank2!$E$7:$E$6690,A13,Bank2!$A$7:$A$6690)+SUMIF(CreditCard!$E$7:$E$6699,A13,CreditCard!$A$7:$A$6699)+SUMIF(Proprietor!$E$7:$E$6469,A13,Proprietor!$A$7:$D$6469))&gt;0,SUMIF('Business Bank'!$E$7:$E$6681,A13,'Business Bank'!$A$7:$A$6681)+SUMIF(Bank2!$E$7:$E$6690,A13,Bank2!$A$7:$A$6690)+SUMIF(CreditCard!$E$7:$E$6699,A13,CreditCard!$A$7:$A$6699)+SUMIF(Proprietor!$E$7:$E$6469,A13,Proprietor!$A$7:$D$6469),"")</f>
        <v/>
      </c>
      <c r="N13" s="141">
        <f t="shared" si="4"/>
        <v>0</v>
      </c>
      <c r="O13" s="142">
        <f>IF(H13&gt;0,IF(B13&gt;0,IF(Business!$B$7="n",N13,ROUND(N13*1/(1+VLOOKUP(DATE(YEAR(B13),MONTH(B13),1),Data!$A$2:$P$700,MATCH("VAT rate",Data!$A$1:$P$1,0),FALSE)),2)),0),N13)</f>
        <v>0</v>
      </c>
      <c r="P13" s="143">
        <f t="shared" si="5"/>
        <v>0</v>
      </c>
      <c r="Q13" s="357"/>
    </row>
    <row r="14" spans="1:17" s="57" customFormat="1">
      <c r="A14" s="75"/>
      <c r="B14" s="68"/>
      <c r="C14" s="75"/>
      <c r="D14" s="135"/>
      <c r="E14" s="505"/>
      <c r="F14" s="134"/>
      <c r="G14" s="135">
        <f>IF(B14&gt;0,IF(Business!$B$7="n",F14,ROUND(F14*1/(1+VLOOKUP(DATE(YEAR(B14),MONTH(B14),1),Data!$A$2:$P$700,MATCH("VAT rate",Data!$A$1:$P$1,0),FALSE)),2)),0)</f>
        <v>0</v>
      </c>
      <c r="H14" s="136">
        <f t="shared" si="1"/>
        <v>0</v>
      </c>
      <c r="I14" s="137">
        <f t="shared" si="2"/>
        <v>0</v>
      </c>
      <c r="J14" s="138">
        <f>IF(Business!$B$10="n",G14,ROUND('Sales Invoices'!F14*(1-Business!$B$11),2))</f>
        <v>0</v>
      </c>
      <c r="K14" s="139">
        <f t="shared" si="3"/>
        <v>0</v>
      </c>
      <c r="L14" s="140">
        <f>SUMIF('Business Bank'!$E$7:$E$598,A14,'Business Bank'!$D$7:$D$598)+SUMIF(Bank2!$E$7:$E$598,A14,Bank2!$D$7:$D$598)+SUMIF(CreditCard!$E$7:$E$598,A14,CreditCard!$D$7:$D$598)+SUMIF(Proprietor!$E$7:$E$574,A14,Proprietor!$D$7:$D$574)+SUMIF('CIS(suppliers)'!$E$8:$E$575,A14,'CIS(suppliers)'!$D$8:$D$575)+SUMIF('CIS(customers)'!$E$8:$E$575,A14,'CIS(customers)'!$D$8:$D$575)</f>
        <v>0</v>
      </c>
      <c r="M14" s="383" t="str">
        <f>IF((SUMIF('Business Bank'!$E$7:$E$6681,A14,'Business Bank'!$A$7:$A$6681)+SUMIF(Bank2!$E$7:$E$6690,A14,Bank2!$A$7:$A$6690)+SUMIF(CreditCard!$E$7:$E$6699,A14,CreditCard!$A$7:$A$6699)+SUMIF(Proprietor!$E$7:$E$6469,A14,Proprietor!$A$7:$D$6469))&gt;0,SUMIF('Business Bank'!$E$7:$E$6681,A14,'Business Bank'!$A$7:$A$6681)+SUMIF(Bank2!$E$7:$E$6690,A14,Bank2!$A$7:$A$6690)+SUMIF(CreditCard!$E$7:$E$6699,A14,CreditCard!$A$7:$A$6699)+SUMIF(Proprietor!$E$7:$E$6469,A14,Proprietor!$A$7:$D$6469),"")</f>
        <v/>
      </c>
      <c r="N14" s="141">
        <f t="shared" si="4"/>
        <v>0</v>
      </c>
      <c r="O14" s="142">
        <f>IF(H14&gt;0,IF(B14&gt;0,IF(Business!$B$7="n",N14,ROUND(N14*1/(1+VLOOKUP(DATE(YEAR(B14),MONTH(B14),1),Data!$A$2:$P$700,MATCH("VAT rate",Data!$A$1:$P$1,0),FALSE)),2)),0),N14)</f>
        <v>0</v>
      </c>
      <c r="P14" s="143">
        <f t="shared" si="5"/>
        <v>0</v>
      </c>
      <c r="Q14" s="357"/>
    </row>
    <row r="15" spans="1:17" s="57" customFormat="1">
      <c r="A15" s="75"/>
      <c r="B15" s="68"/>
      <c r="C15" s="75"/>
      <c r="D15" s="135"/>
      <c r="E15" s="505"/>
      <c r="F15" s="134"/>
      <c r="G15" s="135">
        <f>IF(B15&gt;0,IF(Business!$B$7="n",F15,ROUND(F15*1/(1+VLOOKUP(DATE(YEAR(B15),MONTH(B15),1),Data!$A$2:$P$700,MATCH("VAT rate",Data!$A$1:$P$1,0),FALSE)),2)),0)</f>
        <v>0</v>
      </c>
      <c r="H15" s="136">
        <f t="shared" si="1"/>
        <v>0</v>
      </c>
      <c r="I15" s="137">
        <f t="shared" si="2"/>
        <v>0</v>
      </c>
      <c r="J15" s="138">
        <f>IF(Business!$B$10="n",G15,ROUND('Sales Invoices'!F15*(1-Business!$B$11),2))</f>
        <v>0</v>
      </c>
      <c r="K15" s="139">
        <f t="shared" si="3"/>
        <v>0</v>
      </c>
      <c r="L15" s="140">
        <f>SUMIF('Business Bank'!$E$7:$E$598,A15,'Business Bank'!$D$7:$D$598)+SUMIF(Bank2!$E$7:$E$598,A15,Bank2!$D$7:$D$598)+SUMIF(CreditCard!$E$7:$E$598,A15,CreditCard!$D$7:$D$598)+SUMIF(Proprietor!$E$7:$E$574,A15,Proprietor!$D$7:$D$574)+SUMIF('CIS(suppliers)'!$E$8:$E$575,A15,'CIS(suppliers)'!$D$8:$D$575)+SUMIF('CIS(customers)'!$E$8:$E$575,A15,'CIS(customers)'!$D$8:$D$575)</f>
        <v>0</v>
      </c>
      <c r="M15" s="383" t="str">
        <f>IF((SUMIF('Business Bank'!$E$7:$E$6681,A15,'Business Bank'!$A$7:$A$6681)+SUMIF(Bank2!$E$7:$E$6690,A15,Bank2!$A$7:$A$6690)+SUMIF(CreditCard!$E$7:$E$6699,A15,CreditCard!$A$7:$A$6699)+SUMIF(Proprietor!$E$7:$E$6469,A15,Proprietor!$A$7:$D$6469))&gt;0,SUMIF('Business Bank'!$E$7:$E$6681,A15,'Business Bank'!$A$7:$A$6681)+SUMIF(Bank2!$E$7:$E$6690,A15,Bank2!$A$7:$A$6690)+SUMIF(CreditCard!$E$7:$E$6699,A15,CreditCard!$A$7:$A$6699)+SUMIF(Proprietor!$E$7:$E$6469,A15,Proprietor!$A$7:$D$6469),"")</f>
        <v/>
      </c>
      <c r="N15" s="141">
        <f t="shared" si="4"/>
        <v>0</v>
      </c>
      <c r="O15" s="142">
        <f>IF(H15&gt;0,IF(B15&gt;0,IF(Business!$B$7="n",N15,ROUND(N15*1/(1+VLOOKUP(DATE(YEAR(B15),MONTH(B15),1),Data!$A$2:$P$700,MATCH("VAT rate",Data!$A$1:$P$1,0),FALSE)),2)),0),N15)</f>
        <v>0</v>
      </c>
      <c r="P15" s="143">
        <f t="shared" si="5"/>
        <v>0</v>
      </c>
      <c r="Q15" s="357"/>
    </row>
    <row r="16" spans="1:17" s="57" customFormat="1">
      <c r="A16" s="75"/>
      <c r="B16" s="68"/>
      <c r="C16" s="75"/>
      <c r="D16" s="135"/>
      <c r="E16" s="505"/>
      <c r="F16" s="134"/>
      <c r="G16" s="135">
        <f>IF(B16&gt;0,IF(Business!$B$7="n",F16,ROUND(F16*1/(1+VLOOKUP(DATE(YEAR(B16),MONTH(B16),1),Data!$A$2:$P$700,MATCH("VAT rate",Data!$A$1:$P$1,0),FALSE)),2)),0)</f>
        <v>0</v>
      </c>
      <c r="H16" s="136">
        <f t="shared" ref="H16:H71" si="6">+F16-G16</f>
        <v>0</v>
      </c>
      <c r="I16" s="137">
        <f t="shared" ref="I16:I71" si="7">+F16</f>
        <v>0</v>
      </c>
      <c r="J16" s="138">
        <f>IF(Business!$B$10="n",G16,ROUND('Sales Invoices'!F16*(1-Business!$B$11),2))</f>
        <v>0</v>
      </c>
      <c r="K16" s="139">
        <f t="shared" ref="K16:K71" si="8">+I16-J16</f>
        <v>0</v>
      </c>
      <c r="L16" s="140">
        <f>SUMIF('Business Bank'!$E$7:$E$598,A16,'Business Bank'!$D$7:$D$598)+SUMIF(Bank2!$E$7:$E$598,A16,Bank2!$D$7:$D$598)+SUMIF(CreditCard!$E$7:$E$598,A16,CreditCard!$D$7:$D$598)+SUMIF(Proprietor!$E$7:$E$574,A16,Proprietor!$D$7:$D$574)+SUMIF('CIS(suppliers)'!$E$8:$E$575,A16,'CIS(suppliers)'!$D$8:$D$575)+SUMIF('CIS(customers)'!$E$8:$E$575,A16,'CIS(customers)'!$D$8:$D$575)</f>
        <v>0</v>
      </c>
      <c r="M16" s="383" t="str">
        <f>IF((SUMIF('Business Bank'!$E$7:$E$6681,A16,'Business Bank'!$A$7:$A$6681)+SUMIF(Bank2!$E$7:$E$6690,A16,Bank2!$A$7:$A$6690)+SUMIF(CreditCard!$E$7:$E$6699,A16,CreditCard!$A$7:$A$6699)+SUMIF(Proprietor!$E$7:$E$6469,A16,Proprietor!$A$7:$D$6469))&gt;0,SUMIF('Business Bank'!$E$7:$E$6681,A16,'Business Bank'!$A$7:$A$6681)+SUMIF(Bank2!$E$7:$E$6690,A16,Bank2!$A$7:$A$6690)+SUMIF(CreditCard!$E$7:$E$6699,A16,CreditCard!$A$7:$A$6699)+SUMIF(Proprietor!$E$7:$E$6469,A16,Proprietor!$A$7:$D$6469),"")</f>
        <v/>
      </c>
      <c r="N16" s="141">
        <f t="shared" ref="N16:N71" si="9">+I16-L16</f>
        <v>0</v>
      </c>
      <c r="O16" s="142">
        <f>IF(H16&gt;0,IF(B16&gt;0,IF(Business!$B$7="n",N16,ROUND(N16*1/(1+VLOOKUP(DATE(YEAR(B16),MONTH(B16),1),Data!$A$2:$P$700,MATCH("VAT rate",Data!$A$1:$P$1,0),FALSE)),2)),0),N16)</f>
        <v>0</v>
      </c>
      <c r="P16" s="143">
        <f t="shared" si="5"/>
        <v>0</v>
      </c>
      <c r="Q16" s="357"/>
    </row>
    <row r="17" spans="1:17" s="57" customFormat="1">
      <c r="A17" s="75"/>
      <c r="B17" s="68"/>
      <c r="C17" s="75"/>
      <c r="D17" s="135"/>
      <c r="E17" s="505"/>
      <c r="F17" s="134"/>
      <c r="G17" s="135">
        <f>IF(B17&gt;0,IF(Business!$B$7="n",F17,ROUND(F17*1/(1+VLOOKUP(DATE(YEAR(B17),MONTH(B17),1),Data!$A$2:$P$700,MATCH("VAT rate",Data!$A$1:$P$1,0),FALSE)),2)),0)</f>
        <v>0</v>
      </c>
      <c r="H17" s="136">
        <f t="shared" si="6"/>
        <v>0</v>
      </c>
      <c r="I17" s="137">
        <f t="shared" si="7"/>
        <v>0</v>
      </c>
      <c r="J17" s="138">
        <f>IF(Business!$B$10="n",G17,ROUND('Sales Invoices'!F17*(1-Business!$B$11),2))</f>
        <v>0</v>
      </c>
      <c r="K17" s="139">
        <f t="shared" si="8"/>
        <v>0</v>
      </c>
      <c r="L17" s="140">
        <f>SUMIF('Business Bank'!$E$7:$E$598,A17,'Business Bank'!$D$7:$D$598)+SUMIF(Bank2!$E$7:$E$598,A17,Bank2!$D$7:$D$598)+SUMIF(CreditCard!$E$7:$E$598,A17,CreditCard!$D$7:$D$598)+SUMIF(Proprietor!$E$7:$E$574,A17,Proprietor!$D$7:$D$574)+SUMIF('CIS(suppliers)'!$E$8:$E$575,A17,'CIS(suppliers)'!$D$8:$D$575)+SUMIF('CIS(customers)'!$E$8:$E$575,A17,'CIS(customers)'!$D$8:$D$575)</f>
        <v>0</v>
      </c>
      <c r="M17" s="383" t="str">
        <f>IF((SUMIF('Business Bank'!$E$7:$E$6681,A17,'Business Bank'!$A$7:$A$6681)+SUMIF(Bank2!$E$7:$E$6690,A17,Bank2!$A$7:$A$6690)+SUMIF(CreditCard!$E$7:$E$6699,A17,CreditCard!$A$7:$A$6699)+SUMIF(Proprietor!$E$7:$E$6469,A17,Proprietor!$A$7:$D$6469))&gt;0,SUMIF('Business Bank'!$E$7:$E$6681,A17,'Business Bank'!$A$7:$A$6681)+SUMIF(Bank2!$E$7:$E$6690,A17,Bank2!$A$7:$A$6690)+SUMIF(CreditCard!$E$7:$E$6699,A17,CreditCard!$A$7:$A$6699)+SUMIF(Proprietor!$E$7:$E$6469,A17,Proprietor!$A$7:$D$6469),"")</f>
        <v/>
      </c>
      <c r="N17" s="141">
        <f t="shared" si="9"/>
        <v>0</v>
      </c>
      <c r="O17" s="142">
        <f>IF(H17&gt;0,IF(B17&gt;0,IF(Business!$B$7="n",N17,ROUND(N17*1/(1+VLOOKUP(DATE(YEAR(B17),MONTH(B17),1),Data!$A$2:$P$700,MATCH("VAT rate",Data!$A$1:$P$1,0),FALSE)),2)),0),N17)</f>
        <v>0</v>
      </c>
      <c r="P17" s="143">
        <f t="shared" si="5"/>
        <v>0</v>
      </c>
      <c r="Q17" s="357"/>
    </row>
    <row r="18" spans="1:17" s="57" customFormat="1">
      <c r="A18" s="75"/>
      <c r="B18" s="68"/>
      <c r="C18" s="75"/>
      <c r="D18" s="135"/>
      <c r="E18" s="505"/>
      <c r="F18" s="134"/>
      <c r="G18" s="135">
        <f>IF(B18&gt;0,IF(Business!$B$7="n",F18,ROUND(F18*1/(1+VLOOKUP(DATE(YEAR(B18),MONTH(B18),1),Data!$A$2:$P$700,MATCH("VAT rate",Data!$A$1:$P$1,0),FALSE)),2)),0)</f>
        <v>0</v>
      </c>
      <c r="H18" s="136">
        <f t="shared" si="6"/>
        <v>0</v>
      </c>
      <c r="I18" s="137">
        <f t="shared" si="7"/>
        <v>0</v>
      </c>
      <c r="J18" s="138">
        <f>IF(Business!$B$10="n",G18,ROUND('Sales Invoices'!F18*(1-Business!$B$11),2))</f>
        <v>0</v>
      </c>
      <c r="K18" s="139">
        <f t="shared" si="8"/>
        <v>0</v>
      </c>
      <c r="L18" s="140">
        <f>SUMIF('Business Bank'!$E$7:$E$598,A18,'Business Bank'!$D$7:$D$598)+SUMIF(Bank2!$E$7:$E$598,A18,Bank2!$D$7:$D$598)+SUMIF(CreditCard!$E$7:$E$598,A18,CreditCard!$D$7:$D$598)+SUMIF(Proprietor!$E$7:$E$574,A18,Proprietor!$D$7:$D$574)+SUMIF('CIS(suppliers)'!$E$8:$E$575,A18,'CIS(suppliers)'!$D$8:$D$575)+SUMIF('CIS(customers)'!$E$8:$E$575,A18,'CIS(customers)'!$D$8:$D$575)</f>
        <v>0</v>
      </c>
      <c r="M18" s="383" t="str">
        <f>IF((SUMIF('Business Bank'!$E$7:$E$6681,A18,'Business Bank'!$A$7:$A$6681)+SUMIF(Bank2!$E$7:$E$6690,A18,Bank2!$A$7:$A$6690)+SUMIF(CreditCard!$E$7:$E$6699,A18,CreditCard!$A$7:$A$6699)+SUMIF(Proprietor!$E$7:$E$6469,A18,Proprietor!$A$7:$D$6469))&gt;0,SUMIF('Business Bank'!$E$7:$E$6681,A18,'Business Bank'!$A$7:$A$6681)+SUMIF(Bank2!$E$7:$E$6690,A18,Bank2!$A$7:$A$6690)+SUMIF(CreditCard!$E$7:$E$6699,A18,CreditCard!$A$7:$A$6699)+SUMIF(Proprietor!$E$7:$E$6469,A18,Proprietor!$A$7:$D$6469),"")</f>
        <v/>
      </c>
      <c r="N18" s="141">
        <f t="shared" si="9"/>
        <v>0</v>
      </c>
      <c r="O18" s="142">
        <f>IF(H18&gt;0,IF(B18&gt;0,IF(Business!$B$7="n",N18,ROUND(N18*1/(1+VLOOKUP(DATE(YEAR(B18),MONTH(B18),1),Data!$A$2:$P$700,MATCH("VAT rate",Data!$A$1:$P$1,0),FALSE)),2)),0),N18)</f>
        <v>0</v>
      </c>
      <c r="P18" s="143">
        <f t="shared" si="5"/>
        <v>0</v>
      </c>
      <c r="Q18" s="357"/>
    </row>
    <row r="19" spans="1:17" s="57" customFormat="1">
      <c r="A19" s="75"/>
      <c r="B19" s="68"/>
      <c r="C19" s="75"/>
      <c r="D19" s="135"/>
      <c r="E19" s="505"/>
      <c r="F19" s="52"/>
      <c r="G19" s="135">
        <f>IF(B19&gt;0,IF(Business!$B$7="n",F19,ROUND(F19*1/(1+VLOOKUP(DATE(YEAR(B19),MONTH(B19),1),Data!$A$2:$P$700,MATCH("VAT rate",Data!$A$1:$P$1,0),FALSE)),2)),0)</f>
        <v>0</v>
      </c>
      <c r="H19" s="136">
        <f t="shared" si="6"/>
        <v>0</v>
      </c>
      <c r="I19" s="137">
        <f t="shared" si="7"/>
        <v>0</v>
      </c>
      <c r="J19" s="138">
        <f>IF(Business!$B$10="n",G19,ROUND('Sales Invoices'!F19*(1-Business!$B$11),2))</f>
        <v>0</v>
      </c>
      <c r="K19" s="139">
        <f t="shared" si="8"/>
        <v>0</v>
      </c>
      <c r="L19" s="140">
        <f>SUMIF('Business Bank'!$E$7:$E$598,A19,'Business Bank'!$D$7:$D$598)+SUMIF(Bank2!$E$7:$E$598,A19,Bank2!$D$7:$D$598)+SUMIF(CreditCard!$E$7:$E$598,A19,CreditCard!$D$7:$D$598)+SUMIF(Proprietor!$E$7:$E$574,A19,Proprietor!$D$7:$D$574)+SUMIF('CIS(suppliers)'!$E$8:$E$575,A19,'CIS(suppliers)'!$D$8:$D$575)+SUMIF('CIS(customers)'!$E$8:$E$575,A19,'CIS(customers)'!$D$8:$D$575)</f>
        <v>0</v>
      </c>
      <c r="M19" s="383" t="str">
        <f>IF((SUMIF('Business Bank'!$E$7:$E$6681,A19,'Business Bank'!$A$7:$A$6681)+SUMIF(Bank2!$E$7:$E$6690,A19,Bank2!$A$7:$A$6690)+SUMIF(CreditCard!$E$7:$E$6699,A19,CreditCard!$A$7:$A$6699)+SUMIF(Proprietor!$E$7:$E$6469,A19,Proprietor!$A$7:$D$6469))&gt;0,SUMIF('Business Bank'!$E$7:$E$6681,A19,'Business Bank'!$A$7:$A$6681)+SUMIF(Bank2!$E$7:$E$6690,A19,Bank2!$A$7:$A$6690)+SUMIF(CreditCard!$E$7:$E$6699,A19,CreditCard!$A$7:$A$6699)+SUMIF(Proprietor!$E$7:$E$6469,A19,Proprietor!$A$7:$D$6469),"")</f>
        <v/>
      </c>
      <c r="N19" s="141">
        <f t="shared" si="9"/>
        <v>0</v>
      </c>
      <c r="O19" s="142">
        <f>IF(H19&gt;0,IF(B19&gt;0,IF(Business!$B$7="n",N19,ROUND(N19*1/(1+VLOOKUP(DATE(YEAR(B19),MONTH(B19),1),Data!$A$2:$P$700,MATCH("VAT rate",Data!$A$1:$P$1,0),FALSE)),2)),0),N19)</f>
        <v>0</v>
      </c>
      <c r="P19" s="143">
        <f t="shared" si="5"/>
        <v>0</v>
      </c>
      <c r="Q19" s="357"/>
    </row>
    <row r="20" spans="1:17" s="57" customFormat="1">
      <c r="A20" s="75"/>
      <c r="B20" s="68"/>
      <c r="C20" s="75"/>
      <c r="D20" s="135"/>
      <c r="E20" s="505"/>
      <c r="F20" s="52"/>
      <c r="G20" s="135">
        <f>IF(B20&gt;0,IF(Business!$B$7="n",F20,ROUND(F20*1/(1+VLOOKUP(DATE(YEAR(B20),MONTH(B20),1),Data!$A$2:$P$700,MATCH("VAT rate",Data!$A$1:$P$1,0),FALSE)),2)),0)</f>
        <v>0</v>
      </c>
      <c r="H20" s="136">
        <f t="shared" si="6"/>
        <v>0</v>
      </c>
      <c r="I20" s="137">
        <f t="shared" si="7"/>
        <v>0</v>
      </c>
      <c r="J20" s="138">
        <f>IF(Business!$B$10="n",G20,ROUND('Sales Invoices'!F20*(1-Business!$B$11),2))</f>
        <v>0</v>
      </c>
      <c r="K20" s="139">
        <f t="shared" si="8"/>
        <v>0</v>
      </c>
      <c r="L20" s="140">
        <f>SUMIF('Business Bank'!$E$7:$E$598,A20,'Business Bank'!$D$7:$D$598)+SUMIF(Bank2!$E$7:$E$598,A20,Bank2!$D$7:$D$598)+SUMIF(CreditCard!$E$7:$E$598,A20,CreditCard!$D$7:$D$598)+SUMIF(Proprietor!$E$7:$E$574,A20,Proprietor!$D$7:$D$574)+SUMIF('CIS(suppliers)'!$E$8:$E$575,A20,'CIS(suppliers)'!$D$8:$D$575)+SUMIF('CIS(customers)'!$E$8:$E$575,A20,'CIS(customers)'!$D$8:$D$575)</f>
        <v>0</v>
      </c>
      <c r="M20" s="383" t="str">
        <f>IF((SUMIF('Business Bank'!$E$7:$E$6681,A20,'Business Bank'!$A$7:$A$6681)+SUMIF(Bank2!$E$7:$E$6690,A20,Bank2!$A$7:$A$6690)+SUMIF(CreditCard!$E$7:$E$6699,A20,CreditCard!$A$7:$A$6699)+SUMIF(Proprietor!$E$7:$E$6469,A20,Proprietor!$A$7:$D$6469))&gt;0,SUMIF('Business Bank'!$E$7:$E$6681,A20,'Business Bank'!$A$7:$A$6681)+SUMIF(Bank2!$E$7:$E$6690,A20,Bank2!$A$7:$A$6690)+SUMIF(CreditCard!$E$7:$E$6699,A20,CreditCard!$A$7:$A$6699)+SUMIF(Proprietor!$E$7:$E$6469,A20,Proprietor!$A$7:$D$6469),"")</f>
        <v/>
      </c>
      <c r="N20" s="141">
        <f t="shared" si="9"/>
        <v>0</v>
      </c>
      <c r="O20" s="142">
        <f>IF(H20&gt;0,IF(B20&gt;0,IF(Business!$B$7="n",N20,ROUND(N20*1/(1+VLOOKUP(DATE(YEAR(B20),MONTH(B20),1),Data!$A$2:$P$700,MATCH("VAT rate",Data!$A$1:$P$1,0),FALSE)),2)),0),N20)</f>
        <v>0</v>
      </c>
      <c r="P20" s="143">
        <f t="shared" si="5"/>
        <v>0</v>
      </c>
      <c r="Q20" s="357"/>
    </row>
    <row r="21" spans="1:17" s="57" customFormat="1">
      <c r="A21" s="75"/>
      <c r="B21" s="68"/>
      <c r="C21" s="75"/>
      <c r="D21" s="135"/>
      <c r="E21" s="505"/>
      <c r="F21" s="52"/>
      <c r="G21" s="135">
        <f>IF(B21&gt;0,IF(Business!$B$7="n",F21,ROUND(F21*1/(1+VLOOKUP(DATE(YEAR(B21),MONTH(B21),1),Data!$A$2:$P$700,MATCH("VAT rate",Data!$A$1:$P$1,0),FALSE)),2)),0)</f>
        <v>0</v>
      </c>
      <c r="H21" s="136">
        <f t="shared" si="6"/>
        <v>0</v>
      </c>
      <c r="I21" s="137">
        <f t="shared" si="7"/>
        <v>0</v>
      </c>
      <c r="J21" s="138">
        <f>IF(Business!$B$10="n",G21,ROUND('Sales Invoices'!F21*(1-Business!$B$11),2))</f>
        <v>0</v>
      </c>
      <c r="K21" s="139">
        <f t="shared" si="8"/>
        <v>0</v>
      </c>
      <c r="L21" s="140">
        <f>SUMIF('Business Bank'!$E$7:$E$598,A21,'Business Bank'!$D$7:$D$598)+SUMIF(Bank2!$E$7:$E$598,A21,Bank2!$D$7:$D$598)+SUMIF(CreditCard!$E$7:$E$598,A21,CreditCard!$D$7:$D$598)+SUMIF(Proprietor!$E$7:$E$574,A21,Proprietor!$D$7:$D$574)+SUMIF('CIS(suppliers)'!$E$8:$E$575,A21,'CIS(suppliers)'!$D$8:$D$575)+SUMIF('CIS(customers)'!$E$8:$E$575,A21,'CIS(customers)'!$D$8:$D$575)</f>
        <v>0</v>
      </c>
      <c r="M21" s="383" t="str">
        <f>IF((SUMIF('Business Bank'!$E$7:$E$6681,A21,'Business Bank'!$A$7:$A$6681)+SUMIF(Bank2!$E$7:$E$6690,A21,Bank2!$A$7:$A$6690)+SUMIF(CreditCard!$E$7:$E$6699,A21,CreditCard!$A$7:$A$6699)+SUMIF(Proprietor!$E$7:$E$6469,A21,Proprietor!$A$7:$D$6469))&gt;0,SUMIF('Business Bank'!$E$7:$E$6681,A21,'Business Bank'!$A$7:$A$6681)+SUMIF(Bank2!$E$7:$E$6690,A21,Bank2!$A$7:$A$6690)+SUMIF(CreditCard!$E$7:$E$6699,A21,CreditCard!$A$7:$A$6699)+SUMIF(Proprietor!$E$7:$E$6469,A21,Proprietor!$A$7:$D$6469),"")</f>
        <v/>
      </c>
      <c r="N21" s="141">
        <f t="shared" si="9"/>
        <v>0</v>
      </c>
      <c r="O21" s="142">
        <f>IF(H21&gt;0,IF(B21&gt;0,IF(Business!$B$7="n",N21,ROUND(N21*1/(1+VLOOKUP(DATE(YEAR(B21),MONTH(B21),1),Data!$A$2:$P$700,MATCH("VAT rate",Data!$A$1:$P$1,0),FALSE)),2)),0),N21)</f>
        <v>0</v>
      </c>
      <c r="P21" s="143">
        <f t="shared" si="5"/>
        <v>0</v>
      </c>
      <c r="Q21" s="357"/>
    </row>
    <row r="22" spans="1:17" s="57" customFormat="1">
      <c r="A22" s="75"/>
      <c r="B22" s="68"/>
      <c r="C22" s="75"/>
      <c r="D22" s="135"/>
      <c r="E22" s="505"/>
      <c r="F22" s="52"/>
      <c r="G22" s="135">
        <f>IF(B22&gt;0,IF(Business!$B$7="n",F22,ROUND(F22*1/(1+VLOOKUP(DATE(YEAR(B22),MONTH(B22),1),Data!$A$2:$P$700,MATCH("VAT rate",Data!$A$1:$P$1,0),FALSE)),2)),0)</f>
        <v>0</v>
      </c>
      <c r="H22" s="136">
        <f t="shared" si="6"/>
        <v>0</v>
      </c>
      <c r="I22" s="137">
        <f t="shared" si="7"/>
        <v>0</v>
      </c>
      <c r="J22" s="138">
        <f>IF(Business!$B$10="n",G22,ROUND('Sales Invoices'!F22*(1-Business!$B$11),2))</f>
        <v>0</v>
      </c>
      <c r="K22" s="139">
        <f t="shared" si="8"/>
        <v>0</v>
      </c>
      <c r="L22" s="140">
        <f>SUMIF('Business Bank'!$E$7:$E$598,A22,'Business Bank'!$D$7:$D$598)+SUMIF(Bank2!$E$7:$E$598,A22,Bank2!$D$7:$D$598)+SUMIF(CreditCard!$E$7:$E$598,A22,CreditCard!$D$7:$D$598)+SUMIF(Proprietor!$E$7:$E$574,A22,Proprietor!$D$7:$D$574)+SUMIF('CIS(suppliers)'!$E$8:$E$575,A22,'CIS(suppliers)'!$D$8:$D$575)+SUMIF('CIS(customers)'!$E$8:$E$575,A22,'CIS(customers)'!$D$8:$D$575)</f>
        <v>0</v>
      </c>
      <c r="M22" s="383" t="str">
        <f>IF((SUMIF('Business Bank'!$E$7:$E$6681,A22,'Business Bank'!$A$7:$A$6681)+SUMIF(Bank2!$E$7:$E$6690,A22,Bank2!$A$7:$A$6690)+SUMIF(CreditCard!$E$7:$E$6699,A22,CreditCard!$A$7:$A$6699)+SUMIF(Proprietor!$E$7:$E$6469,A22,Proprietor!$A$7:$D$6469))&gt;0,SUMIF('Business Bank'!$E$7:$E$6681,A22,'Business Bank'!$A$7:$A$6681)+SUMIF(Bank2!$E$7:$E$6690,A22,Bank2!$A$7:$A$6690)+SUMIF(CreditCard!$E$7:$E$6699,A22,CreditCard!$A$7:$A$6699)+SUMIF(Proprietor!$E$7:$E$6469,A22,Proprietor!$A$7:$D$6469),"")</f>
        <v/>
      </c>
      <c r="N22" s="141">
        <f t="shared" si="9"/>
        <v>0</v>
      </c>
      <c r="O22" s="142">
        <f>IF(H22&gt;0,IF(B22&gt;0,IF(Business!$B$7="n",N22,ROUND(N22*1/(1+VLOOKUP(DATE(YEAR(B22),MONTH(B22),1),Data!$A$2:$P$700,MATCH("VAT rate",Data!$A$1:$P$1,0),FALSE)),2)),0),N22)</f>
        <v>0</v>
      </c>
      <c r="P22" s="143">
        <f t="shared" si="5"/>
        <v>0</v>
      </c>
      <c r="Q22" s="357"/>
    </row>
    <row r="23" spans="1:17" s="57" customFormat="1">
      <c r="A23" s="75"/>
      <c r="B23" s="68"/>
      <c r="C23" s="75"/>
      <c r="D23" s="135"/>
      <c r="E23" s="505"/>
      <c r="F23" s="52"/>
      <c r="G23" s="135">
        <f>IF(B23&gt;0,IF(Business!$B$7="n",F23,ROUND(F23*1/(1+VLOOKUP(DATE(YEAR(B23),MONTH(B23),1),Data!$A$2:$P$700,MATCH("VAT rate",Data!$A$1:$P$1,0),FALSE)),2)),0)</f>
        <v>0</v>
      </c>
      <c r="H23" s="136">
        <f t="shared" si="6"/>
        <v>0</v>
      </c>
      <c r="I23" s="137">
        <f t="shared" si="7"/>
        <v>0</v>
      </c>
      <c r="J23" s="138">
        <f>IF(Business!$B$10="n",G23,ROUND('Sales Invoices'!F23*(1-Business!$B$11),2))</f>
        <v>0</v>
      </c>
      <c r="K23" s="139">
        <f t="shared" si="8"/>
        <v>0</v>
      </c>
      <c r="L23" s="140">
        <f>SUMIF('Business Bank'!$E$7:$E$598,A23,'Business Bank'!$D$7:$D$598)+SUMIF(Bank2!$E$7:$E$598,A23,Bank2!$D$7:$D$598)+SUMIF(CreditCard!$E$7:$E$598,A23,CreditCard!$D$7:$D$598)+SUMIF(Proprietor!$E$7:$E$574,A23,Proprietor!$D$7:$D$574)+SUMIF('CIS(suppliers)'!$E$8:$E$575,A23,'CIS(suppliers)'!$D$8:$D$575)+SUMIF('CIS(customers)'!$E$8:$E$575,A23,'CIS(customers)'!$D$8:$D$575)</f>
        <v>0</v>
      </c>
      <c r="M23" s="383" t="str">
        <f>IF((SUMIF('Business Bank'!$E$7:$E$6681,A23,'Business Bank'!$A$7:$A$6681)+SUMIF(Bank2!$E$7:$E$6690,A23,Bank2!$A$7:$A$6690)+SUMIF(CreditCard!$E$7:$E$6699,A23,CreditCard!$A$7:$A$6699)+SUMIF(Proprietor!$E$7:$E$6469,A23,Proprietor!$A$7:$D$6469))&gt;0,SUMIF('Business Bank'!$E$7:$E$6681,A23,'Business Bank'!$A$7:$A$6681)+SUMIF(Bank2!$E$7:$E$6690,A23,Bank2!$A$7:$A$6690)+SUMIF(CreditCard!$E$7:$E$6699,A23,CreditCard!$A$7:$A$6699)+SUMIF(Proprietor!$E$7:$E$6469,A23,Proprietor!$A$7:$D$6469),"")</f>
        <v/>
      </c>
      <c r="N23" s="141">
        <f t="shared" si="9"/>
        <v>0</v>
      </c>
      <c r="O23" s="142">
        <f>IF(H23&gt;0,IF(B23&gt;0,IF(Business!$B$7="n",N23,ROUND(N23*1/(1+VLOOKUP(DATE(YEAR(B23),MONTH(B23),1),Data!$A$2:$P$700,MATCH("VAT rate",Data!$A$1:$P$1,0),FALSE)),2)),0),N23)</f>
        <v>0</v>
      </c>
      <c r="P23" s="143">
        <f t="shared" si="5"/>
        <v>0</v>
      </c>
      <c r="Q23" s="357"/>
    </row>
    <row r="24" spans="1:17" s="57" customFormat="1">
      <c r="A24" s="75"/>
      <c r="B24" s="68"/>
      <c r="C24" s="75"/>
      <c r="D24" s="135"/>
      <c r="E24" s="505"/>
      <c r="F24" s="52"/>
      <c r="G24" s="135">
        <f>IF(B24&gt;0,IF(Business!$B$7="n",F24,ROUND(F24*1/(1+VLOOKUP(DATE(YEAR(B24),MONTH(B24),1),Data!$A$2:$P$700,MATCH("VAT rate",Data!$A$1:$P$1,0),FALSE)),2)),0)</f>
        <v>0</v>
      </c>
      <c r="H24" s="136">
        <f t="shared" si="6"/>
        <v>0</v>
      </c>
      <c r="I24" s="137">
        <f t="shared" si="7"/>
        <v>0</v>
      </c>
      <c r="J24" s="138">
        <f>IF(Business!$B$10="n",G24,ROUND('Sales Invoices'!F24*(1-Business!$B$11),2))</f>
        <v>0</v>
      </c>
      <c r="K24" s="139">
        <f t="shared" si="8"/>
        <v>0</v>
      </c>
      <c r="L24" s="140">
        <f>SUMIF('Business Bank'!$E$7:$E$598,A24,'Business Bank'!$D$7:$D$598)+SUMIF(Bank2!$E$7:$E$598,A24,Bank2!$D$7:$D$598)+SUMIF(CreditCard!$E$7:$E$598,A24,CreditCard!$D$7:$D$598)+SUMIF(Proprietor!$E$7:$E$574,A24,Proprietor!$D$7:$D$574)+SUMIF('CIS(suppliers)'!$E$8:$E$575,A24,'CIS(suppliers)'!$D$8:$D$575)+SUMIF('CIS(customers)'!$E$8:$E$575,A24,'CIS(customers)'!$D$8:$D$575)</f>
        <v>0</v>
      </c>
      <c r="M24" s="383" t="str">
        <f>IF((SUMIF('Business Bank'!$E$7:$E$6681,A24,'Business Bank'!$A$7:$A$6681)+SUMIF(Bank2!$E$7:$E$6690,A24,Bank2!$A$7:$A$6690)+SUMIF(CreditCard!$E$7:$E$6699,A24,CreditCard!$A$7:$A$6699)+SUMIF(Proprietor!$E$7:$E$6469,A24,Proprietor!$A$7:$D$6469))&gt;0,SUMIF('Business Bank'!$E$7:$E$6681,A24,'Business Bank'!$A$7:$A$6681)+SUMIF(Bank2!$E$7:$E$6690,A24,Bank2!$A$7:$A$6690)+SUMIF(CreditCard!$E$7:$E$6699,A24,CreditCard!$A$7:$A$6699)+SUMIF(Proprietor!$E$7:$E$6469,A24,Proprietor!$A$7:$D$6469),"")</f>
        <v/>
      </c>
      <c r="N24" s="141">
        <f t="shared" si="9"/>
        <v>0</v>
      </c>
      <c r="O24" s="142">
        <f>IF(H24&gt;0,IF(B24&gt;0,IF(Business!$B$7="n",N24,ROUND(N24*1/(1+VLOOKUP(DATE(YEAR(B24),MONTH(B24),1),Data!$A$2:$P$700,MATCH("VAT rate",Data!$A$1:$P$1,0),FALSE)),2)),0),N24)</f>
        <v>0</v>
      </c>
      <c r="P24" s="143">
        <f t="shared" si="5"/>
        <v>0</v>
      </c>
      <c r="Q24" s="357"/>
    </row>
    <row r="25" spans="1:17" s="57" customFormat="1">
      <c r="A25" s="75"/>
      <c r="B25" s="68"/>
      <c r="C25" s="75"/>
      <c r="D25" s="135"/>
      <c r="E25" s="505"/>
      <c r="F25" s="52"/>
      <c r="G25" s="135">
        <f>IF(B25&gt;0,IF(Business!$B$7="n",F25,ROUND(F25*1/(1+VLOOKUP(DATE(YEAR(B25),MONTH(B25),1),Data!$A$2:$P$700,MATCH("VAT rate",Data!$A$1:$P$1,0),FALSE)),2)),0)</f>
        <v>0</v>
      </c>
      <c r="H25" s="136">
        <f t="shared" si="6"/>
        <v>0</v>
      </c>
      <c r="I25" s="137">
        <f t="shared" si="7"/>
        <v>0</v>
      </c>
      <c r="J25" s="138">
        <f>IF(Business!$B$10="n",G25,ROUND('Sales Invoices'!F25*(1-Business!$B$11),2))</f>
        <v>0</v>
      </c>
      <c r="K25" s="139">
        <f t="shared" si="8"/>
        <v>0</v>
      </c>
      <c r="L25" s="140">
        <f>SUMIF('Business Bank'!$E$7:$E$598,A25,'Business Bank'!$D$7:$D$598)+SUMIF(Bank2!$E$7:$E$598,A25,Bank2!$D$7:$D$598)+SUMIF(CreditCard!$E$7:$E$598,A25,CreditCard!$D$7:$D$598)+SUMIF(Proprietor!$E$7:$E$574,A25,Proprietor!$D$7:$D$574)+SUMIF('CIS(suppliers)'!$E$8:$E$575,A25,'CIS(suppliers)'!$D$8:$D$575)+SUMIF('CIS(customers)'!$E$8:$E$575,A25,'CIS(customers)'!$D$8:$D$575)</f>
        <v>0</v>
      </c>
      <c r="M25" s="383" t="str">
        <f>IF((SUMIF('Business Bank'!$E$7:$E$6681,A25,'Business Bank'!$A$7:$A$6681)+SUMIF(Bank2!$E$7:$E$6690,A25,Bank2!$A$7:$A$6690)+SUMIF(CreditCard!$E$7:$E$6699,A25,CreditCard!$A$7:$A$6699)+SUMIF(Proprietor!$E$7:$E$6469,A25,Proprietor!$A$7:$D$6469))&gt;0,SUMIF('Business Bank'!$E$7:$E$6681,A25,'Business Bank'!$A$7:$A$6681)+SUMIF(Bank2!$E$7:$E$6690,A25,Bank2!$A$7:$A$6690)+SUMIF(CreditCard!$E$7:$E$6699,A25,CreditCard!$A$7:$A$6699)+SUMIF(Proprietor!$E$7:$E$6469,A25,Proprietor!$A$7:$D$6469),"")</f>
        <v/>
      </c>
      <c r="N25" s="141">
        <f t="shared" si="9"/>
        <v>0</v>
      </c>
      <c r="O25" s="142">
        <f>IF(H25&gt;0,IF(B25&gt;0,IF(Business!$B$7="n",N25,ROUND(N25*1/(1+VLOOKUP(DATE(YEAR(B25),MONTH(B25),1),Data!$A$2:$P$700,MATCH("VAT rate",Data!$A$1:$P$1,0),FALSE)),2)),0),N25)</f>
        <v>0</v>
      </c>
      <c r="P25" s="143">
        <f t="shared" si="5"/>
        <v>0</v>
      </c>
      <c r="Q25" s="357"/>
    </row>
    <row r="26" spans="1:17" s="57" customFormat="1">
      <c r="A26" s="75"/>
      <c r="B26" s="68"/>
      <c r="C26" s="75"/>
      <c r="D26" s="135"/>
      <c r="E26" s="505"/>
      <c r="F26" s="52"/>
      <c r="G26" s="135">
        <f>IF(B26&gt;0,IF(Business!$B$7="n",F26,ROUND(F26*1/(1+VLOOKUP(DATE(YEAR(B26),MONTH(B26),1),Data!$A$2:$P$700,MATCH("VAT rate",Data!$A$1:$P$1,0),FALSE)),2)),0)</f>
        <v>0</v>
      </c>
      <c r="H26" s="136">
        <f t="shared" si="6"/>
        <v>0</v>
      </c>
      <c r="I26" s="137">
        <f t="shared" si="7"/>
        <v>0</v>
      </c>
      <c r="J26" s="138">
        <f>IF(Business!$B$10="n",G26,ROUND('Sales Invoices'!F26*(1-Business!$B$11),2))</f>
        <v>0</v>
      </c>
      <c r="K26" s="139">
        <f t="shared" si="8"/>
        <v>0</v>
      </c>
      <c r="L26" s="140">
        <f>SUMIF('Business Bank'!$E$7:$E$598,A26,'Business Bank'!$D$7:$D$598)+SUMIF(Bank2!$E$7:$E$598,A26,Bank2!$D$7:$D$598)+SUMIF(CreditCard!$E$7:$E$598,A26,CreditCard!$D$7:$D$598)+SUMIF(Proprietor!$E$7:$E$574,A26,Proprietor!$D$7:$D$574)+SUMIF('CIS(suppliers)'!$E$8:$E$575,A26,'CIS(suppliers)'!$D$8:$D$575)+SUMIF('CIS(customers)'!$E$8:$E$575,A26,'CIS(customers)'!$D$8:$D$575)</f>
        <v>0</v>
      </c>
      <c r="M26" s="383" t="str">
        <f>IF((SUMIF('Business Bank'!$E$7:$E$6681,A26,'Business Bank'!$A$7:$A$6681)+SUMIF(Bank2!$E$7:$E$6690,A26,Bank2!$A$7:$A$6690)+SUMIF(CreditCard!$E$7:$E$6699,A26,CreditCard!$A$7:$A$6699)+SUMIF(Proprietor!$E$7:$E$6469,A26,Proprietor!$A$7:$D$6469))&gt;0,SUMIF('Business Bank'!$E$7:$E$6681,A26,'Business Bank'!$A$7:$A$6681)+SUMIF(Bank2!$E$7:$E$6690,A26,Bank2!$A$7:$A$6690)+SUMIF(CreditCard!$E$7:$E$6699,A26,CreditCard!$A$7:$A$6699)+SUMIF(Proprietor!$E$7:$E$6469,A26,Proprietor!$A$7:$D$6469),"")</f>
        <v/>
      </c>
      <c r="N26" s="141">
        <f t="shared" si="9"/>
        <v>0</v>
      </c>
      <c r="O26" s="142">
        <f>IF(H26&gt;0,IF(B26&gt;0,IF(Business!$B$7="n",N26,ROUND(N26*1/(1+VLOOKUP(DATE(YEAR(B26),MONTH(B26),1),Data!$A$2:$P$700,MATCH("VAT rate",Data!$A$1:$P$1,0),FALSE)),2)),0),N26)</f>
        <v>0</v>
      </c>
      <c r="P26" s="143">
        <f t="shared" si="5"/>
        <v>0</v>
      </c>
      <c r="Q26" s="357"/>
    </row>
    <row r="27" spans="1:17" s="57" customFormat="1">
      <c r="A27" s="75"/>
      <c r="B27" s="68"/>
      <c r="C27" s="75"/>
      <c r="D27" s="135"/>
      <c r="E27" s="505"/>
      <c r="F27" s="52"/>
      <c r="G27" s="135">
        <f>IF(B27&gt;0,IF(Business!$B$7="n",F27,ROUND(F27*1/(1+VLOOKUP(DATE(YEAR(B27),MONTH(B27),1),Data!$A$2:$P$700,MATCH("VAT rate",Data!$A$1:$P$1,0),FALSE)),2)),0)</f>
        <v>0</v>
      </c>
      <c r="H27" s="136">
        <f t="shared" si="6"/>
        <v>0</v>
      </c>
      <c r="I27" s="137">
        <f t="shared" si="7"/>
        <v>0</v>
      </c>
      <c r="J27" s="138">
        <f>IF(Business!$B$10="n",G27,ROUND('Sales Invoices'!F27*(1-Business!$B$11),2))</f>
        <v>0</v>
      </c>
      <c r="K27" s="139">
        <f t="shared" si="8"/>
        <v>0</v>
      </c>
      <c r="L27" s="140">
        <f>SUMIF('Business Bank'!$E$7:$E$598,A27,'Business Bank'!$D$7:$D$598)+SUMIF(Bank2!$E$7:$E$598,A27,Bank2!$D$7:$D$598)+SUMIF(CreditCard!$E$7:$E$598,A27,CreditCard!$D$7:$D$598)+SUMIF(Proprietor!$E$7:$E$574,A27,Proprietor!$D$7:$D$574)+SUMIF('CIS(suppliers)'!$E$8:$E$575,A27,'CIS(suppliers)'!$D$8:$D$575)+SUMIF('CIS(customers)'!$E$8:$E$575,A27,'CIS(customers)'!$D$8:$D$575)</f>
        <v>0</v>
      </c>
      <c r="M27" s="383" t="str">
        <f>IF((SUMIF('Business Bank'!$E$7:$E$6681,A27,'Business Bank'!$A$7:$A$6681)+SUMIF(Bank2!$E$7:$E$6690,A27,Bank2!$A$7:$A$6690)+SUMIF(CreditCard!$E$7:$E$6699,A27,CreditCard!$A$7:$A$6699)+SUMIF(Proprietor!$E$7:$E$6469,A27,Proprietor!$A$7:$D$6469))&gt;0,SUMIF('Business Bank'!$E$7:$E$6681,A27,'Business Bank'!$A$7:$A$6681)+SUMIF(Bank2!$E$7:$E$6690,A27,Bank2!$A$7:$A$6690)+SUMIF(CreditCard!$E$7:$E$6699,A27,CreditCard!$A$7:$A$6699)+SUMIF(Proprietor!$E$7:$E$6469,A27,Proprietor!$A$7:$D$6469),"")</f>
        <v/>
      </c>
      <c r="N27" s="141">
        <f t="shared" si="9"/>
        <v>0</v>
      </c>
      <c r="O27" s="142">
        <f>IF(H27&gt;0,IF(B27&gt;0,IF(Business!$B$7="n",N27,ROUND(N27*1/(1+VLOOKUP(DATE(YEAR(B27),MONTH(B27),1),Data!$A$2:$P$700,MATCH("VAT rate",Data!$A$1:$P$1,0),FALSE)),2)),0),N27)</f>
        <v>0</v>
      </c>
      <c r="P27" s="143">
        <f t="shared" si="5"/>
        <v>0</v>
      </c>
      <c r="Q27" s="357"/>
    </row>
    <row r="28" spans="1:17" s="57" customFormat="1">
      <c r="A28" s="75"/>
      <c r="B28" s="68"/>
      <c r="C28" s="75"/>
      <c r="D28" s="135"/>
      <c r="E28" s="505"/>
      <c r="F28" s="52"/>
      <c r="G28" s="135">
        <f>IF(B28&gt;0,IF(Business!$B$7="n",F28,ROUND(F28*1/(1+VLOOKUP(DATE(YEAR(B28),MONTH(B28),1),Data!$A$2:$P$700,MATCH("VAT rate",Data!$A$1:$P$1,0),FALSE)),2)),0)</f>
        <v>0</v>
      </c>
      <c r="H28" s="136">
        <f t="shared" si="6"/>
        <v>0</v>
      </c>
      <c r="I28" s="137">
        <f t="shared" si="7"/>
        <v>0</v>
      </c>
      <c r="J28" s="138">
        <f>IF(Business!$B$10="n",G28,ROUND('Sales Invoices'!F28*(1-Business!$B$11),2))</f>
        <v>0</v>
      </c>
      <c r="K28" s="139">
        <f t="shared" si="8"/>
        <v>0</v>
      </c>
      <c r="L28" s="140">
        <f>SUMIF('Business Bank'!$E$7:$E$598,A28,'Business Bank'!$D$7:$D$598)+SUMIF(Bank2!$E$7:$E$598,A28,Bank2!$D$7:$D$598)+SUMIF(CreditCard!$E$7:$E$598,A28,CreditCard!$D$7:$D$598)+SUMIF(Proprietor!$E$7:$E$574,A28,Proprietor!$D$7:$D$574)+SUMIF('CIS(suppliers)'!$E$8:$E$575,A28,'CIS(suppliers)'!$D$8:$D$575)+SUMIF('CIS(customers)'!$E$8:$E$575,A28,'CIS(customers)'!$D$8:$D$575)</f>
        <v>0</v>
      </c>
      <c r="M28" s="383" t="str">
        <f>IF((SUMIF('Business Bank'!$E$7:$E$6681,A28,'Business Bank'!$A$7:$A$6681)+SUMIF(Bank2!$E$7:$E$6690,A28,Bank2!$A$7:$A$6690)+SUMIF(CreditCard!$E$7:$E$6699,A28,CreditCard!$A$7:$A$6699)+SUMIF(Proprietor!$E$7:$E$6469,A28,Proprietor!$A$7:$D$6469))&gt;0,SUMIF('Business Bank'!$E$7:$E$6681,A28,'Business Bank'!$A$7:$A$6681)+SUMIF(Bank2!$E$7:$E$6690,A28,Bank2!$A$7:$A$6690)+SUMIF(CreditCard!$E$7:$E$6699,A28,CreditCard!$A$7:$A$6699)+SUMIF(Proprietor!$E$7:$E$6469,A28,Proprietor!$A$7:$D$6469),"")</f>
        <v/>
      </c>
      <c r="N28" s="141">
        <f t="shared" si="9"/>
        <v>0</v>
      </c>
      <c r="O28" s="142">
        <f>IF(H28&gt;0,IF(B28&gt;0,IF(Business!$B$7="n",N28,ROUND(N28*1/(1+VLOOKUP(DATE(YEAR(B28),MONTH(B28),1),Data!$A$2:$P$700,MATCH("VAT rate",Data!$A$1:$P$1,0),FALSE)),2)),0),N28)</f>
        <v>0</v>
      </c>
      <c r="P28" s="143">
        <f t="shared" si="5"/>
        <v>0</v>
      </c>
      <c r="Q28" s="357"/>
    </row>
    <row r="29" spans="1:17" s="57" customFormat="1">
      <c r="A29" s="75"/>
      <c r="B29" s="68"/>
      <c r="C29" s="75"/>
      <c r="D29" s="135"/>
      <c r="E29" s="505"/>
      <c r="F29" s="52"/>
      <c r="G29" s="135">
        <f>IF(B29&gt;0,IF(Business!$B$7="n",F29,ROUND(F29*1/(1+VLOOKUP(DATE(YEAR(B29),MONTH(B29),1),Data!$A$2:$P$700,MATCH("VAT rate",Data!$A$1:$P$1,0),FALSE)),2)),0)</f>
        <v>0</v>
      </c>
      <c r="H29" s="136">
        <f t="shared" si="6"/>
        <v>0</v>
      </c>
      <c r="I29" s="137">
        <f t="shared" si="7"/>
        <v>0</v>
      </c>
      <c r="J29" s="138">
        <f>IF(Business!$B$10="n",G29,ROUND('Sales Invoices'!F29*(1-Business!$B$11),2))</f>
        <v>0</v>
      </c>
      <c r="K29" s="139">
        <f t="shared" si="8"/>
        <v>0</v>
      </c>
      <c r="L29" s="140">
        <f>SUMIF('Business Bank'!$E$7:$E$598,A29,'Business Bank'!$D$7:$D$598)+SUMIF(Bank2!$E$7:$E$598,A29,Bank2!$D$7:$D$598)+SUMIF(CreditCard!$E$7:$E$598,A29,CreditCard!$D$7:$D$598)+SUMIF(Proprietor!$E$7:$E$574,A29,Proprietor!$D$7:$D$574)+SUMIF('CIS(suppliers)'!$E$8:$E$575,A29,'CIS(suppliers)'!$D$8:$D$575)+SUMIF('CIS(customers)'!$E$8:$E$575,A29,'CIS(customers)'!$D$8:$D$575)</f>
        <v>0</v>
      </c>
      <c r="M29" s="383" t="str">
        <f>IF((SUMIF('Business Bank'!$E$7:$E$6681,A29,'Business Bank'!$A$7:$A$6681)+SUMIF(Bank2!$E$7:$E$6690,A29,Bank2!$A$7:$A$6690)+SUMIF(CreditCard!$E$7:$E$6699,A29,CreditCard!$A$7:$A$6699)+SUMIF(Proprietor!$E$7:$E$6469,A29,Proprietor!$A$7:$D$6469))&gt;0,SUMIF('Business Bank'!$E$7:$E$6681,A29,'Business Bank'!$A$7:$A$6681)+SUMIF(Bank2!$E$7:$E$6690,A29,Bank2!$A$7:$A$6690)+SUMIF(CreditCard!$E$7:$E$6699,A29,CreditCard!$A$7:$A$6699)+SUMIF(Proprietor!$E$7:$E$6469,A29,Proprietor!$A$7:$D$6469),"")</f>
        <v/>
      </c>
      <c r="N29" s="141">
        <f t="shared" si="9"/>
        <v>0</v>
      </c>
      <c r="O29" s="142">
        <f>IF(H29&gt;0,IF(B29&gt;0,IF(Business!$B$7="n",N29,ROUND(N29*1/(1+VLOOKUP(DATE(YEAR(B29),MONTH(B29),1),Data!$A$2:$P$700,MATCH("VAT rate",Data!$A$1:$P$1,0),FALSE)),2)),0),N29)</f>
        <v>0</v>
      </c>
      <c r="P29" s="143">
        <f t="shared" si="5"/>
        <v>0</v>
      </c>
      <c r="Q29" s="357"/>
    </row>
    <row r="30" spans="1:17" s="57" customFormat="1">
      <c r="A30" s="75"/>
      <c r="B30" s="68"/>
      <c r="C30" s="75"/>
      <c r="D30" s="135"/>
      <c r="E30" s="505"/>
      <c r="F30" s="52"/>
      <c r="G30" s="135">
        <f>IF(B30&gt;0,IF(Business!$B$7="n",F30,ROUND(F30*1/(1+VLOOKUP(DATE(YEAR(B30),MONTH(B30),1),Data!$A$2:$P$700,MATCH("VAT rate",Data!$A$1:$P$1,0),FALSE)),2)),0)</f>
        <v>0</v>
      </c>
      <c r="H30" s="136">
        <f t="shared" si="6"/>
        <v>0</v>
      </c>
      <c r="I30" s="137">
        <f t="shared" si="7"/>
        <v>0</v>
      </c>
      <c r="J30" s="138">
        <f>IF(Business!$B$10="n",G30,ROUND('Sales Invoices'!F30*(1-Business!$B$11),2))</f>
        <v>0</v>
      </c>
      <c r="K30" s="139">
        <f t="shared" si="8"/>
        <v>0</v>
      </c>
      <c r="L30" s="140">
        <f>SUMIF('Business Bank'!$E$7:$E$598,A30,'Business Bank'!$D$7:$D$598)+SUMIF(Bank2!$E$7:$E$598,A30,Bank2!$D$7:$D$598)+SUMIF(CreditCard!$E$7:$E$598,A30,CreditCard!$D$7:$D$598)+SUMIF(Proprietor!$E$7:$E$574,A30,Proprietor!$D$7:$D$574)+SUMIF('CIS(suppliers)'!$E$8:$E$575,A30,'CIS(suppliers)'!$D$8:$D$575)+SUMIF('CIS(customers)'!$E$8:$E$575,A30,'CIS(customers)'!$D$8:$D$575)</f>
        <v>0</v>
      </c>
      <c r="M30" s="383" t="str">
        <f>IF((SUMIF('Business Bank'!$E$7:$E$6681,A30,'Business Bank'!$A$7:$A$6681)+SUMIF(Bank2!$E$7:$E$6690,A30,Bank2!$A$7:$A$6690)+SUMIF(CreditCard!$E$7:$E$6699,A30,CreditCard!$A$7:$A$6699)+SUMIF(Proprietor!$E$7:$E$6469,A30,Proprietor!$A$7:$D$6469))&gt;0,SUMIF('Business Bank'!$E$7:$E$6681,A30,'Business Bank'!$A$7:$A$6681)+SUMIF(Bank2!$E$7:$E$6690,A30,Bank2!$A$7:$A$6690)+SUMIF(CreditCard!$E$7:$E$6699,A30,CreditCard!$A$7:$A$6699)+SUMIF(Proprietor!$E$7:$E$6469,A30,Proprietor!$A$7:$D$6469),"")</f>
        <v/>
      </c>
      <c r="N30" s="141">
        <f t="shared" si="9"/>
        <v>0</v>
      </c>
      <c r="O30" s="142">
        <f>IF(H30&gt;0,IF(B30&gt;0,IF(Business!$B$7="n",N30,ROUND(N30*1/(1+VLOOKUP(DATE(YEAR(B30),MONTH(B30),1),Data!$A$2:$P$700,MATCH("VAT rate",Data!$A$1:$P$1,0),FALSE)),2)),0),N30)</f>
        <v>0</v>
      </c>
      <c r="P30" s="143">
        <f t="shared" si="5"/>
        <v>0</v>
      </c>
      <c r="Q30" s="357"/>
    </row>
    <row r="31" spans="1:17" s="57" customFormat="1">
      <c r="A31" s="75"/>
      <c r="B31" s="68"/>
      <c r="C31" s="75"/>
      <c r="D31" s="135"/>
      <c r="E31" s="505"/>
      <c r="F31" s="52"/>
      <c r="G31" s="135">
        <f>IF(B31&gt;0,IF(Business!$B$7="n",F31,ROUND(F31*1/(1+VLOOKUP(DATE(YEAR(B31),MONTH(B31),1),Data!$A$2:$P$700,MATCH("VAT rate",Data!$A$1:$P$1,0),FALSE)),2)),0)</f>
        <v>0</v>
      </c>
      <c r="H31" s="136">
        <f t="shared" si="6"/>
        <v>0</v>
      </c>
      <c r="I31" s="137">
        <f t="shared" si="7"/>
        <v>0</v>
      </c>
      <c r="J31" s="138">
        <f>IF(Business!$B$10="n",G31,ROUND('Sales Invoices'!F31*(1-Business!$B$11),2))</f>
        <v>0</v>
      </c>
      <c r="K31" s="139">
        <f t="shared" si="8"/>
        <v>0</v>
      </c>
      <c r="L31" s="140">
        <f>SUMIF('Business Bank'!$E$7:$E$598,A31,'Business Bank'!$D$7:$D$598)+SUMIF(Bank2!$E$7:$E$598,A31,Bank2!$D$7:$D$598)+SUMIF(CreditCard!$E$7:$E$598,A31,CreditCard!$D$7:$D$598)+SUMIF(Proprietor!$E$7:$E$574,A31,Proprietor!$D$7:$D$574)+SUMIF('CIS(suppliers)'!$E$8:$E$575,A31,'CIS(suppliers)'!$D$8:$D$575)+SUMIF('CIS(customers)'!$E$8:$E$575,A31,'CIS(customers)'!$D$8:$D$575)</f>
        <v>0</v>
      </c>
      <c r="M31" s="383" t="str">
        <f>IF((SUMIF('Business Bank'!$E$7:$E$6681,A31,'Business Bank'!$A$7:$A$6681)+SUMIF(Bank2!$E$7:$E$6690,A31,Bank2!$A$7:$A$6690)+SUMIF(CreditCard!$E$7:$E$6699,A31,CreditCard!$A$7:$A$6699)+SUMIF(Proprietor!$E$7:$E$6469,A31,Proprietor!$A$7:$D$6469))&gt;0,SUMIF('Business Bank'!$E$7:$E$6681,A31,'Business Bank'!$A$7:$A$6681)+SUMIF(Bank2!$E$7:$E$6690,A31,Bank2!$A$7:$A$6690)+SUMIF(CreditCard!$E$7:$E$6699,A31,CreditCard!$A$7:$A$6699)+SUMIF(Proprietor!$E$7:$E$6469,A31,Proprietor!$A$7:$D$6469),"")</f>
        <v/>
      </c>
      <c r="N31" s="141">
        <f t="shared" si="9"/>
        <v>0</v>
      </c>
      <c r="O31" s="142">
        <f>IF(H31&gt;0,IF(B31&gt;0,IF(Business!$B$7="n",N31,ROUND(N31*1/(1+VLOOKUP(DATE(YEAR(B31),MONTH(B31),1),Data!$A$2:$P$700,MATCH("VAT rate",Data!$A$1:$P$1,0),FALSE)),2)),0),N31)</f>
        <v>0</v>
      </c>
      <c r="P31" s="143">
        <f t="shared" si="5"/>
        <v>0</v>
      </c>
      <c r="Q31" s="357"/>
    </row>
    <row r="32" spans="1:17" s="57" customFormat="1">
      <c r="A32" s="75"/>
      <c r="B32" s="68"/>
      <c r="C32" s="75"/>
      <c r="D32" s="135"/>
      <c r="E32" s="505"/>
      <c r="F32" s="52"/>
      <c r="G32" s="135">
        <f>IF(B32&gt;0,IF(Business!$B$7="n",F32,ROUND(F32*1/(1+VLOOKUP(DATE(YEAR(B32),MONTH(B32),1),Data!$A$2:$P$700,MATCH("VAT rate",Data!$A$1:$P$1,0),FALSE)),2)),0)</f>
        <v>0</v>
      </c>
      <c r="H32" s="136">
        <f t="shared" si="6"/>
        <v>0</v>
      </c>
      <c r="I32" s="137">
        <f t="shared" si="7"/>
        <v>0</v>
      </c>
      <c r="J32" s="138">
        <f>IF(Business!$B$10="n",G32,ROUND('Sales Invoices'!F32*(1-Business!$B$11),2))</f>
        <v>0</v>
      </c>
      <c r="K32" s="139">
        <f t="shared" si="8"/>
        <v>0</v>
      </c>
      <c r="L32" s="140">
        <f>SUMIF('Business Bank'!$E$7:$E$598,A32,'Business Bank'!$D$7:$D$598)+SUMIF(Bank2!$E$7:$E$598,A32,Bank2!$D$7:$D$598)+SUMIF(CreditCard!$E$7:$E$598,A32,CreditCard!$D$7:$D$598)+SUMIF(Proprietor!$E$7:$E$574,A32,Proprietor!$D$7:$D$574)+SUMIF('CIS(suppliers)'!$E$8:$E$575,A32,'CIS(suppliers)'!$D$8:$D$575)+SUMIF('CIS(customers)'!$E$8:$E$575,A32,'CIS(customers)'!$D$8:$D$575)</f>
        <v>0</v>
      </c>
      <c r="M32" s="383" t="str">
        <f>IF((SUMIF('Business Bank'!$E$7:$E$6681,A32,'Business Bank'!$A$7:$A$6681)+SUMIF(Bank2!$E$7:$E$6690,A32,Bank2!$A$7:$A$6690)+SUMIF(CreditCard!$E$7:$E$6699,A32,CreditCard!$A$7:$A$6699)+SUMIF(Proprietor!$E$7:$E$6469,A32,Proprietor!$A$7:$D$6469))&gt;0,SUMIF('Business Bank'!$E$7:$E$6681,A32,'Business Bank'!$A$7:$A$6681)+SUMIF(Bank2!$E$7:$E$6690,A32,Bank2!$A$7:$A$6690)+SUMIF(CreditCard!$E$7:$E$6699,A32,CreditCard!$A$7:$A$6699)+SUMIF(Proprietor!$E$7:$E$6469,A32,Proprietor!$A$7:$D$6469),"")</f>
        <v/>
      </c>
      <c r="N32" s="141">
        <f t="shared" si="9"/>
        <v>0</v>
      </c>
      <c r="O32" s="142">
        <f>IF(H32&gt;0,IF(B32&gt;0,IF(Business!$B$7="n",N32,ROUND(N32*1/(1+VLOOKUP(DATE(YEAR(B32),MONTH(B32),1),Data!$A$2:$P$700,MATCH("VAT rate",Data!$A$1:$P$1,0),FALSE)),2)),0),N32)</f>
        <v>0</v>
      </c>
      <c r="P32" s="143">
        <f t="shared" si="5"/>
        <v>0</v>
      </c>
      <c r="Q32" s="357"/>
    </row>
    <row r="33" spans="1:17" s="57" customFormat="1">
      <c r="A33" s="75"/>
      <c r="B33" s="68"/>
      <c r="C33" s="75"/>
      <c r="D33" s="135"/>
      <c r="E33" s="505"/>
      <c r="F33" s="52"/>
      <c r="G33" s="135">
        <f>IF(B33&gt;0,IF(Business!$B$7="n",F33,ROUND(F33*1/(1+VLOOKUP(DATE(YEAR(B33),MONTH(B33),1),Data!$A$2:$P$700,MATCH("VAT rate",Data!$A$1:$P$1,0),FALSE)),2)),0)</f>
        <v>0</v>
      </c>
      <c r="H33" s="136">
        <f t="shared" si="6"/>
        <v>0</v>
      </c>
      <c r="I33" s="137">
        <f t="shared" si="7"/>
        <v>0</v>
      </c>
      <c r="J33" s="138">
        <f>IF(Business!$B$10="n",G33,ROUND('Sales Invoices'!F33*(1-Business!$B$11),2))</f>
        <v>0</v>
      </c>
      <c r="K33" s="139">
        <f t="shared" si="8"/>
        <v>0</v>
      </c>
      <c r="L33" s="140">
        <f>SUMIF('Business Bank'!$E$7:$E$598,A33,'Business Bank'!$D$7:$D$598)+SUMIF(Bank2!$E$7:$E$598,A33,Bank2!$D$7:$D$598)+SUMIF(CreditCard!$E$7:$E$598,A33,CreditCard!$D$7:$D$598)+SUMIF(Proprietor!$E$7:$E$574,A33,Proprietor!$D$7:$D$574)+SUMIF('CIS(suppliers)'!$E$8:$E$575,A33,'CIS(suppliers)'!$D$8:$D$575)+SUMIF('CIS(customers)'!$E$8:$E$575,A33,'CIS(customers)'!$D$8:$D$575)</f>
        <v>0</v>
      </c>
      <c r="M33" s="383" t="str">
        <f>IF((SUMIF('Business Bank'!$E$7:$E$6681,A33,'Business Bank'!$A$7:$A$6681)+SUMIF(Bank2!$E$7:$E$6690,A33,Bank2!$A$7:$A$6690)+SUMIF(CreditCard!$E$7:$E$6699,A33,CreditCard!$A$7:$A$6699)+SUMIF(Proprietor!$E$7:$E$6469,A33,Proprietor!$A$7:$D$6469))&gt;0,SUMIF('Business Bank'!$E$7:$E$6681,A33,'Business Bank'!$A$7:$A$6681)+SUMIF(Bank2!$E$7:$E$6690,A33,Bank2!$A$7:$A$6690)+SUMIF(CreditCard!$E$7:$E$6699,A33,CreditCard!$A$7:$A$6699)+SUMIF(Proprietor!$E$7:$E$6469,A33,Proprietor!$A$7:$D$6469),"")</f>
        <v/>
      </c>
      <c r="N33" s="141">
        <f t="shared" si="9"/>
        <v>0</v>
      </c>
      <c r="O33" s="142">
        <f>IF(H33&gt;0,IF(B33&gt;0,IF(Business!$B$7="n",N33,ROUND(N33*1/(1+VLOOKUP(DATE(YEAR(B33),MONTH(B33),1),Data!$A$2:$P$700,MATCH("VAT rate",Data!$A$1:$P$1,0),FALSE)),2)),0),N33)</f>
        <v>0</v>
      </c>
      <c r="P33" s="143">
        <f t="shared" si="5"/>
        <v>0</v>
      </c>
      <c r="Q33" s="357"/>
    </row>
    <row r="34" spans="1:17" s="57" customFormat="1">
      <c r="A34" s="75"/>
      <c r="B34" s="68"/>
      <c r="C34" s="75"/>
      <c r="D34" s="135"/>
      <c r="E34" s="505"/>
      <c r="F34" s="52"/>
      <c r="G34" s="135">
        <f>IF(B34&gt;0,IF(Business!$B$7="n",F34,ROUND(F34*1/(1+VLOOKUP(DATE(YEAR(B34),MONTH(B34),1),Data!$A$2:$P$700,MATCH("VAT rate",Data!$A$1:$P$1,0),FALSE)),2)),0)</f>
        <v>0</v>
      </c>
      <c r="H34" s="136">
        <f t="shared" si="6"/>
        <v>0</v>
      </c>
      <c r="I34" s="137">
        <f t="shared" si="7"/>
        <v>0</v>
      </c>
      <c r="J34" s="138">
        <f>IF(Business!$B$10="n",G34,ROUND('Sales Invoices'!F34*(1-Business!$B$11),2))</f>
        <v>0</v>
      </c>
      <c r="K34" s="139">
        <f t="shared" si="8"/>
        <v>0</v>
      </c>
      <c r="L34" s="140">
        <f>SUMIF('Business Bank'!$E$7:$E$598,A34,'Business Bank'!$D$7:$D$598)+SUMIF(Bank2!$E$7:$E$598,A34,Bank2!$D$7:$D$598)+SUMIF(CreditCard!$E$7:$E$598,A34,CreditCard!$D$7:$D$598)+SUMIF(Proprietor!$E$7:$E$574,A34,Proprietor!$D$7:$D$574)+SUMIF('CIS(suppliers)'!$E$8:$E$575,A34,'CIS(suppliers)'!$D$8:$D$575)+SUMIF('CIS(customers)'!$E$8:$E$575,A34,'CIS(customers)'!$D$8:$D$575)</f>
        <v>0</v>
      </c>
      <c r="M34" s="383" t="str">
        <f>IF((SUMIF('Business Bank'!$E$7:$E$6681,A34,'Business Bank'!$A$7:$A$6681)+SUMIF(Bank2!$E$7:$E$6690,A34,Bank2!$A$7:$A$6690)+SUMIF(CreditCard!$E$7:$E$6699,A34,CreditCard!$A$7:$A$6699)+SUMIF(Proprietor!$E$7:$E$6469,A34,Proprietor!$A$7:$D$6469))&gt;0,SUMIF('Business Bank'!$E$7:$E$6681,A34,'Business Bank'!$A$7:$A$6681)+SUMIF(Bank2!$E$7:$E$6690,A34,Bank2!$A$7:$A$6690)+SUMIF(CreditCard!$E$7:$E$6699,A34,CreditCard!$A$7:$A$6699)+SUMIF(Proprietor!$E$7:$E$6469,A34,Proprietor!$A$7:$D$6469),"")</f>
        <v/>
      </c>
      <c r="N34" s="141">
        <f t="shared" si="9"/>
        <v>0</v>
      </c>
      <c r="O34" s="142">
        <f>IF(H34&gt;0,IF(B34&gt;0,IF(Business!$B$7="n",N34,ROUND(N34*1/(1+VLOOKUP(DATE(YEAR(B34),MONTH(B34),1),Data!$A$2:$P$700,MATCH("VAT rate",Data!$A$1:$P$1,0),FALSE)),2)),0),N34)</f>
        <v>0</v>
      </c>
      <c r="P34" s="143">
        <f t="shared" si="5"/>
        <v>0</v>
      </c>
      <c r="Q34" s="357"/>
    </row>
    <row r="35" spans="1:17" s="57" customFormat="1">
      <c r="A35" s="75"/>
      <c r="B35" s="68"/>
      <c r="C35" s="75"/>
      <c r="D35" s="135"/>
      <c r="E35" s="505"/>
      <c r="F35" s="52"/>
      <c r="G35" s="135">
        <f>IF(B35&gt;0,IF(Business!$B$7="n",F35,ROUND(F35*1/(1+VLOOKUP(DATE(YEAR(B35),MONTH(B35),1),Data!$A$2:$P$700,MATCH("VAT rate",Data!$A$1:$P$1,0),FALSE)),2)),0)</f>
        <v>0</v>
      </c>
      <c r="H35" s="136">
        <f t="shared" si="6"/>
        <v>0</v>
      </c>
      <c r="I35" s="137">
        <f t="shared" si="7"/>
        <v>0</v>
      </c>
      <c r="J35" s="138">
        <f>IF(Business!$B$10="n",G35,ROUND('Sales Invoices'!F35*(1-Business!$B$11),2))</f>
        <v>0</v>
      </c>
      <c r="K35" s="139">
        <f t="shared" si="8"/>
        <v>0</v>
      </c>
      <c r="L35" s="140">
        <f>SUMIF('Business Bank'!$E$7:$E$598,A35,'Business Bank'!$D$7:$D$598)+SUMIF(Bank2!$E$7:$E$598,A35,Bank2!$D$7:$D$598)+SUMIF(CreditCard!$E$7:$E$598,A35,CreditCard!$D$7:$D$598)+SUMIF(Proprietor!$E$7:$E$574,A35,Proprietor!$D$7:$D$574)+SUMIF('CIS(suppliers)'!$E$8:$E$575,A35,'CIS(suppliers)'!$D$8:$D$575)+SUMIF('CIS(customers)'!$E$8:$E$575,A35,'CIS(customers)'!$D$8:$D$575)</f>
        <v>0</v>
      </c>
      <c r="M35" s="383" t="str">
        <f>IF((SUMIF('Business Bank'!$E$7:$E$6681,A35,'Business Bank'!$A$7:$A$6681)+SUMIF(Bank2!$E$7:$E$6690,A35,Bank2!$A$7:$A$6690)+SUMIF(CreditCard!$E$7:$E$6699,A35,CreditCard!$A$7:$A$6699)+SUMIF(Proprietor!$E$7:$E$6469,A35,Proprietor!$A$7:$D$6469))&gt;0,SUMIF('Business Bank'!$E$7:$E$6681,A35,'Business Bank'!$A$7:$A$6681)+SUMIF(Bank2!$E$7:$E$6690,A35,Bank2!$A$7:$A$6690)+SUMIF(CreditCard!$E$7:$E$6699,A35,CreditCard!$A$7:$A$6699)+SUMIF(Proprietor!$E$7:$E$6469,A35,Proprietor!$A$7:$D$6469),"")</f>
        <v/>
      </c>
      <c r="N35" s="141">
        <f t="shared" si="9"/>
        <v>0</v>
      </c>
      <c r="O35" s="142">
        <f>IF(H35&gt;0,IF(B35&gt;0,IF(Business!$B$7="n",N35,ROUND(N35*1/(1+VLOOKUP(DATE(YEAR(B35),MONTH(B35),1),Data!$A$2:$P$700,MATCH("VAT rate",Data!$A$1:$P$1,0),FALSE)),2)),0),N35)</f>
        <v>0</v>
      </c>
      <c r="P35" s="143">
        <f t="shared" si="5"/>
        <v>0</v>
      </c>
      <c r="Q35" s="357"/>
    </row>
    <row r="36" spans="1:17" s="57" customFormat="1">
      <c r="A36" s="75"/>
      <c r="B36" s="68"/>
      <c r="C36" s="75"/>
      <c r="D36" s="135"/>
      <c r="E36" s="505"/>
      <c r="F36" s="52"/>
      <c r="G36" s="135">
        <f>IF(B36&gt;0,IF(Business!$B$7="n",F36,ROUND(F36*1/(1+VLOOKUP(DATE(YEAR(B36),MONTH(B36),1),Data!$A$2:$P$700,MATCH("VAT rate",Data!$A$1:$P$1,0),FALSE)),2)),0)</f>
        <v>0</v>
      </c>
      <c r="H36" s="136">
        <f t="shared" si="6"/>
        <v>0</v>
      </c>
      <c r="I36" s="137">
        <f t="shared" si="7"/>
        <v>0</v>
      </c>
      <c r="J36" s="138">
        <f>IF(Business!$B$10="n",G36,ROUND('Sales Invoices'!F36*(1-Business!$B$11),2))</f>
        <v>0</v>
      </c>
      <c r="K36" s="139">
        <f t="shared" si="8"/>
        <v>0</v>
      </c>
      <c r="L36" s="140">
        <f>SUMIF('Business Bank'!$E$7:$E$598,A36,'Business Bank'!$D$7:$D$598)+SUMIF(Bank2!$E$7:$E$598,A36,Bank2!$D$7:$D$598)+SUMIF(CreditCard!$E$7:$E$598,A36,CreditCard!$D$7:$D$598)+SUMIF(Proprietor!$E$7:$E$574,A36,Proprietor!$D$7:$D$574)+SUMIF('CIS(suppliers)'!$E$8:$E$575,A36,'CIS(suppliers)'!$D$8:$D$575)+SUMIF('CIS(customers)'!$E$8:$E$575,A36,'CIS(customers)'!$D$8:$D$575)</f>
        <v>0</v>
      </c>
      <c r="M36" s="383" t="str">
        <f>IF((SUMIF('Business Bank'!$E$7:$E$6681,A36,'Business Bank'!$A$7:$A$6681)+SUMIF(Bank2!$E$7:$E$6690,A36,Bank2!$A$7:$A$6690)+SUMIF(CreditCard!$E$7:$E$6699,A36,CreditCard!$A$7:$A$6699)+SUMIF(Proprietor!$E$7:$E$6469,A36,Proprietor!$A$7:$D$6469))&gt;0,SUMIF('Business Bank'!$E$7:$E$6681,A36,'Business Bank'!$A$7:$A$6681)+SUMIF(Bank2!$E$7:$E$6690,A36,Bank2!$A$7:$A$6690)+SUMIF(CreditCard!$E$7:$E$6699,A36,CreditCard!$A$7:$A$6699)+SUMIF(Proprietor!$E$7:$E$6469,A36,Proprietor!$A$7:$D$6469),"")</f>
        <v/>
      </c>
      <c r="N36" s="141">
        <f t="shared" si="9"/>
        <v>0</v>
      </c>
      <c r="O36" s="142">
        <f>IF(H36&gt;0,IF(B36&gt;0,IF(Business!$B$7="n",N36,ROUND(N36*1/(1+VLOOKUP(DATE(YEAR(B36),MONTH(B36),1),Data!$A$2:$P$700,MATCH("VAT rate",Data!$A$1:$P$1,0),FALSE)),2)),0),N36)</f>
        <v>0</v>
      </c>
      <c r="P36" s="143">
        <f t="shared" si="5"/>
        <v>0</v>
      </c>
      <c r="Q36" s="357"/>
    </row>
    <row r="37" spans="1:17" s="57" customFormat="1">
      <c r="A37" s="75"/>
      <c r="B37" s="68"/>
      <c r="C37" s="75"/>
      <c r="D37" s="135"/>
      <c r="E37" s="505"/>
      <c r="F37" s="52"/>
      <c r="G37" s="135">
        <f>IF(B37&gt;0,IF(Business!$B$7="n",F37,ROUND(F37*1/(1+VLOOKUP(DATE(YEAR(B37),MONTH(B37),1),Data!$A$2:$P$700,MATCH("VAT rate",Data!$A$1:$P$1,0),FALSE)),2)),0)</f>
        <v>0</v>
      </c>
      <c r="H37" s="136">
        <f t="shared" si="6"/>
        <v>0</v>
      </c>
      <c r="I37" s="137">
        <f t="shared" si="7"/>
        <v>0</v>
      </c>
      <c r="J37" s="138">
        <f>IF(Business!$B$10="n",G37,ROUND('Sales Invoices'!F37*(1-Business!$B$11),2))</f>
        <v>0</v>
      </c>
      <c r="K37" s="139">
        <f t="shared" si="8"/>
        <v>0</v>
      </c>
      <c r="L37" s="140">
        <f>SUMIF('Business Bank'!$E$7:$E$598,A37,'Business Bank'!$D$7:$D$598)+SUMIF(Bank2!$E$7:$E$598,A37,Bank2!$D$7:$D$598)+SUMIF(CreditCard!$E$7:$E$598,A37,CreditCard!$D$7:$D$598)+SUMIF(Proprietor!$E$7:$E$574,A37,Proprietor!$D$7:$D$574)+SUMIF('CIS(suppliers)'!$E$8:$E$575,A37,'CIS(suppliers)'!$D$8:$D$575)+SUMIF('CIS(customers)'!$E$8:$E$575,A37,'CIS(customers)'!$D$8:$D$575)</f>
        <v>0</v>
      </c>
      <c r="M37" s="383" t="str">
        <f>IF((SUMIF('Business Bank'!$E$7:$E$6681,A37,'Business Bank'!$A$7:$A$6681)+SUMIF(Bank2!$E$7:$E$6690,A37,Bank2!$A$7:$A$6690)+SUMIF(CreditCard!$E$7:$E$6699,A37,CreditCard!$A$7:$A$6699)+SUMIF(Proprietor!$E$7:$E$6469,A37,Proprietor!$A$7:$D$6469))&gt;0,SUMIF('Business Bank'!$E$7:$E$6681,A37,'Business Bank'!$A$7:$A$6681)+SUMIF(Bank2!$E$7:$E$6690,A37,Bank2!$A$7:$A$6690)+SUMIF(CreditCard!$E$7:$E$6699,A37,CreditCard!$A$7:$A$6699)+SUMIF(Proprietor!$E$7:$E$6469,A37,Proprietor!$A$7:$D$6469),"")</f>
        <v/>
      </c>
      <c r="N37" s="141">
        <f t="shared" si="9"/>
        <v>0</v>
      </c>
      <c r="O37" s="142">
        <f>IF(H37&gt;0,IF(B37&gt;0,IF(Business!$B$7="n",N37,ROUND(N37*1/(1+VLOOKUP(DATE(YEAR(B37),MONTH(B37),1),Data!$A$2:$P$700,MATCH("VAT rate",Data!$A$1:$P$1,0),FALSE)),2)),0),N37)</f>
        <v>0</v>
      </c>
      <c r="P37" s="143">
        <f t="shared" si="5"/>
        <v>0</v>
      </c>
      <c r="Q37" s="357"/>
    </row>
    <row r="38" spans="1:17" s="57" customFormat="1">
      <c r="A38" s="75"/>
      <c r="B38" s="68"/>
      <c r="C38" s="75"/>
      <c r="D38" s="135"/>
      <c r="E38" s="505"/>
      <c r="F38" s="52"/>
      <c r="G38" s="135">
        <f>IF(B38&gt;0,IF(Business!$B$7="n",F38,ROUND(F38*1/(1+VLOOKUP(DATE(YEAR(B38),MONTH(B38),1),Data!$A$2:$P$700,MATCH("VAT rate",Data!$A$1:$P$1,0),FALSE)),2)),0)</f>
        <v>0</v>
      </c>
      <c r="H38" s="136">
        <f t="shared" si="6"/>
        <v>0</v>
      </c>
      <c r="I38" s="137">
        <f t="shared" si="7"/>
        <v>0</v>
      </c>
      <c r="J38" s="138">
        <f>IF(Business!$B$10="n",G38,ROUND('Sales Invoices'!F38*(1-Business!$B$11),2))</f>
        <v>0</v>
      </c>
      <c r="K38" s="139">
        <f t="shared" si="8"/>
        <v>0</v>
      </c>
      <c r="L38" s="140">
        <f>SUMIF('Business Bank'!$E$7:$E$598,A38,'Business Bank'!$D$7:$D$598)+SUMIF(Bank2!$E$7:$E$598,A38,Bank2!$D$7:$D$598)+SUMIF(CreditCard!$E$7:$E$598,A38,CreditCard!$D$7:$D$598)+SUMIF(Proprietor!$E$7:$E$574,A38,Proprietor!$D$7:$D$574)+SUMIF('CIS(suppliers)'!$E$8:$E$575,A38,'CIS(suppliers)'!$D$8:$D$575)+SUMIF('CIS(customers)'!$E$8:$E$575,A38,'CIS(customers)'!$D$8:$D$575)</f>
        <v>0</v>
      </c>
      <c r="M38" s="383" t="str">
        <f>IF((SUMIF('Business Bank'!$E$7:$E$6681,A38,'Business Bank'!$A$7:$A$6681)+SUMIF(Bank2!$E$7:$E$6690,A38,Bank2!$A$7:$A$6690)+SUMIF(CreditCard!$E$7:$E$6699,A38,CreditCard!$A$7:$A$6699)+SUMIF(Proprietor!$E$7:$E$6469,A38,Proprietor!$A$7:$D$6469))&gt;0,SUMIF('Business Bank'!$E$7:$E$6681,A38,'Business Bank'!$A$7:$A$6681)+SUMIF(Bank2!$E$7:$E$6690,A38,Bank2!$A$7:$A$6690)+SUMIF(CreditCard!$E$7:$E$6699,A38,CreditCard!$A$7:$A$6699)+SUMIF(Proprietor!$E$7:$E$6469,A38,Proprietor!$A$7:$D$6469),"")</f>
        <v/>
      </c>
      <c r="N38" s="141">
        <f t="shared" si="9"/>
        <v>0</v>
      </c>
      <c r="O38" s="142">
        <f>IF(H38&gt;0,IF(B38&gt;0,IF(Business!$B$7="n",N38,ROUND(N38*1/(1+VLOOKUP(DATE(YEAR(B38),MONTH(B38),1),Data!$A$2:$P$700,MATCH("VAT rate",Data!$A$1:$P$1,0),FALSE)),2)),0),N38)</f>
        <v>0</v>
      </c>
      <c r="P38" s="143">
        <f t="shared" si="5"/>
        <v>0</v>
      </c>
      <c r="Q38" s="357"/>
    </row>
    <row r="39" spans="1:17" s="57" customFormat="1">
      <c r="A39" s="75"/>
      <c r="B39" s="68"/>
      <c r="C39" s="75"/>
      <c r="D39" s="135"/>
      <c r="E39" s="505"/>
      <c r="F39" s="52"/>
      <c r="G39" s="135">
        <f>IF(B39&gt;0,IF(Business!$B$7="n",F39,ROUND(F39*1/(1+VLOOKUP(DATE(YEAR(B39),MONTH(B39),1),Data!$A$2:$P$700,MATCH("VAT rate",Data!$A$1:$P$1,0),FALSE)),2)),0)</f>
        <v>0</v>
      </c>
      <c r="H39" s="136">
        <f t="shared" si="6"/>
        <v>0</v>
      </c>
      <c r="I39" s="137">
        <f t="shared" si="7"/>
        <v>0</v>
      </c>
      <c r="J39" s="138">
        <f>IF(Business!$B$10="n",G39,ROUND('Sales Invoices'!F39*(1-Business!$B$11),2))</f>
        <v>0</v>
      </c>
      <c r="K39" s="139">
        <f t="shared" si="8"/>
        <v>0</v>
      </c>
      <c r="L39" s="140">
        <f>SUMIF('Business Bank'!$E$7:$E$598,A39,'Business Bank'!$D$7:$D$598)+SUMIF(Bank2!$E$7:$E$598,A39,Bank2!$D$7:$D$598)+SUMIF(CreditCard!$E$7:$E$598,A39,CreditCard!$D$7:$D$598)+SUMIF(Proprietor!$E$7:$E$574,A39,Proprietor!$D$7:$D$574)+SUMIF('CIS(suppliers)'!$E$8:$E$575,A39,'CIS(suppliers)'!$D$8:$D$575)+SUMIF('CIS(customers)'!$E$8:$E$575,A39,'CIS(customers)'!$D$8:$D$575)</f>
        <v>0</v>
      </c>
      <c r="M39" s="383" t="str">
        <f>IF((SUMIF('Business Bank'!$E$7:$E$6681,A39,'Business Bank'!$A$7:$A$6681)+SUMIF(Bank2!$E$7:$E$6690,A39,Bank2!$A$7:$A$6690)+SUMIF(CreditCard!$E$7:$E$6699,A39,CreditCard!$A$7:$A$6699)+SUMIF(Proprietor!$E$7:$E$6469,A39,Proprietor!$A$7:$D$6469))&gt;0,SUMIF('Business Bank'!$E$7:$E$6681,A39,'Business Bank'!$A$7:$A$6681)+SUMIF(Bank2!$E$7:$E$6690,A39,Bank2!$A$7:$A$6690)+SUMIF(CreditCard!$E$7:$E$6699,A39,CreditCard!$A$7:$A$6699)+SUMIF(Proprietor!$E$7:$E$6469,A39,Proprietor!$A$7:$D$6469),"")</f>
        <v/>
      </c>
      <c r="N39" s="141">
        <f t="shared" si="9"/>
        <v>0</v>
      </c>
      <c r="O39" s="142">
        <f>IF(H39&gt;0,IF(B39&gt;0,IF(Business!$B$7="n",N39,ROUND(N39*1/(1+VLOOKUP(DATE(YEAR(B39),MONTH(B39),1),Data!$A$2:$P$700,MATCH("VAT rate",Data!$A$1:$P$1,0),FALSE)),2)),0),N39)</f>
        <v>0</v>
      </c>
      <c r="P39" s="143">
        <f t="shared" si="5"/>
        <v>0</v>
      </c>
      <c r="Q39" s="357"/>
    </row>
    <row r="40" spans="1:17" s="57" customFormat="1">
      <c r="A40" s="75"/>
      <c r="B40" s="68"/>
      <c r="C40" s="75"/>
      <c r="D40" s="135"/>
      <c r="E40" s="505"/>
      <c r="F40" s="52"/>
      <c r="G40" s="135">
        <f>IF(B40&gt;0,IF(Business!$B$7="n",F40,ROUND(F40*1/(1+VLOOKUP(DATE(YEAR(B40),MONTH(B40),1),Data!$A$2:$P$700,MATCH("VAT rate",Data!$A$1:$P$1,0),FALSE)),2)),0)</f>
        <v>0</v>
      </c>
      <c r="H40" s="136">
        <f t="shared" si="6"/>
        <v>0</v>
      </c>
      <c r="I40" s="137">
        <f t="shared" si="7"/>
        <v>0</v>
      </c>
      <c r="J40" s="138">
        <f>IF(Business!$B$10="n",G40,ROUND('Sales Invoices'!F40*(1-Business!$B$11),2))</f>
        <v>0</v>
      </c>
      <c r="K40" s="139">
        <f t="shared" si="8"/>
        <v>0</v>
      </c>
      <c r="L40" s="140">
        <f>SUMIF('Business Bank'!$E$7:$E$598,A40,'Business Bank'!$D$7:$D$598)+SUMIF(Bank2!$E$7:$E$598,A40,Bank2!$D$7:$D$598)+SUMIF(CreditCard!$E$7:$E$598,A40,CreditCard!$D$7:$D$598)+SUMIF(Proprietor!$E$7:$E$574,A40,Proprietor!$D$7:$D$574)+SUMIF('CIS(suppliers)'!$E$8:$E$575,A40,'CIS(suppliers)'!$D$8:$D$575)+SUMIF('CIS(customers)'!$E$8:$E$575,A40,'CIS(customers)'!$D$8:$D$575)</f>
        <v>0</v>
      </c>
      <c r="M40" s="383" t="str">
        <f>IF((SUMIF('Business Bank'!$E$7:$E$6681,A40,'Business Bank'!$A$7:$A$6681)+SUMIF(Bank2!$E$7:$E$6690,A40,Bank2!$A$7:$A$6690)+SUMIF(CreditCard!$E$7:$E$6699,A40,CreditCard!$A$7:$A$6699)+SUMIF(Proprietor!$E$7:$E$6469,A40,Proprietor!$A$7:$D$6469))&gt;0,SUMIF('Business Bank'!$E$7:$E$6681,A40,'Business Bank'!$A$7:$A$6681)+SUMIF(Bank2!$E$7:$E$6690,A40,Bank2!$A$7:$A$6690)+SUMIF(CreditCard!$E$7:$E$6699,A40,CreditCard!$A$7:$A$6699)+SUMIF(Proprietor!$E$7:$E$6469,A40,Proprietor!$A$7:$D$6469),"")</f>
        <v/>
      </c>
      <c r="N40" s="141">
        <f t="shared" si="9"/>
        <v>0</v>
      </c>
      <c r="O40" s="142">
        <f>IF(H40&gt;0,IF(B40&gt;0,IF(Business!$B$7="n",N40,ROUND(N40*1/(1+VLOOKUP(DATE(YEAR(B40),MONTH(B40),1),Data!$A$2:$P$700,MATCH("VAT rate",Data!$A$1:$P$1,0),FALSE)),2)),0),N40)</f>
        <v>0</v>
      </c>
      <c r="P40" s="143">
        <f t="shared" si="5"/>
        <v>0</v>
      </c>
      <c r="Q40" s="357"/>
    </row>
    <row r="41" spans="1:17" s="57" customFormat="1">
      <c r="A41" s="75"/>
      <c r="B41" s="68"/>
      <c r="C41" s="75"/>
      <c r="D41" s="135"/>
      <c r="E41" s="505"/>
      <c r="F41" s="52"/>
      <c r="G41" s="135">
        <f>IF(B41&gt;0,IF(Business!$B$7="n",F41,ROUND(F41*1/(1+VLOOKUP(DATE(YEAR(B41),MONTH(B41),1),Data!$A$2:$P$700,MATCH("VAT rate",Data!$A$1:$P$1,0),FALSE)),2)),0)</f>
        <v>0</v>
      </c>
      <c r="H41" s="136">
        <f t="shared" si="6"/>
        <v>0</v>
      </c>
      <c r="I41" s="137">
        <f t="shared" si="7"/>
        <v>0</v>
      </c>
      <c r="J41" s="138">
        <f>IF(Business!$B$10="n",G41,ROUND('Sales Invoices'!F41*(1-Business!$B$11),2))</f>
        <v>0</v>
      </c>
      <c r="K41" s="139">
        <f t="shared" si="8"/>
        <v>0</v>
      </c>
      <c r="L41" s="140">
        <f>SUMIF('Business Bank'!$E$7:$E$598,A41,'Business Bank'!$D$7:$D$598)+SUMIF(Bank2!$E$7:$E$598,A41,Bank2!$D$7:$D$598)+SUMIF(CreditCard!$E$7:$E$598,A41,CreditCard!$D$7:$D$598)+SUMIF(Proprietor!$E$7:$E$574,A41,Proprietor!$D$7:$D$574)+SUMIF('CIS(suppliers)'!$E$8:$E$575,A41,'CIS(suppliers)'!$D$8:$D$575)+SUMIF('CIS(customers)'!$E$8:$E$575,A41,'CIS(customers)'!$D$8:$D$575)</f>
        <v>0</v>
      </c>
      <c r="M41" s="383" t="str">
        <f>IF((SUMIF('Business Bank'!$E$7:$E$6681,A41,'Business Bank'!$A$7:$A$6681)+SUMIF(Bank2!$E$7:$E$6690,A41,Bank2!$A$7:$A$6690)+SUMIF(CreditCard!$E$7:$E$6699,A41,CreditCard!$A$7:$A$6699)+SUMIF(Proprietor!$E$7:$E$6469,A41,Proprietor!$A$7:$D$6469))&gt;0,SUMIF('Business Bank'!$E$7:$E$6681,A41,'Business Bank'!$A$7:$A$6681)+SUMIF(Bank2!$E$7:$E$6690,A41,Bank2!$A$7:$A$6690)+SUMIF(CreditCard!$E$7:$E$6699,A41,CreditCard!$A$7:$A$6699)+SUMIF(Proprietor!$E$7:$E$6469,A41,Proprietor!$A$7:$D$6469),"")</f>
        <v/>
      </c>
      <c r="N41" s="141">
        <f t="shared" si="9"/>
        <v>0</v>
      </c>
      <c r="O41" s="142">
        <f>IF(H41&gt;0,IF(B41&gt;0,IF(Business!$B$7="n",N41,ROUND(N41*1/(1+VLOOKUP(DATE(YEAR(B41),MONTH(B41),1),Data!$A$2:$P$700,MATCH("VAT rate",Data!$A$1:$P$1,0),FALSE)),2)),0),N41)</f>
        <v>0</v>
      </c>
      <c r="P41" s="143">
        <f t="shared" si="5"/>
        <v>0</v>
      </c>
      <c r="Q41" s="357"/>
    </row>
    <row r="42" spans="1:17" s="57" customFormat="1">
      <c r="A42" s="75"/>
      <c r="B42" s="68"/>
      <c r="C42" s="75"/>
      <c r="D42" s="135"/>
      <c r="E42" s="505"/>
      <c r="F42" s="52"/>
      <c r="G42" s="135">
        <f>IF(B42&gt;0,IF(Business!$B$7="n",F42,ROUND(F42*1/(1+VLOOKUP(DATE(YEAR(B42),MONTH(B42),1),Data!$A$2:$P$700,MATCH("VAT rate",Data!$A$1:$P$1,0),FALSE)),2)),0)</f>
        <v>0</v>
      </c>
      <c r="H42" s="136">
        <f t="shared" si="6"/>
        <v>0</v>
      </c>
      <c r="I42" s="137">
        <f t="shared" si="7"/>
        <v>0</v>
      </c>
      <c r="J42" s="138">
        <f>IF(Business!$B$10="n",G42,ROUND('Sales Invoices'!F42*(1-Business!$B$11),2))</f>
        <v>0</v>
      </c>
      <c r="K42" s="139">
        <f t="shared" si="8"/>
        <v>0</v>
      </c>
      <c r="L42" s="140">
        <f>SUMIF('Business Bank'!$E$7:$E$598,A42,'Business Bank'!$D$7:$D$598)+SUMIF(Bank2!$E$7:$E$598,A42,Bank2!$D$7:$D$598)+SUMIF(CreditCard!$E$7:$E$598,A42,CreditCard!$D$7:$D$598)+SUMIF(Proprietor!$E$7:$E$574,A42,Proprietor!$D$7:$D$574)+SUMIF('CIS(suppliers)'!$E$8:$E$575,A42,'CIS(suppliers)'!$D$8:$D$575)+SUMIF('CIS(customers)'!$E$8:$E$575,A42,'CIS(customers)'!$D$8:$D$575)</f>
        <v>0</v>
      </c>
      <c r="M42" s="383" t="str">
        <f>IF((SUMIF('Business Bank'!$E$7:$E$6681,A42,'Business Bank'!$A$7:$A$6681)+SUMIF(Bank2!$E$7:$E$6690,A42,Bank2!$A$7:$A$6690)+SUMIF(CreditCard!$E$7:$E$6699,A42,CreditCard!$A$7:$A$6699)+SUMIF(Proprietor!$E$7:$E$6469,A42,Proprietor!$A$7:$D$6469))&gt;0,SUMIF('Business Bank'!$E$7:$E$6681,A42,'Business Bank'!$A$7:$A$6681)+SUMIF(Bank2!$E$7:$E$6690,A42,Bank2!$A$7:$A$6690)+SUMIF(CreditCard!$E$7:$E$6699,A42,CreditCard!$A$7:$A$6699)+SUMIF(Proprietor!$E$7:$E$6469,A42,Proprietor!$A$7:$D$6469),"")</f>
        <v/>
      </c>
      <c r="N42" s="141">
        <f t="shared" si="9"/>
        <v>0</v>
      </c>
      <c r="O42" s="142">
        <f>IF(H42&gt;0,IF(B42&gt;0,IF(Business!$B$7="n",N42,ROUND(N42*1/(1+VLOOKUP(DATE(YEAR(B42),MONTH(B42),1),Data!$A$2:$P$700,MATCH("VAT rate",Data!$A$1:$P$1,0),FALSE)),2)),0),N42)</f>
        <v>0</v>
      </c>
      <c r="P42" s="143">
        <f t="shared" si="5"/>
        <v>0</v>
      </c>
      <c r="Q42" s="357"/>
    </row>
    <row r="43" spans="1:17" s="57" customFormat="1">
      <c r="A43" s="75"/>
      <c r="B43" s="68"/>
      <c r="C43" s="75"/>
      <c r="D43" s="135"/>
      <c r="E43" s="505"/>
      <c r="F43" s="52"/>
      <c r="G43" s="135">
        <f>IF(B43&gt;0,IF(Business!$B$7="n",F43,ROUND(F43*1/(1+VLOOKUP(DATE(YEAR(B43),MONTH(B43),1),Data!$A$2:$P$700,MATCH("VAT rate",Data!$A$1:$P$1,0),FALSE)),2)),0)</f>
        <v>0</v>
      </c>
      <c r="H43" s="136">
        <f t="shared" si="6"/>
        <v>0</v>
      </c>
      <c r="I43" s="137">
        <f t="shared" si="7"/>
        <v>0</v>
      </c>
      <c r="J43" s="138">
        <f>IF(Business!$B$10="n",G43,ROUND('Sales Invoices'!F43*(1-Business!$B$11),2))</f>
        <v>0</v>
      </c>
      <c r="K43" s="139">
        <f t="shared" si="8"/>
        <v>0</v>
      </c>
      <c r="L43" s="140">
        <f>SUMIF('Business Bank'!$E$7:$E$598,A43,'Business Bank'!$D$7:$D$598)+SUMIF(Bank2!$E$7:$E$598,A43,Bank2!$D$7:$D$598)+SUMIF(CreditCard!$E$7:$E$598,A43,CreditCard!$D$7:$D$598)+SUMIF(Proprietor!$E$7:$E$574,A43,Proprietor!$D$7:$D$574)+SUMIF('CIS(suppliers)'!$E$8:$E$575,A43,'CIS(suppliers)'!$D$8:$D$575)+SUMIF('CIS(customers)'!$E$8:$E$575,A43,'CIS(customers)'!$D$8:$D$575)</f>
        <v>0</v>
      </c>
      <c r="M43" s="383" t="str">
        <f>IF((SUMIF('Business Bank'!$E$7:$E$6681,A43,'Business Bank'!$A$7:$A$6681)+SUMIF(Bank2!$E$7:$E$6690,A43,Bank2!$A$7:$A$6690)+SUMIF(CreditCard!$E$7:$E$6699,A43,CreditCard!$A$7:$A$6699)+SUMIF(Proprietor!$E$7:$E$6469,A43,Proprietor!$A$7:$D$6469))&gt;0,SUMIF('Business Bank'!$E$7:$E$6681,A43,'Business Bank'!$A$7:$A$6681)+SUMIF(Bank2!$E$7:$E$6690,A43,Bank2!$A$7:$A$6690)+SUMIF(CreditCard!$E$7:$E$6699,A43,CreditCard!$A$7:$A$6699)+SUMIF(Proprietor!$E$7:$E$6469,A43,Proprietor!$A$7:$D$6469),"")</f>
        <v/>
      </c>
      <c r="N43" s="141">
        <f t="shared" si="9"/>
        <v>0</v>
      </c>
      <c r="O43" s="142">
        <f>IF(H43&gt;0,IF(B43&gt;0,IF(Business!$B$7="n",N43,ROUND(N43*1/(1+VLOOKUP(DATE(YEAR(B43),MONTH(B43),1),Data!$A$2:$P$700,MATCH("VAT rate",Data!$A$1:$P$1,0),FALSE)),2)),0),N43)</f>
        <v>0</v>
      </c>
      <c r="P43" s="143">
        <f t="shared" si="5"/>
        <v>0</v>
      </c>
      <c r="Q43" s="357"/>
    </row>
    <row r="44" spans="1:17" s="57" customFormat="1">
      <c r="A44" s="75"/>
      <c r="B44" s="68"/>
      <c r="C44" s="75"/>
      <c r="D44" s="135"/>
      <c r="E44" s="505"/>
      <c r="F44" s="52"/>
      <c r="G44" s="135">
        <f>IF(B44&gt;0,IF(Business!$B$7="n",F44,ROUND(F44*1/(1+VLOOKUP(DATE(YEAR(B44),MONTH(B44),1),Data!$A$2:$P$700,MATCH("VAT rate",Data!$A$1:$P$1,0),FALSE)),2)),0)</f>
        <v>0</v>
      </c>
      <c r="H44" s="136">
        <f t="shared" si="6"/>
        <v>0</v>
      </c>
      <c r="I44" s="137">
        <f t="shared" si="7"/>
        <v>0</v>
      </c>
      <c r="J44" s="138">
        <f>IF(Business!$B$10="n",G44,ROUND('Sales Invoices'!F44*(1-Business!$B$11),2))</f>
        <v>0</v>
      </c>
      <c r="K44" s="139">
        <f t="shared" si="8"/>
        <v>0</v>
      </c>
      <c r="L44" s="140">
        <f>SUMIF('Business Bank'!$E$7:$E$598,A44,'Business Bank'!$D$7:$D$598)+SUMIF(Bank2!$E$7:$E$598,A44,Bank2!$D$7:$D$598)+SUMIF(CreditCard!$E$7:$E$598,A44,CreditCard!$D$7:$D$598)+SUMIF(Proprietor!$E$7:$E$574,A44,Proprietor!$D$7:$D$574)+SUMIF('CIS(suppliers)'!$E$8:$E$575,A44,'CIS(suppliers)'!$D$8:$D$575)+SUMIF('CIS(customers)'!$E$8:$E$575,A44,'CIS(customers)'!$D$8:$D$575)</f>
        <v>0</v>
      </c>
      <c r="M44" s="383" t="str">
        <f>IF((SUMIF('Business Bank'!$E$7:$E$6681,A44,'Business Bank'!$A$7:$A$6681)+SUMIF(Bank2!$E$7:$E$6690,A44,Bank2!$A$7:$A$6690)+SUMIF(CreditCard!$E$7:$E$6699,A44,CreditCard!$A$7:$A$6699)+SUMIF(Proprietor!$E$7:$E$6469,A44,Proprietor!$A$7:$D$6469))&gt;0,SUMIF('Business Bank'!$E$7:$E$6681,A44,'Business Bank'!$A$7:$A$6681)+SUMIF(Bank2!$E$7:$E$6690,A44,Bank2!$A$7:$A$6690)+SUMIF(CreditCard!$E$7:$E$6699,A44,CreditCard!$A$7:$A$6699)+SUMIF(Proprietor!$E$7:$E$6469,A44,Proprietor!$A$7:$D$6469),"")</f>
        <v/>
      </c>
      <c r="N44" s="141">
        <f t="shared" si="9"/>
        <v>0</v>
      </c>
      <c r="O44" s="142">
        <f>IF(H44&gt;0,IF(B44&gt;0,IF(Business!$B$7="n",N44,ROUND(N44*1/(1+VLOOKUP(DATE(YEAR(B44),MONTH(B44),1),Data!$A$2:$P$700,MATCH("VAT rate",Data!$A$1:$P$1,0),FALSE)),2)),0),N44)</f>
        <v>0</v>
      </c>
      <c r="P44" s="143">
        <f t="shared" si="5"/>
        <v>0</v>
      </c>
      <c r="Q44" s="357"/>
    </row>
    <row r="45" spans="1:17" s="57" customFormat="1">
      <c r="A45" s="75"/>
      <c r="B45" s="68"/>
      <c r="C45" s="75"/>
      <c r="D45" s="135"/>
      <c r="E45" s="505"/>
      <c r="F45" s="52"/>
      <c r="G45" s="135">
        <f>IF(B45&gt;0,IF(Business!$B$7="n",F45,ROUND(F45*1/(1+VLOOKUP(DATE(YEAR(B45),MONTH(B45),1),Data!$A$2:$P$700,MATCH("VAT rate",Data!$A$1:$P$1,0),FALSE)),2)),0)</f>
        <v>0</v>
      </c>
      <c r="H45" s="136">
        <f t="shared" si="6"/>
        <v>0</v>
      </c>
      <c r="I45" s="137">
        <f t="shared" si="7"/>
        <v>0</v>
      </c>
      <c r="J45" s="138">
        <f>IF(Business!$B$10="n",G45,ROUND('Sales Invoices'!F45*(1-Business!$B$11),2))</f>
        <v>0</v>
      </c>
      <c r="K45" s="139">
        <f t="shared" si="8"/>
        <v>0</v>
      </c>
      <c r="L45" s="140">
        <f>SUMIF('Business Bank'!$E$7:$E$598,A45,'Business Bank'!$D$7:$D$598)+SUMIF(Bank2!$E$7:$E$598,A45,Bank2!$D$7:$D$598)+SUMIF(CreditCard!$E$7:$E$598,A45,CreditCard!$D$7:$D$598)+SUMIF(Proprietor!$E$7:$E$574,A45,Proprietor!$D$7:$D$574)+SUMIF('CIS(suppliers)'!$E$8:$E$575,A45,'CIS(suppliers)'!$D$8:$D$575)+SUMIF('CIS(customers)'!$E$8:$E$575,A45,'CIS(customers)'!$D$8:$D$575)</f>
        <v>0</v>
      </c>
      <c r="M45" s="383" t="str">
        <f>IF((SUMIF('Business Bank'!$E$7:$E$6681,A45,'Business Bank'!$A$7:$A$6681)+SUMIF(Bank2!$E$7:$E$6690,A45,Bank2!$A$7:$A$6690)+SUMIF(CreditCard!$E$7:$E$6699,A45,CreditCard!$A$7:$A$6699)+SUMIF(Proprietor!$E$7:$E$6469,A45,Proprietor!$A$7:$D$6469))&gt;0,SUMIF('Business Bank'!$E$7:$E$6681,A45,'Business Bank'!$A$7:$A$6681)+SUMIF(Bank2!$E$7:$E$6690,A45,Bank2!$A$7:$A$6690)+SUMIF(CreditCard!$E$7:$E$6699,A45,CreditCard!$A$7:$A$6699)+SUMIF(Proprietor!$E$7:$E$6469,A45,Proprietor!$A$7:$D$6469),"")</f>
        <v/>
      </c>
      <c r="N45" s="141">
        <f t="shared" si="9"/>
        <v>0</v>
      </c>
      <c r="O45" s="142">
        <f>IF(H45&gt;0,IF(B45&gt;0,IF(Business!$B$7="n",N45,ROUND(N45*1/(1+VLOOKUP(DATE(YEAR(B45),MONTH(B45),1),Data!$A$2:$P$700,MATCH("VAT rate",Data!$A$1:$P$1,0),FALSE)),2)),0),N45)</f>
        <v>0</v>
      </c>
      <c r="P45" s="143">
        <f t="shared" si="5"/>
        <v>0</v>
      </c>
      <c r="Q45" s="357"/>
    </row>
    <row r="46" spans="1:17" s="57" customFormat="1">
      <c r="A46" s="75"/>
      <c r="B46" s="68"/>
      <c r="C46" s="75"/>
      <c r="D46" s="135"/>
      <c r="E46" s="505"/>
      <c r="F46" s="52"/>
      <c r="G46" s="135">
        <f>IF(B46&gt;0,IF(Business!$B$7="n",F46,ROUND(F46*1/(1+VLOOKUP(DATE(YEAR(B46),MONTH(B46),1),Data!$A$2:$P$700,MATCH("VAT rate",Data!$A$1:$P$1,0),FALSE)),2)),0)</f>
        <v>0</v>
      </c>
      <c r="H46" s="136">
        <f t="shared" si="6"/>
        <v>0</v>
      </c>
      <c r="I46" s="137">
        <f t="shared" si="7"/>
        <v>0</v>
      </c>
      <c r="J46" s="138">
        <f>IF(Business!$B$10="n",G46,ROUND('Sales Invoices'!F46*(1-Business!$B$11),2))</f>
        <v>0</v>
      </c>
      <c r="K46" s="139">
        <f t="shared" si="8"/>
        <v>0</v>
      </c>
      <c r="L46" s="140">
        <f>SUMIF('Business Bank'!$E$7:$E$598,A46,'Business Bank'!$D$7:$D$598)+SUMIF(Bank2!$E$7:$E$598,A46,Bank2!$D$7:$D$598)+SUMIF(CreditCard!$E$7:$E$598,A46,CreditCard!$D$7:$D$598)+SUMIF(Proprietor!$E$7:$E$574,A46,Proprietor!$D$7:$D$574)+SUMIF('CIS(suppliers)'!$E$8:$E$575,A46,'CIS(suppliers)'!$D$8:$D$575)+SUMIF('CIS(customers)'!$E$8:$E$575,A46,'CIS(customers)'!$D$8:$D$575)</f>
        <v>0</v>
      </c>
      <c r="M46" s="383" t="str">
        <f>IF((SUMIF('Business Bank'!$E$7:$E$6681,A46,'Business Bank'!$A$7:$A$6681)+SUMIF(Bank2!$E$7:$E$6690,A46,Bank2!$A$7:$A$6690)+SUMIF(CreditCard!$E$7:$E$6699,A46,CreditCard!$A$7:$A$6699)+SUMIF(Proprietor!$E$7:$E$6469,A46,Proprietor!$A$7:$D$6469))&gt;0,SUMIF('Business Bank'!$E$7:$E$6681,A46,'Business Bank'!$A$7:$A$6681)+SUMIF(Bank2!$E$7:$E$6690,A46,Bank2!$A$7:$A$6690)+SUMIF(CreditCard!$E$7:$E$6699,A46,CreditCard!$A$7:$A$6699)+SUMIF(Proprietor!$E$7:$E$6469,A46,Proprietor!$A$7:$D$6469),"")</f>
        <v/>
      </c>
      <c r="N46" s="141">
        <f t="shared" si="9"/>
        <v>0</v>
      </c>
      <c r="O46" s="142">
        <f>IF(H46&gt;0,IF(B46&gt;0,IF(Business!$B$7="n",N46,ROUND(N46*1/(1+VLOOKUP(DATE(YEAR(B46),MONTH(B46),1),Data!$A$2:$P$700,MATCH("VAT rate",Data!$A$1:$P$1,0),FALSE)),2)),0),N46)</f>
        <v>0</v>
      </c>
      <c r="P46" s="143">
        <f t="shared" si="5"/>
        <v>0</v>
      </c>
      <c r="Q46" s="357"/>
    </row>
    <row r="47" spans="1:17" s="57" customFormat="1">
      <c r="A47" s="75"/>
      <c r="B47" s="68"/>
      <c r="C47" s="75"/>
      <c r="D47" s="135"/>
      <c r="E47" s="505"/>
      <c r="F47" s="52"/>
      <c r="G47" s="135">
        <f>IF(B47&gt;0,IF(Business!$B$7="n",F47,ROUND(F47*1/(1+VLOOKUP(DATE(YEAR(B47),MONTH(B47),1),Data!$A$2:$P$700,MATCH("VAT rate",Data!$A$1:$P$1,0),FALSE)),2)),0)</f>
        <v>0</v>
      </c>
      <c r="H47" s="136">
        <f t="shared" si="6"/>
        <v>0</v>
      </c>
      <c r="I47" s="137">
        <f t="shared" si="7"/>
        <v>0</v>
      </c>
      <c r="J47" s="138">
        <f>IF(Business!$B$10="n",G47,ROUND('Sales Invoices'!F47*(1-Business!$B$11),2))</f>
        <v>0</v>
      </c>
      <c r="K47" s="139">
        <f t="shared" si="8"/>
        <v>0</v>
      </c>
      <c r="L47" s="140">
        <f>SUMIF('Business Bank'!$E$7:$E$598,A47,'Business Bank'!$D$7:$D$598)+SUMIF(Bank2!$E$7:$E$598,A47,Bank2!$D$7:$D$598)+SUMIF(CreditCard!$E$7:$E$598,A47,CreditCard!$D$7:$D$598)+SUMIF(Proprietor!$E$7:$E$574,A47,Proprietor!$D$7:$D$574)+SUMIF('CIS(suppliers)'!$E$8:$E$575,A47,'CIS(suppliers)'!$D$8:$D$575)+SUMIF('CIS(customers)'!$E$8:$E$575,A47,'CIS(customers)'!$D$8:$D$575)</f>
        <v>0</v>
      </c>
      <c r="M47" s="383" t="str">
        <f>IF((SUMIF('Business Bank'!$E$7:$E$6681,A47,'Business Bank'!$A$7:$A$6681)+SUMIF(Bank2!$E$7:$E$6690,A47,Bank2!$A$7:$A$6690)+SUMIF(CreditCard!$E$7:$E$6699,A47,CreditCard!$A$7:$A$6699)+SUMIF(Proprietor!$E$7:$E$6469,A47,Proprietor!$A$7:$D$6469))&gt;0,SUMIF('Business Bank'!$E$7:$E$6681,A47,'Business Bank'!$A$7:$A$6681)+SUMIF(Bank2!$E$7:$E$6690,A47,Bank2!$A$7:$A$6690)+SUMIF(CreditCard!$E$7:$E$6699,A47,CreditCard!$A$7:$A$6699)+SUMIF(Proprietor!$E$7:$E$6469,A47,Proprietor!$A$7:$D$6469),"")</f>
        <v/>
      </c>
      <c r="N47" s="141">
        <f t="shared" si="9"/>
        <v>0</v>
      </c>
      <c r="O47" s="142">
        <f>IF(H47&gt;0,IF(B47&gt;0,IF(Business!$B$7="n",N47,ROUND(N47*1/(1+VLOOKUP(DATE(YEAR(B47),MONTH(B47),1),Data!$A$2:$P$700,MATCH("VAT rate",Data!$A$1:$P$1,0),FALSE)),2)),0),N47)</f>
        <v>0</v>
      </c>
      <c r="P47" s="143">
        <f t="shared" si="5"/>
        <v>0</v>
      </c>
      <c r="Q47" s="357"/>
    </row>
    <row r="48" spans="1:17" s="57" customFormat="1">
      <c r="A48" s="75"/>
      <c r="B48" s="68"/>
      <c r="C48" s="75"/>
      <c r="D48" s="135"/>
      <c r="E48" s="505"/>
      <c r="F48" s="52"/>
      <c r="G48" s="135">
        <f>IF(B48&gt;0,IF(Business!$B$7="n",F48,ROUND(F48*1/(1+VLOOKUP(DATE(YEAR(B48),MONTH(B48),1),Data!$A$2:$P$700,MATCH("VAT rate",Data!$A$1:$P$1,0),FALSE)),2)),0)</f>
        <v>0</v>
      </c>
      <c r="H48" s="136">
        <f t="shared" si="6"/>
        <v>0</v>
      </c>
      <c r="I48" s="137">
        <f t="shared" si="7"/>
        <v>0</v>
      </c>
      <c r="J48" s="138">
        <f>IF(Business!$B$10="n",G48,ROUND('Sales Invoices'!F48*(1-Business!$B$11),2))</f>
        <v>0</v>
      </c>
      <c r="K48" s="139">
        <f t="shared" si="8"/>
        <v>0</v>
      </c>
      <c r="L48" s="140">
        <f>SUMIF('Business Bank'!$E$7:$E$598,A48,'Business Bank'!$D$7:$D$598)+SUMIF(Bank2!$E$7:$E$598,A48,Bank2!$D$7:$D$598)+SUMIF(CreditCard!$E$7:$E$598,A48,CreditCard!$D$7:$D$598)+SUMIF(Proprietor!$E$7:$E$574,A48,Proprietor!$D$7:$D$574)+SUMIF('CIS(suppliers)'!$E$8:$E$575,A48,'CIS(suppliers)'!$D$8:$D$575)+SUMIF('CIS(customers)'!$E$8:$E$575,A48,'CIS(customers)'!$D$8:$D$575)</f>
        <v>0</v>
      </c>
      <c r="M48" s="383" t="str">
        <f>IF((SUMIF('Business Bank'!$E$7:$E$6681,A48,'Business Bank'!$A$7:$A$6681)+SUMIF(Bank2!$E$7:$E$6690,A48,Bank2!$A$7:$A$6690)+SUMIF(CreditCard!$E$7:$E$6699,A48,CreditCard!$A$7:$A$6699)+SUMIF(Proprietor!$E$7:$E$6469,A48,Proprietor!$A$7:$D$6469))&gt;0,SUMIF('Business Bank'!$E$7:$E$6681,A48,'Business Bank'!$A$7:$A$6681)+SUMIF(Bank2!$E$7:$E$6690,A48,Bank2!$A$7:$A$6690)+SUMIF(CreditCard!$E$7:$E$6699,A48,CreditCard!$A$7:$A$6699)+SUMIF(Proprietor!$E$7:$E$6469,A48,Proprietor!$A$7:$D$6469),"")</f>
        <v/>
      </c>
      <c r="N48" s="141">
        <f t="shared" si="9"/>
        <v>0</v>
      </c>
      <c r="O48" s="142">
        <f>IF(H48&gt;0,IF(B48&gt;0,IF(Business!$B$7="n",N48,ROUND(N48*1/(1+VLOOKUP(DATE(YEAR(B48),MONTH(B48),1),Data!$A$2:$P$700,MATCH("VAT rate",Data!$A$1:$P$1,0),FALSE)),2)),0),N48)</f>
        <v>0</v>
      </c>
      <c r="P48" s="143">
        <f t="shared" si="5"/>
        <v>0</v>
      </c>
      <c r="Q48" s="357"/>
    </row>
    <row r="49" spans="1:17" s="57" customFormat="1">
      <c r="A49" s="75"/>
      <c r="B49" s="68"/>
      <c r="C49" s="75"/>
      <c r="D49" s="135"/>
      <c r="E49" s="505"/>
      <c r="F49" s="52"/>
      <c r="G49" s="135">
        <f>IF(B49&gt;0,IF(Business!$B$7="n",F49,ROUND(F49*1/(1+VLOOKUP(DATE(YEAR(B49),MONTH(B49),1),Data!$A$2:$P$700,MATCH("VAT rate",Data!$A$1:$P$1,0),FALSE)),2)),0)</f>
        <v>0</v>
      </c>
      <c r="H49" s="136">
        <f t="shared" si="6"/>
        <v>0</v>
      </c>
      <c r="I49" s="137">
        <f t="shared" si="7"/>
        <v>0</v>
      </c>
      <c r="J49" s="138">
        <f>IF(Business!$B$10="n",G49,ROUND('Sales Invoices'!F49*(1-Business!$B$11),2))</f>
        <v>0</v>
      </c>
      <c r="K49" s="139">
        <f t="shared" si="8"/>
        <v>0</v>
      </c>
      <c r="L49" s="140">
        <f>SUMIF('Business Bank'!$E$7:$E$598,A49,'Business Bank'!$D$7:$D$598)+SUMIF(Bank2!$E$7:$E$598,A49,Bank2!$D$7:$D$598)+SUMIF(CreditCard!$E$7:$E$598,A49,CreditCard!$D$7:$D$598)+SUMIF(Proprietor!$E$7:$E$574,A49,Proprietor!$D$7:$D$574)+SUMIF('CIS(suppliers)'!$E$8:$E$575,A49,'CIS(suppliers)'!$D$8:$D$575)+SUMIF('CIS(customers)'!$E$8:$E$575,A49,'CIS(customers)'!$D$8:$D$575)</f>
        <v>0</v>
      </c>
      <c r="M49" s="383" t="str">
        <f>IF((SUMIF('Business Bank'!$E$7:$E$6681,A49,'Business Bank'!$A$7:$A$6681)+SUMIF(Bank2!$E$7:$E$6690,A49,Bank2!$A$7:$A$6690)+SUMIF(CreditCard!$E$7:$E$6699,A49,CreditCard!$A$7:$A$6699)+SUMIF(Proprietor!$E$7:$E$6469,A49,Proprietor!$A$7:$D$6469))&gt;0,SUMIF('Business Bank'!$E$7:$E$6681,A49,'Business Bank'!$A$7:$A$6681)+SUMIF(Bank2!$E$7:$E$6690,A49,Bank2!$A$7:$A$6690)+SUMIF(CreditCard!$E$7:$E$6699,A49,CreditCard!$A$7:$A$6699)+SUMIF(Proprietor!$E$7:$E$6469,A49,Proprietor!$A$7:$D$6469),"")</f>
        <v/>
      </c>
      <c r="N49" s="141">
        <f t="shared" si="9"/>
        <v>0</v>
      </c>
      <c r="O49" s="142">
        <f>IF(H49&gt;0,IF(B49&gt;0,IF(Business!$B$7="n",N49,ROUND(N49*1/(1+VLOOKUP(DATE(YEAR(B49),MONTH(B49),1),Data!$A$2:$P$700,MATCH("VAT rate",Data!$A$1:$P$1,0),FALSE)),2)),0),N49)</f>
        <v>0</v>
      </c>
      <c r="P49" s="143">
        <f t="shared" si="5"/>
        <v>0</v>
      </c>
      <c r="Q49" s="357"/>
    </row>
    <row r="50" spans="1:17" s="57" customFormat="1">
      <c r="A50" s="75"/>
      <c r="B50" s="68"/>
      <c r="C50" s="75"/>
      <c r="D50" s="135"/>
      <c r="E50" s="505"/>
      <c r="F50" s="52"/>
      <c r="G50" s="135">
        <f>IF(B50&gt;0,IF(Business!$B$7="n",F50,ROUND(F50*1/(1+VLOOKUP(DATE(YEAR(B50),MONTH(B50),1),Data!$A$2:$P$700,MATCH("VAT rate",Data!$A$1:$P$1,0),FALSE)),2)),0)</f>
        <v>0</v>
      </c>
      <c r="H50" s="136">
        <f t="shared" si="6"/>
        <v>0</v>
      </c>
      <c r="I50" s="137">
        <f t="shared" si="7"/>
        <v>0</v>
      </c>
      <c r="J50" s="138">
        <f>IF(Business!$B$10="n",G50,ROUND('Sales Invoices'!F50*(1-Business!$B$11),2))</f>
        <v>0</v>
      </c>
      <c r="K50" s="139">
        <f t="shared" si="8"/>
        <v>0</v>
      </c>
      <c r="L50" s="140">
        <f>SUMIF('Business Bank'!$E$7:$E$598,A50,'Business Bank'!$D$7:$D$598)+SUMIF(Bank2!$E$7:$E$598,A50,Bank2!$D$7:$D$598)+SUMIF(CreditCard!$E$7:$E$598,A50,CreditCard!$D$7:$D$598)+SUMIF(Proprietor!$E$7:$E$574,A50,Proprietor!$D$7:$D$574)+SUMIF('CIS(suppliers)'!$E$8:$E$575,A50,'CIS(suppliers)'!$D$8:$D$575)+SUMIF('CIS(customers)'!$E$8:$E$575,A50,'CIS(customers)'!$D$8:$D$575)</f>
        <v>0</v>
      </c>
      <c r="M50" s="383" t="str">
        <f>IF((SUMIF('Business Bank'!$E$7:$E$6681,A50,'Business Bank'!$A$7:$A$6681)+SUMIF(Bank2!$E$7:$E$6690,A50,Bank2!$A$7:$A$6690)+SUMIF(CreditCard!$E$7:$E$6699,A50,CreditCard!$A$7:$A$6699)+SUMIF(Proprietor!$E$7:$E$6469,A50,Proprietor!$A$7:$D$6469))&gt;0,SUMIF('Business Bank'!$E$7:$E$6681,A50,'Business Bank'!$A$7:$A$6681)+SUMIF(Bank2!$E$7:$E$6690,A50,Bank2!$A$7:$A$6690)+SUMIF(CreditCard!$E$7:$E$6699,A50,CreditCard!$A$7:$A$6699)+SUMIF(Proprietor!$E$7:$E$6469,A50,Proprietor!$A$7:$D$6469),"")</f>
        <v/>
      </c>
      <c r="N50" s="141">
        <f t="shared" si="9"/>
        <v>0</v>
      </c>
      <c r="O50" s="142">
        <f>IF(H50&gt;0,IF(B50&gt;0,IF(Business!$B$7="n",N50,ROUND(N50*1/(1+VLOOKUP(DATE(YEAR(B50),MONTH(B50),1),Data!$A$2:$P$700,MATCH("VAT rate",Data!$A$1:$P$1,0),FALSE)),2)),0),N50)</f>
        <v>0</v>
      </c>
      <c r="P50" s="143">
        <f t="shared" si="5"/>
        <v>0</v>
      </c>
      <c r="Q50" s="357"/>
    </row>
    <row r="51" spans="1:17" s="57" customFormat="1">
      <c r="A51" s="75"/>
      <c r="B51" s="68"/>
      <c r="C51" s="75"/>
      <c r="D51" s="135"/>
      <c r="E51" s="505"/>
      <c r="F51" s="52"/>
      <c r="G51" s="135">
        <f>IF(B51&gt;0,IF(Business!$B$7="n",F51,ROUND(F51*1/(1+VLOOKUP(DATE(YEAR(B51),MONTH(B51),1),Data!$A$2:$P$700,MATCH("VAT rate",Data!$A$1:$P$1,0),FALSE)),2)),0)</f>
        <v>0</v>
      </c>
      <c r="H51" s="136">
        <f t="shared" si="6"/>
        <v>0</v>
      </c>
      <c r="I51" s="137">
        <f t="shared" si="7"/>
        <v>0</v>
      </c>
      <c r="J51" s="138">
        <f>IF(Business!$B$10="n",G51,ROUND('Sales Invoices'!F51*(1-Business!$B$11),2))</f>
        <v>0</v>
      </c>
      <c r="K51" s="139">
        <f t="shared" si="8"/>
        <v>0</v>
      </c>
      <c r="L51" s="140">
        <f>SUMIF('Business Bank'!$E$7:$E$598,A51,'Business Bank'!$D$7:$D$598)+SUMIF(Bank2!$E$7:$E$598,A51,Bank2!$D$7:$D$598)+SUMIF(CreditCard!$E$7:$E$598,A51,CreditCard!$D$7:$D$598)+SUMIF(Proprietor!$E$7:$E$574,A51,Proprietor!$D$7:$D$574)+SUMIF('CIS(suppliers)'!$E$8:$E$575,A51,'CIS(suppliers)'!$D$8:$D$575)+SUMIF('CIS(customers)'!$E$8:$E$575,A51,'CIS(customers)'!$D$8:$D$575)</f>
        <v>0</v>
      </c>
      <c r="M51" s="383" t="str">
        <f>IF((SUMIF('Business Bank'!$E$7:$E$6681,A51,'Business Bank'!$A$7:$A$6681)+SUMIF(Bank2!$E$7:$E$6690,A51,Bank2!$A$7:$A$6690)+SUMIF(CreditCard!$E$7:$E$6699,A51,CreditCard!$A$7:$A$6699)+SUMIF(Proprietor!$E$7:$E$6469,A51,Proprietor!$A$7:$D$6469))&gt;0,SUMIF('Business Bank'!$E$7:$E$6681,A51,'Business Bank'!$A$7:$A$6681)+SUMIF(Bank2!$E$7:$E$6690,A51,Bank2!$A$7:$A$6690)+SUMIF(CreditCard!$E$7:$E$6699,A51,CreditCard!$A$7:$A$6699)+SUMIF(Proprietor!$E$7:$E$6469,A51,Proprietor!$A$7:$D$6469),"")</f>
        <v/>
      </c>
      <c r="N51" s="141">
        <f t="shared" si="9"/>
        <v>0</v>
      </c>
      <c r="O51" s="142">
        <f>IF(H51&gt;0,IF(B51&gt;0,IF(Business!$B$7="n",N51,ROUND(N51*1/(1+VLOOKUP(DATE(YEAR(B51),MONTH(B51),1),Data!$A$2:$P$700,MATCH("VAT rate",Data!$A$1:$P$1,0),FALSE)),2)),0),N51)</f>
        <v>0</v>
      </c>
      <c r="P51" s="143">
        <f t="shared" si="5"/>
        <v>0</v>
      </c>
      <c r="Q51" s="357"/>
    </row>
    <row r="52" spans="1:17" s="57" customFormat="1">
      <c r="A52" s="75"/>
      <c r="B52" s="68"/>
      <c r="C52" s="75"/>
      <c r="D52" s="135"/>
      <c r="E52" s="505"/>
      <c r="F52" s="52"/>
      <c r="G52" s="135">
        <f>IF(B52&gt;0,IF(Business!$B$7="n",F52,ROUND(F52*1/(1+VLOOKUP(DATE(YEAR(B52),MONTH(B52),1),Data!$A$2:$P$700,MATCH("VAT rate",Data!$A$1:$P$1,0),FALSE)),2)),0)</f>
        <v>0</v>
      </c>
      <c r="H52" s="136">
        <f t="shared" si="6"/>
        <v>0</v>
      </c>
      <c r="I52" s="137">
        <f t="shared" si="7"/>
        <v>0</v>
      </c>
      <c r="J52" s="138">
        <f>IF(Business!$B$10="n",G52,ROUND('Sales Invoices'!F52*(1-Business!$B$11),2))</f>
        <v>0</v>
      </c>
      <c r="K52" s="139">
        <f t="shared" si="8"/>
        <v>0</v>
      </c>
      <c r="L52" s="140">
        <f>SUMIF('Business Bank'!$E$7:$E$598,A52,'Business Bank'!$D$7:$D$598)+SUMIF(Bank2!$E$7:$E$598,A52,Bank2!$D$7:$D$598)+SUMIF(CreditCard!$E$7:$E$598,A52,CreditCard!$D$7:$D$598)+SUMIF(Proprietor!$E$7:$E$574,A52,Proprietor!$D$7:$D$574)+SUMIF('CIS(suppliers)'!$E$8:$E$575,A52,'CIS(suppliers)'!$D$8:$D$575)+SUMIF('CIS(customers)'!$E$8:$E$575,A52,'CIS(customers)'!$D$8:$D$575)</f>
        <v>0</v>
      </c>
      <c r="M52" s="383" t="str">
        <f>IF((SUMIF('Business Bank'!$E$7:$E$6681,A52,'Business Bank'!$A$7:$A$6681)+SUMIF(Bank2!$E$7:$E$6690,A52,Bank2!$A$7:$A$6690)+SUMIF(CreditCard!$E$7:$E$6699,A52,CreditCard!$A$7:$A$6699)+SUMIF(Proprietor!$E$7:$E$6469,A52,Proprietor!$A$7:$D$6469))&gt;0,SUMIF('Business Bank'!$E$7:$E$6681,A52,'Business Bank'!$A$7:$A$6681)+SUMIF(Bank2!$E$7:$E$6690,A52,Bank2!$A$7:$A$6690)+SUMIF(CreditCard!$E$7:$E$6699,A52,CreditCard!$A$7:$A$6699)+SUMIF(Proprietor!$E$7:$E$6469,A52,Proprietor!$A$7:$D$6469),"")</f>
        <v/>
      </c>
      <c r="N52" s="141">
        <f t="shared" si="9"/>
        <v>0</v>
      </c>
      <c r="O52" s="142">
        <f>IF(H52&gt;0,IF(B52&gt;0,IF(Business!$B$7="n",N52,ROUND(N52*1/(1+VLOOKUP(DATE(YEAR(B52),MONTH(B52),1),Data!$A$2:$P$700,MATCH("VAT rate",Data!$A$1:$P$1,0),FALSE)),2)),0),N52)</f>
        <v>0</v>
      </c>
      <c r="P52" s="143">
        <f t="shared" si="5"/>
        <v>0</v>
      </c>
      <c r="Q52" s="357"/>
    </row>
    <row r="53" spans="1:17" s="57" customFormat="1">
      <c r="A53" s="75"/>
      <c r="B53" s="68"/>
      <c r="C53" s="75"/>
      <c r="D53" s="135"/>
      <c r="E53" s="505"/>
      <c r="F53" s="52"/>
      <c r="G53" s="135">
        <f>IF(B53&gt;0,IF(Business!$B$7="n",F53,ROUND(F53*1/(1+VLOOKUP(DATE(YEAR(B53),MONTH(B53),1),Data!$A$2:$P$700,MATCH("VAT rate",Data!$A$1:$P$1,0),FALSE)),2)),0)</f>
        <v>0</v>
      </c>
      <c r="H53" s="136">
        <f t="shared" si="6"/>
        <v>0</v>
      </c>
      <c r="I53" s="137">
        <f t="shared" si="7"/>
        <v>0</v>
      </c>
      <c r="J53" s="138">
        <f>IF(Business!$B$10="n",G53,ROUND('Sales Invoices'!F53*(1-Business!$B$11),2))</f>
        <v>0</v>
      </c>
      <c r="K53" s="139">
        <f t="shared" si="8"/>
        <v>0</v>
      </c>
      <c r="L53" s="140">
        <f>SUMIF('Business Bank'!$E$7:$E$598,A53,'Business Bank'!$D$7:$D$598)+SUMIF(Bank2!$E$7:$E$598,A53,Bank2!$D$7:$D$598)+SUMIF(CreditCard!$E$7:$E$598,A53,CreditCard!$D$7:$D$598)+SUMIF(Proprietor!$E$7:$E$574,A53,Proprietor!$D$7:$D$574)+SUMIF('CIS(suppliers)'!$E$8:$E$575,A53,'CIS(suppliers)'!$D$8:$D$575)+SUMIF('CIS(customers)'!$E$8:$E$575,A53,'CIS(customers)'!$D$8:$D$575)</f>
        <v>0</v>
      </c>
      <c r="M53" s="383" t="str">
        <f>IF((SUMIF('Business Bank'!$E$7:$E$6681,A53,'Business Bank'!$A$7:$A$6681)+SUMIF(Bank2!$E$7:$E$6690,A53,Bank2!$A$7:$A$6690)+SUMIF(CreditCard!$E$7:$E$6699,A53,CreditCard!$A$7:$A$6699)+SUMIF(Proprietor!$E$7:$E$6469,A53,Proprietor!$A$7:$D$6469))&gt;0,SUMIF('Business Bank'!$E$7:$E$6681,A53,'Business Bank'!$A$7:$A$6681)+SUMIF(Bank2!$E$7:$E$6690,A53,Bank2!$A$7:$A$6690)+SUMIF(CreditCard!$E$7:$E$6699,A53,CreditCard!$A$7:$A$6699)+SUMIF(Proprietor!$E$7:$E$6469,A53,Proprietor!$A$7:$D$6469),"")</f>
        <v/>
      </c>
      <c r="N53" s="141">
        <f t="shared" si="9"/>
        <v>0</v>
      </c>
      <c r="O53" s="142">
        <f>IF(H53&gt;0,IF(B53&gt;0,IF(Business!$B$7="n",N53,ROUND(N53*1/(1+VLOOKUP(DATE(YEAR(B53),MONTH(B53),1),Data!$A$2:$P$700,MATCH("VAT rate",Data!$A$1:$P$1,0),FALSE)),2)),0),N53)</f>
        <v>0</v>
      </c>
      <c r="P53" s="143">
        <f t="shared" si="5"/>
        <v>0</v>
      </c>
      <c r="Q53" s="357"/>
    </row>
    <row r="54" spans="1:17" s="57" customFormat="1">
      <c r="A54" s="75"/>
      <c r="B54" s="68"/>
      <c r="C54" s="75"/>
      <c r="D54" s="135"/>
      <c r="E54" s="505"/>
      <c r="F54" s="52"/>
      <c r="G54" s="135">
        <f>IF(B54&gt;0,IF(Business!$B$7="n",F54,ROUND(F54*1/(1+VLOOKUP(DATE(YEAR(B54),MONTH(B54),1),Data!$A$2:$P$700,MATCH("VAT rate",Data!$A$1:$P$1,0),FALSE)),2)),0)</f>
        <v>0</v>
      </c>
      <c r="H54" s="136">
        <f t="shared" si="6"/>
        <v>0</v>
      </c>
      <c r="I54" s="137">
        <f t="shared" si="7"/>
        <v>0</v>
      </c>
      <c r="J54" s="138">
        <f>IF(Business!$B$10="n",G54,ROUND('Sales Invoices'!F54*(1-Business!$B$11),2))</f>
        <v>0</v>
      </c>
      <c r="K54" s="139">
        <f t="shared" si="8"/>
        <v>0</v>
      </c>
      <c r="L54" s="140">
        <f>SUMIF('Business Bank'!$E$7:$E$598,A54,'Business Bank'!$D$7:$D$598)+SUMIF(Bank2!$E$7:$E$598,A54,Bank2!$D$7:$D$598)+SUMIF(CreditCard!$E$7:$E$598,A54,CreditCard!$D$7:$D$598)+SUMIF(Proprietor!$E$7:$E$574,A54,Proprietor!$D$7:$D$574)+SUMIF('CIS(suppliers)'!$E$8:$E$575,A54,'CIS(suppliers)'!$D$8:$D$575)+SUMIF('CIS(customers)'!$E$8:$E$575,A54,'CIS(customers)'!$D$8:$D$575)</f>
        <v>0</v>
      </c>
      <c r="M54" s="383" t="str">
        <f>IF((SUMIF('Business Bank'!$E$7:$E$6681,A54,'Business Bank'!$A$7:$A$6681)+SUMIF(Bank2!$E$7:$E$6690,A54,Bank2!$A$7:$A$6690)+SUMIF(CreditCard!$E$7:$E$6699,A54,CreditCard!$A$7:$A$6699)+SUMIF(Proprietor!$E$7:$E$6469,A54,Proprietor!$A$7:$D$6469))&gt;0,SUMIF('Business Bank'!$E$7:$E$6681,A54,'Business Bank'!$A$7:$A$6681)+SUMIF(Bank2!$E$7:$E$6690,A54,Bank2!$A$7:$A$6690)+SUMIF(CreditCard!$E$7:$E$6699,A54,CreditCard!$A$7:$A$6699)+SUMIF(Proprietor!$E$7:$E$6469,A54,Proprietor!$A$7:$D$6469),"")</f>
        <v/>
      </c>
      <c r="N54" s="141">
        <f t="shared" si="9"/>
        <v>0</v>
      </c>
      <c r="O54" s="142">
        <f>IF(H54&gt;0,IF(B54&gt;0,IF(Business!$B$7="n",N54,ROUND(N54*1/(1+VLOOKUP(DATE(YEAR(B54),MONTH(B54),1),Data!$A$2:$P$700,MATCH("VAT rate",Data!$A$1:$P$1,0),FALSE)),2)),0),N54)</f>
        <v>0</v>
      </c>
      <c r="P54" s="143">
        <f t="shared" si="5"/>
        <v>0</v>
      </c>
      <c r="Q54" s="357"/>
    </row>
    <row r="55" spans="1:17" s="57" customFormat="1">
      <c r="A55" s="75"/>
      <c r="B55" s="68"/>
      <c r="C55" s="75"/>
      <c r="D55" s="135"/>
      <c r="E55" s="505"/>
      <c r="F55" s="52"/>
      <c r="G55" s="135">
        <f>IF(B55&gt;0,IF(Business!$B$7="n",F55,ROUND(F55*1/(1+VLOOKUP(DATE(YEAR(B55),MONTH(B55),1),Data!$A$2:$P$700,MATCH("VAT rate",Data!$A$1:$P$1,0),FALSE)),2)),0)</f>
        <v>0</v>
      </c>
      <c r="H55" s="136">
        <f t="shared" si="6"/>
        <v>0</v>
      </c>
      <c r="I55" s="137">
        <f t="shared" si="7"/>
        <v>0</v>
      </c>
      <c r="J55" s="138">
        <f>IF(Business!$B$10="n",G55,ROUND('Sales Invoices'!F55*(1-Business!$B$11),2))</f>
        <v>0</v>
      </c>
      <c r="K55" s="139">
        <f t="shared" si="8"/>
        <v>0</v>
      </c>
      <c r="L55" s="140">
        <f>SUMIF('Business Bank'!$E$7:$E$598,A55,'Business Bank'!$D$7:$D$598)+SUMIF(Bank2!$E$7:$E$598,A55,Bank2!$D$7:$D$598)+SUMIF(CreditCard!$E$7:$E$598,A55,CreditCard!$D$7:$D$598)+SUMIF(Proprietor!$E$7:$E$574,A55,Proprietor!$D$7:$D$574)+SUMIF('CIS(suppliers)'!$E$8:$E$575,A55,'CIS(suppliers)'!$D$8:$D$575)+SUMIF('CIS(customers)'!$E$8:$E$575,A55,'CIS(customers)'!$D$8:$D$575)</f>
        <v>0</v>
      </c>
      <c r="M55" s="383" t="str">
        <f>IF((SUMIF('Business Bank'!$E$7:$E$6681,A55,'Business Bank'!$A$7:$A$6681)+SUMIF(Bank2!$E$7:$E$6690,A55,Bank2!$A$7:$A$6690)+SUMIF(CreditCard!$E$7:$E$6699,A55,CreditCard!$A$7:$A$6699)+SUMIF(Proprietor!$E$7:$E$6469,A55,Proprietor!$A$7:$D$6469))&gt;0,SUMIF('Business Bank'!$E$7:$E$6681,A55,'Business Bank'!$A$7:$A$6681)+SUMIF(Bank2!$E$7:$E$6690,A55,Bank2!$A$7:$A$6690)+SUMIF(CreditCard!$E$7:$E$6699,A55,CreditCard!$A$7:$A$6699)+SUMIF(Proprietor!$E$7:$E$6469,A55,Proprietor!$A$7:$D$6469),"")</f>
        <v/>
      </c>
      <c r="N55" s="141">
        <f t="shared" si="9"/>
        <v>0</v>
      </c>
      <c r="O55" s="142">
        <f>IF(H55&gt;0,IF(B55&gt;0,IF(Business!$B$7="n",N55,ROUND(N55*1/(1+VLOOKUP(DATE(YEAR(B55),MONTH(B55),1),Data!$A$2:$P$700,MATCH("VAT rate",Data!$A$1:$P$1,0),FALSE)),2)),0),N55)</f>
        <v>0</v>
      </c>
      <c r="P55" s="143">
        <f t="shared" si="5"/>
        <v>0</v>
      </c>
      <c r="Q55" s="357"/>
    </row>
    <row r="56" spans="1:17" s="57" customFormat="1">
      <c r="A56" s="75"/>
      <c r="B56" s="68"/>
      <c r="C56" s="75"/>
      <c r="D56" s="135"/>
      <c r="E56" s="505"/>
      <c r="F56" s="52"/>
      <c r="G56" s="135">
        <f>IF(B56&gt;0,IF(Business!$B$7="n",F56,ROUND(F56*1/(1+VLOOKUP(DATE(YEAR(B56),MONTH(B56),1),Data!$A$2:$P$700,MATCH("VAT rate",Data!$A$1:$P$1,0),FALSE)),2)),0)</f>
        <v>0</v>
      </c>
      <c r="H56" s="136">
        <f t="shared" si="6"/>
        <v>0</v>
      </c>
      <c r="I56" s="137">
        <f t="shared" si="7"/>
        <v>0</v>
      </c>
      <c r="J56" s="138">
        <f>IF(Business!$B$10="n",G56,ROUND('Sales Invoices'!F56*(1-Business!$B$11),2))</f>
        <v>0</v>
      </c>
      <c r="K56" s="139">
        <f t="shared" si="8"/>
        <v>0</v>
      </c>
      <c r="L56" s="140">
        <f>SUMIF('Business Bank'!$E$7:$E$598,A56,'Business Bank'!$D$7:$D$598)+SUMIF(Bank2!$E$7:$E$598,A56,Bank2!$D$7:$D$598)+SUMIF(CreditCard!$E$7:$E$598,A56,CreditCard!$D$7:$D$598)+SUMIF(Proprietor!$E$7:$E$574,A56,Proprietor!$D$7:$D$574)+SUMIF('CIS(suppliers)'!$E$8:$E$575,A56,'CIS(suppliers)'!$D$8:$D$575)+SUMIF('CIS(customers)'!$E$8:$E$575,A56,'CIS(customers)'!$D$8:$D$575)</f>
        <v>0</v>
      </c>
      <c r="M56" s="383" t="str">
        <f>IF((SUMIF('Business Bank'!$E$7:$E$6681,A56,'Business Bank'!$A$7:$A$6681)+SUMIF(Bank2!$E$7:$E$6690,A56,Bank2!$A$7:$A$6690)+SUMIF(CreditCard!$E$7:$E$6699,A56,CreditCard!$A$7:$A$6699)+SUMIF(Proprietor!$E$7:$E$6469,A56,Proprietor!$A$7:$D$6469))&gt;0,SUMIF('Business Bank'!$E$7:$E$6681,A56,'Business Bank'!$A$7:$A$6681)+SUMIF(Bank2!$E$7:$E$6690,A56,Bank2!$A$7:$A$6690)+SUMIF(CreditCard!$E$7:$E$6699,A56,CreditCard!$A$7:$A$6699)+SUMIF(Proprietor!$E$7:$E$6469,A56,Proprietor!$A$7:$D$6469),"")</f>
        <v/>
      </c>
      <c r="N56" s="141">
        <f t="shared" si="9"/>
        <v>0</v>
      </c>
      <c r="O56" s="142">
        <f>IF(H56&gt;0,IF(B56&gt;0,IF(Business!$B$7="n",N56,ROUND(N56*1/(1+VLOOKUP(DATE(YEAR(B56),MONTH(B56),1),Data!$A$2:$P$700,MATCH("VAT rate",Data!$A$1:$P$1,0),FALSE)),2)),0),N56)</f>
        <v>0</v>
      </c>
      <c r="P56" s="143">
        <f t="shared" si="5"/>
        <v>0</v>
      </c>
      <c r="Q56" s="357"/>
    </row>
    <row r="57" spans="1:17" s="57" customFormat="1">
      <c r="A57" s="75"/>
      <c r="B57" s="68"/>
      <c r="C57" s="75"/>
      <c r="D57" s="135"/>
      <c r="E57" s="505"/>
      <c r="F57" s="52"/>
      <c r="G57" s="135">
        <f>IF(B57&gt;0,IF(Business!$B$7="n",F57,ROUND(F57*1/(1+VLOOKUP(DATE(YEAR(B57),MONTH(B57),1),Data!$A$2:$P$700,MATCH("VAT rate",Data!$A$1:$P$1,0),FALSE)),2)),0)</f>
        <v>0</v>
      </c>
      <c r="H57" s="136">
        <f t="shared" si="6"/>
        <v>0</v>
      </c>
      <c r="I57" s="137">
        <f t="shared" si="7"/>
        <v>0</v>
      </c>
      <c r="J57" s="138">
        <f>IF(Business!$B$10="n",G57,ROUND('Sales Invoices'!F57*(1-Business!$B$11),2))</f>
        <v>0</v>
      </c>
      <c r="K57" s="139">
        <f t="shared" si="8"/>
        <v>0</v>
      </c>
      <c r="L57" s="140">
        <f>SUMIF('Business Bank'!$E$7:$E$598,A57,'Business Bank'!$D$7:$D$598)+SUMIF(Bank2!$E$7:$E$598,A57,Bank2!$D$7:$D$598)+SUMIF(CreditCard!$E$7:$E$598,A57,CreditCard!$D$7:$D$598)+SUMIF(Proprietor!$E$7:$E$574,A57,Proprietor!$D$7:$D$574)+SUMIF('CIS(suppliers)'!$E$8:$E$575,A57,'CIS(suppliers)'!$D$8:$D$575)+SUMIF('CIS(customers)'!$E$8:$E$575,A57,'CIS(customers)'!$D$8:$D$575)</f>
        <v>0</v>
      </c>
      <c r="M57" s="383" t="str">
        <f>IF((SUMIF('Business Bank'!$E$7:$E$6681,A57,'Business Bank'!$A$7:$A$6681)+SUMIF(Bank2!$E$7:$E$6690,A57,Bank2!$A$7:$A$6690)+SUMIF(CreditCard!$E$7:$E$6699,A57,CreditCard!$A$7:$A$6699)+SUMIF(Proprietor!$E$7:$E$6469,A57,Proprietor!$A$7:$D$6469))&gt;0,SUMIF('Business Bank'!$E$7:$E$6681,A57,'Business Bank'!$A$7:$A$6681)+SUMIF(Bank2!$E$7:$E$6690,A57,Bank2!$A$7:$A$6690)+SUMIF(CreditCard!$E$7:$E$6699,A57,CreditCard!$A$7:$A$6699)+SUMIF(Proprietor!$E$7:$E$6469,A57,Proprietor!$A$7:$D$6469),"")</f>
        <v/>
      </c>
      <c r="N57" s="141">
        <f t="shared" si="9"/>
        <v>0</v>
      </c>
      <c r="O57" s="142">
        <f>IF(H57&gt;0,IF(B57&gt;0,IF(Business!$B$7="n",N57,ROUND(N57*1/(1+VLOOKUP(DATE(YEAR(B57),MONTH(B57),1),Data!$A$2:$P$700,MATCH("VAT rate",Data!$A$1:$P$1,0),FALSE)),2)),0),N57)</f>
        <v>0</v>
      </c>
      <c r="P57" s="143">
        <f t="shared" si="5"/>
        <v>0</v>
      </c>
      <c r="Q57" s="357"/>
    </row>
    <row r="58" spans="1:17" s="57" customFormat="1">
      <c r="A58" s="75"/>
      <c r="B58" s="68"/>
      <c r="C58" s="75"/>
      <c r="D58" s="135"/>
      <c r="E58" s="505"/>
      <c r="F58" s="52"/>
      <c r="G58" s="135">
        <f>IF(B58&gt;0,IF(Business!$B$7="n",F58,ROUND(F58*1/(1+VLOOKUP(DATE(YEAR(B58),MONTH(B58),1),Data!$A$2:$P$700,MATCH("VAT rate",Data!$A$1:$P$1,0),FALSE)),2)),0)</f>
        <v>0</v>
      </c>
      <c r="H58" s="136">
        <f t="shared" si="6"/>
        <v>0</v>
      </c>
      <c r="I58" s="137">
        <f t="shared" si="7"/>
        <v>0</v>
      </c>
      <c r="J58" s="138">
        <f>IF(Business!$B$10="n",G58,ROUND('Sales Invoices'!F58*(1-Business!$B$11),2))</f>
        <v>0</v>
      </c>
      <c r="K58" s="139">
        <f t="shared" si="8"/>
        <v>0</v>
      </c>
      <c r="L58" s="140">
        <f>SUMIF('Business Bank'!$E$7:$E$598,A58,'Business Bank'!$D$7:$D$598)+SUMIF(Bank2!$E$7:$E$598,A58,Bank2!$D$7:$D$598)+SUMIF(CreditCard!$E$7:$E$598,A58,CreditCard!$D$7:$D$598)+SUMIF(Proprietor!$E$7:$E$574,A58,Proprietor!$D$7:$D$574)+SUMIF('CIS(suppliers)'!$E$8:$E$575,A58,'CIS(suppliers)'!$D$8:$D$575)+SUMIF('CIS(customers)'!$E$8:$E$575,A58,'CIS(customers)'!$D$8:$D$575)</f>
        <v>0</v>
      </c>
      <c r="M58" s="383" t="str">
        <f>IF((SUMIF('Business Bank'!$E$7:$E$6681,A58,'Business Bank'!$A$7:$A$6681)+SUMIF(Bank2!$E$7:$E$6690,A58,Bank2!$A$7:$A$6690)+SUMIF(CreditCard!$E$7:$E$6699,A58,CreditCard!$A$7:$A$6699)+SUMIF(Proprietor!$E$7:$E$6469,A58,Proprietor!$A$7:$D$6469))&gt;0,SUMIF('Business Bank'!$E$7:$E$6681,A58,'Business Bank'!$A$7:$A$6681)+SUMIF(Bank2!$E$7:$E$6690,A58,Bank2!$A$7:$A$6690)+SUMIF(CreditCard!$E$7:$E$6699,A58,CreditCard!$A$7:$A$6699)+SUMIF(Proprietor!$E$7:$E$6469,A58,Proprietor!$A$7:$D$6469),"")</f>
        <v/>
      </c>
      <c r="N58" s="141">
        <f t="shared" si="9"/>
        <v>0</v>
      </c>
      <c r="O58" s="142">
        <f>IF(H58&gt;0,IF(B58&gt;0,IF(Business!$B$7="n",N58,ROUND(N58*1/(1+VLOOKUP(DATE(YEAR(B58),MONTH(B58),1),Data!$A$2:$P$700,MATCH("VAT rate",Data!$A$1:$P$1,0),FALSE)),2)),0),N58)</f>
        <v>0</v>
      </c>
      <c r="P58" s="143">
        <f t="shared" si="5"/>
        <v>0</v>
      </c>
      <c r="Q58" s="357"/>
    </row>
    <row r="59" spans="1:17" s="57" customFormat="1">
      <c r="A59" s="75"/>
      <c r="B59" s="68"/>
      <c r="C59" s="75"/>
      <c r="D59" s="135"/>
      <c r="E59" s="505"/>
      <c r="F59" s="52"/>
      <c r="G59" s="135">
        <f>IF(B59&gt;0,IF(Business!$B$7="n",F59,ROUND(F59*1/(1+VLOOKUP(DATE(YEAR(B59),MONTH(B59),1),Data!$A$2:$P$700,MATCH("VAT rate",Data!$A$1:$P$1,0),FALSE)),2)),0)</f>
        <v>0</v>
      </c>
      <c r="H59" s="136">
        <f t="shared" si="6"/>
        <v>0</v>
      </c>
      <c r="I59" s="137">
        <f t="shared" si="7"/>
        <v>0</v>
      </c>
      <c r="J59" s="138">
        <f>IF(Business!$B$10="n",G59,ROUND('Sales Invoices'!F59*(1-Business!$B$11),2))</f>
        <v>0</v>
      </c>
      <c r="K59" s="139">
        <f t="shared" si="8"/>
        <v>0</v>
      </c>
      <c r="L59" s="140">
        <f>SUMIF('Business Bank'!$E$7:$E$598,A59,'Business Bank'!$D$7:$D$598)+SUMIF(Bank2!$E$7:$E$598,A59,Bank2!$D$7:$D$598)+SUMIF(CreditCard!$E$7:$E$598,A59,CreditCard!$D$7:$D$598)+SUMIF(Proprietor!$E$7:$E$574,A59,Proprietor!$D$7:$D$574)+SUMIF('CIS(suppliers)'!$E$8:$E$575,A59,'CIS(suppliers)'!$D$8:$D$575)+SUMIF('CIS(customers)'!$E$8:$E$575,A59,'CIS(customers)'!$D$8:$D$575)</f>
        <v>0</v>
      </c>
      <c r="M59" s="383" t="str">
        <f>IF((SUMIF('Business Bank'!$E$7:$E$6681,A59,'Business Bank'!$A$7:$A$6681)+SUMIF(Bank2!$E$7:$E$6690,A59,Bank2!$A$7:$A$6690)+SUMIF(CreditCard!$E$7:$E$6699,A59,CreditCard!$A$7:$A$6699)+SUMIF(Proprietor!$E$7:$E$6469,A59,Proprietor!$A$7:$D$6469))&gt;0,SUMIF('Business Bank'!$E$7:$E$6681,A59,'Business Bank'!$A$7:$A$6681)+SUMIF(Bank2!$E$7:$E$6690,A59,Bank2!$A$7:$A$6690)+SUMIF(CreditCard!$E$7:$E$6699,A59,CreditCard!$A$7:$A$6699)+SUMIF(Proprietor!$E$7:$E$6469,A59,Proprietor!$A$7:$D$6469),"")</f>
        <v/>
      </c>
      <c r="N59" s="141">
        <f t="shared" si="9"/>
        <v>0</v>
      </c>
      <c r="O59" s="142">
        <f>IF(H59&gt;0,IF(B59&gt;0,IF(Business!$B$7="n",N59,ROUND(N59*1/(1+VLOOKUP(DATE(YEAR(B59),MONTH(B59),1),Data!$A$2:$P$700,MATCH("VAT rate",Data!$A$1:$P$1,0),FALSE)),2)),0),N59)</f>
        <v>0</v>
      </c>
      <c r="P59" s="143">
        <f t="shared" si="5"/>
        <v>0</v>
      </c>
      <c r="Q59" s="357"/>
    </row>
    <row r="60" spans="1:17" s="57" customFormat="1">
      <c r="A60" s="75"/>
      <c r="B60" s="68"/>
      <c r="C60" s="75"/>
      <c r="D60" s="135"/>
      <c r="E60" s="505"/>
      <c r="F60" s="52"/>
      <c r="G60" s="135">
        <f>IF(B60&gt;0,IF(Business!$B$7="n",F60,ROUND(F60*1/(1+VLOOKUP(DATE(YEAR(B60),MONTH(B60),1),Data!$A$2:$P$700,MATCH("VAT rate",Data!$A$1:$P$1,0),FALSE)),2)),0)</f>
        <v>0</v>
      </c>
      <c r="H60" s="136">
        <f t="shared" si="6"/>
        <v>0</v>
      </c>
      <c r="I60" s="137">
        <f t="shared" si="7"/>
        <v>0</v>
      </c>
      <c r="J60" s="138">
        <f>IF(Business!$B$10="n",G60,ROUND('Sales Invoices'!F60*(1-Business!$B$11),2))</f>
        <v>0</v>
      </c>
      <c r="K60" s="139">
        <f t="shared" si="8"/>
        <v>0</v>
      </c>
      <c r="L60" s="140">
        <f>SUMIF('Business Bank'!$E$7:$E$598,A60,'Business Bank'!$D$7:$D$598)+SUMIF(Bank2!$E$7:$E$598,A60,Bank2!$D$7:$D$598)+SUMIF(CreditCard!$E$7:$E$598,A60,CreditCard!$D$7:$D$598)+SUMIF(Proprietor!$E$7:$E$574,A60,Proprietor!$D$7:$D$574)+SUMIF('CIS(suppliers)'!$E$8:$E$575,A60,'CIS(suppliers)'!$D$8:$D$575)+SUMIF('CIS(customers)'!$E$8:$E$575,A60,'CIS(customers)'!$D$8:$D$575)</f>
        <v>0</v>
      </c>
      <c r="M60" s="383" t="str">
        <f>IF((SUMIF('Business Bank'!$E$7:$E$6681,A60,'Business Bank'!$A$7:$A$6681)+SUMIF(Bank2!$E$7:$E$6690,A60,Bank2!$A$7:$A$6690)+SUMIF(CreditCard!$E$7:$E$6699,A60,CreditCard!$A$7:$A$6699)+SUMIF(Proprietor!$E$7:$E$6469,A60,Proprietor!$A$7:$D$6469))&gt;0,SUMIF('Business Bank'!$E$7:$E$6681,A60,'Business Bank'!$A$7:$A$6681)+SUMIF(Bank2!$E$7:$E$6690,A60,Bank2!$A$7:$A$6690)+SUMIF(CreditCard!$E$7:$E$6699,A60,CreditCard!$A$7:$A$6699)+SUMIF(Proprietor!$E$7:$E$6469,A60,Proprietor!$A$7:$D$6469),"")</f>
        <v/>
      </c>
      <c r="N60" s="141">
        <f t="shared" si="9"/>
        <v>0</v>
      </c>
      <c r="O60" s="142">
        <f>IF(H60&gt;0,IF(B60&gt;0,IF(Business!$B$7="n",N60,ROUND(N60*1/(1+VLOOKUP(DATE(YEAR(B60),MONTH(B60),1),Data!$A$2:$P$700,MATCH("VAT rate",Data!$A$1:$P$1,0),FALSE)),2)),0),N60)</f>
        <v>0</v>
      </c>
      <c r="P60" s="143">
        <f t="shared" si="5"/>
        <v>0</v>
      </c>
      <c r="Q60" s="357"/>
    </row>
    <row r="61" spans="1:17" s="57" customFormat="1">
      <c r="A61" s="75"/>
      <c r="B61" s="68"/>
      <c r="C61" s="75"/>
      <c r="D61" s="135"/>
      <c r="E61" s="505"/>
      <c r="F61" s="52"/>
      <c r="G61" s="135">
        <f>IF(B61&gt;0,IF(Business!$B$7="n",F61,ROUND(F61*1/(1+VLOOKUP(DATE(YEAR(B61),MONTH(B61),1),Data!$A$2:$P$700,MATCH("VAT rate",Data!$A$1:$P$1,0),FALSE)),2)),0)</f>
        <v>0</v>
      </c>
      <c r="H61" s="136">
        <f t="shared" si="6"/>
        <v>0</v>
      </c>
      <c r="I61" s="137">
        <f t="shared" si="7"/>
        <v>0</v>
      </c>
      <c r="J61" s="138">
        <f>IF(Business!$B$10="n",G61,ROUND('Sales Invoices'!F61*(1-Business!$B$11),2))</f>
        <v>0</v>
      </c>
      <c r="K61" s="139">
        <f t="shared" si="8"/>
        <v>0</v>
      </c>
      <c r="L61" s="140">
        <f>SUMIF('Business Bank'!$E$7:$E$598,A61,'Business Bank'!$D$7:$D$598)+SUMIF(Bank2!$E$7:$E$598,A61,Bank2!$D$7:$D$598)+SUMIF(CreditCard!$E$7:$E$598,A61,CreditCard!$D$7:$D$598)+SUMIF(Proprietor!$E$7:$E$574,A61,Proprietor!$D$7:$D$574)+SUMIF('CIS(suppliers)'!$E$8:$E$575,A61,'CIS(suppliers)'!$D$8:$D$575)+SUMIF('CIS(customers)'!$E$8:$E$575,A61,'CIS(customers)'!$D$8:$D$575)</f>
        <v>0</v>
      </c>
      <c r="M61" s="383" t="str">
        <f>IF((SUMIF('Business Bank'!$E$7:$E$6681,A61,'Business Bank'!$A$7:$A$6681)+SUMIF(Bank2!$E$7:$E$6690,A61,Bank2!$A$7:$A$6690)+SUMIF(CreditCard!$E$7:$E$6699,A61,CreditCard!$A$7:$A$6699)+SUMIF(Proprietor!$E$7:$E$6469,A61,Proprietor!$A$7:$D$6469))&gt;0,SUMIF('Business Bank'!$E$7:$E$6681,A61,'Business Bank'!$A$7:$A$6681)+SUMIF(Bank2!$E$7:$E$6690,A61,Bank2!$A$7:$A$6690)+SUMIF(CreditCard!$E$7:$E$6699,A61,CreditCard!$A$7:$A$6699)+SUMIF(Proprietor!$E$7:$E$6469,A61,Proprietor!$A$7:$D$6469),"")</f>
        <v/>
      </c>
      <c r="N61" s="141">
        <f t="shared" si="9"/>
        <v>0</v>
      </c>
      <c r="O61" s="142">
        <f>IF(H61&gt;0,IF(B61&gt;0,IF(Business!$B$7="n",N61,ROUND(N61*1/(1+VLOOKUP(DATE(YEAR(B61),MONTH(B61),1),Data!$A$2:$P$700,MATCH("VAT rate",Data!$A$1:$P$1,0),FALSE)),2)),0),N61)</f>
        <v>0</v>
      </c>
      <c r="P61" s="143">
        <f t="shared" si="5"/>
        <v>0</v>
      </c>
      <c r="Q61" s="357"/>
    </row>
    <row r="62" spans="1:17" s="57" customFormat="1">
      <c r="A62" s="75"/>
      <c r="B62" s="68"/>
      <c r="C62" s="75"/>
      <c r="D62" s="135" t="str">
        <f>IF(ISERROR(VLOOKUP(C62,Customers!$A$7:$H$302,3,FALSE)),"",VLOOKUP(C62,Customers!$A$7:$H$302,3,FALSE))</f>
        <v/>
      </c>
      <c r="E62" s="505"/>
      <c r="F62" s="52"/>
      <c r="G62" s="135">
        <f>IF(B62&gt;0,IF(Business!$B$7="n",F62,ROUND(F62*1/(1+VLOOKUP(DATE(YEAR(B62),MONTH(B62),1),Data!$A$2:$P$700,MATCH("VAT rate",Data!$A$1:$P$1,0),FALSE)),2)),0)</f>
        <v>0</v>
      </c>
      <c r="H62" s="136">
        <f t="shared" si="6"/>
        <v>0</v>
      </c>
      <c r="I62" s="137">
        <f t="shared" si="7"/>
        <v>0</v>
      </c>
      <c r="J62" s="138">
        <f>IF(Business!$B$10="n",G62,ROUND('Sales Invoices'!F62*(1-Business!$B$11),2))</f>
        <v>0</v>
      </c>
      <c r="K62" s="139">
        <f t="shared" si="8"/>
        <v>0</v>
      </c>
      <c r="L62" s="140">
        <f>SUMIF('Business Bank'!$E$7:$E$598,A62,'Business Bank'!$D$7:$D$598)+SUMIF(Bank2!$E$7:$E$598,A62,Bank2!$D$7:$D$598)+SUMIF(CreditCard!$E$7:$E$598,A62,CreditCard!$D$7:$D$598)+SUMIF(Proprietor!$E$7:$E$574,A62,Proprietor!$D$7:$D$574)+SUMIF('CIS(suppliers)'!$E$8:$E$575,A62,'CIS(suppliers)'!$D$8:$D$575)+SUMIF('CIS(customers)'!$E$8:$E$575,A62,'CIS(customers)'!$D$8:$D$575)</f>
        <v>0</v>
      </c>
      <c r="M62" s="383" t="str">
        <f>IF((SUMIF('Business Bank'!$E$7:$E$6681,A62,'Business Bank'!$A$7:$A$6681)+SUMIF(Bank2!$E$7:$E$6690,A62,Bank2!$A$7:$A$6690)+SUMIF(CreditCard!$E$7:$E$6699,A62,CreditCard!$A$7:$A$6699)+SUMIF(Proprietor!$E$7:$E$6469,A62,Proprietor!$A$7:$D$6469))&gt;0,SUMIF('Business Bank'!$E$7:$E$6681,A62,'Business Bank'!$A$7:$A$6681)+SUMIF(Bank2!$E$7:$E$6690,A62,Bank2!$A$7:$A$6690)+SUMIF(CreditCard!$E$7:$E$6699,A62,CreditCard!$A$7:$A$6699)+SUMIF(Proprietor!$E$7:$E$6469,A62,Proprietor!$A$7:$D$6469),"")</f>
        <v/>
      </c>
      <c r="N62" s="141">
        <f t="shared" si="9"/>
        <v>0</v>
      </c>
      <c r="O62" s="142">
        <f>IF(H62&gt;0,IF(B62&gt;0,IF(Business!$B$7="n",N62,ROUND(N62*1/(1+VLOOKUP(DATE(YEAR(B62),MONTH(B62),1),Data!$A$2:$P$700,MATCH("VAT rate",Data!$A$1:$P$1,0),FALSE)),2)),0),N62)</f>
        <v>0</v>
      </c>
      <c r="P62" s="143">
        <f t="shared" si="5"/>
        <v>0</v>
      </c>
      <c r="Q62" s="357"/>
    </row>
    <row r="63" spans="1:17" s="57" customFormat="1">
      <c r="A63" s="75"/>
      <c r="B63" s="68"/>
      <c r="C63" s="75"/>
      <c r="D63" s="135" t="str">
        <f>IF(ISERROR(VLOOKUP(C63,Customers!$A$7:$H$302,3,FALSE)),"",VLOOKUP(C63,Customers!$A$7:$H$302,3,FALSE))</f>
        <v/>
      </c>
      <c r="E63" s="505"/>
      <c r="F63" s="52"/>
      <c r="G63" s="135">
        <f>IF(B63&gt;0,IF(Business!$B$7="n",F63,ROUND(F63*1/(1+VLOOKUP(DATE(YEAR(B63),MONTH(B63),1),Data!$A$2:$P$700,MATCH("VAT rate",Data!$A$1:$P$1,0),FALSE)),2)),0)</f>
        <v>0</v>
      </c>
      <c r="H63" s="136">
        <f t="shared" si="6"/>
        <v>0</v>
      </c>
      <c r="I63" s="137">
        <f t="shared" si="7"/>
        <v>0</v>
      </c>
      <c r="J63" s="138">
        <f>IF(Business!$B$10="n",G63,ROUND('Sales Invoices'!F63*(1-Business!$B$11),2))</f>
        <v>0</v>
      </c>
      <c r="K63" s="139">
        <f t="shared" si="8"/>
        <v>0</v>
      </c>
      <c r="L63" s="140">
        <f>SUMIF('Business Bank'!$E$7:$E$598,A63,'Business Bank'!$D$7:$D$598)+SUMIF(Bank2!$E$7:$E$598,A63,Bank2!$D$7:$D$598)+SUMIF(CreditCard!$E$7:$E$598,A63,CreditCard!$D$7:$D$598)+SUMIF(Proprietor!$E$7:$E$574,A63,Proprietor!$D$7:$D$574)+SUMIF('CIS(suppliers)'!$E$8:$E$575,A63,'CIS(suppliers)'!$D$8:$D$575)+SUMIF('CIS(customers)'!$E$8:$E$575,A63,'CIS(customers)'!$D$8:$D$575)</f>
        <v>0</v>
      </c>
      <c r="M63" s="383" t="str">
        <f>IF((SUMIF('Business Bank'!$E$7:$E$6681,A63,'Business Bank'!$A$7:$A$6681)+SUMIF(Bank2!$E$7:$E$6690,A63,Bank2!$A$7:$A$6690)+SUMIF(CreditCard!$E$7:$E$6699,A63,CreditCard!$A$7:$A$6699)+SUMIF(Proprietor!$E$7:$E$6469,A63,Proprietor!$A$7:$D$6469))&gt;0,SUMIF('Business Bank'!$E$7:$E$6681,A63,'Business Bank'!$A$7:$A$6681)+SUMIF(Bank2!$E$7:$E$6690,A63,Bank2!$A$7:$A$6690)+SUMIF(CreditCard!$E$7:$E$6699,A63,CreditCard!$A$7:$A$6699)+SUMIF(Proprietor!$E$7:$E$6469,A63,Proprietor!$A$7:$D$6469),"")</f>
        <v/>
      </c>
      <c r="N63" s="141">
        <f t="shared" si="9"/>
        <v>0</v>
      </c>
      <c r="O63" s="142">
        <f>IF(H63&gt;0,IF(B63&gt;0,IF(Business!$B$7="n",N63,ROUND(N63*1/(1+VLOOKUP(DATE(YEAR(B63),MONTH(B63),1),Data!$A$2:$P$700,MATCH("VAT rate",Data!$A$1:$P$1,0),FALSE)),2)),0),N63)</f>
        <v>0</v>
      </c>
      <c r="P63" s="143">
        <f t="shared" si="5"/>
        <v>0</v>
      </c>
      <c r="Q63" s="357"/>
    </row>
    <row r="64" spans="1:17" s="57" customFormat="1">
      <c r="A64" s="75"/>
      <c r="B64" s="68"/>
      <c r="C64" s="75"/>
      <c r="D64" s="135" t="str">
        <f>IF(ISERROR(VLOOKUP(C64,Customers!$A$7:$H$302,3,FALSE)),"",VLOOKUP(C64,Customers!$A$7:$H$302,3,FALSE))</f>
        <v/>
      </c>
      <c r="E64" s="505"/>
      <c r="F64" s="52"/>
      <c r="G64" s="135">
        <f>IF(B64&gt;0,IF(Business!$B$7="n",F64,ROUND(F64*1/(1+VLOOKUP(DATE(YEAR(B64),MONTH(B64),1),Data!$A$2:$P$700,MATCH("VAT rate",Data!$A$1:$P$1,0),FALSE)),2)),0)</f>
        <v>0</v>
      </c>
      <c r="H64" s="136">
        <f t="shared" si="6"/>
        <v>0</v>
      </c>
      <c r="I64" s="137">
        <f t="shared" si="7"/>
        <v>0</v>
      </c>
      <c r="J64" s="138">
        <f>IF(Business!$B$10="n",G64,ROUND('Sales Invoices'!F64*(1-Business!$B$11),2))</f>
        <v>0</v>
      </c>
      <c r="K64" s="139">
        <f t="shared" si="8"/>
        <v>0</v>
      </c>
      <c r="L64" s="140">
        <f>SUMIF('Business Bank'!$E$7:$E$598,A64,'Business Bank'!$D$7:$D$598)+SUMIF(Bank2!$E$7:$E$598,A64,Bank2!$D$7:$D$598)+SUMIF(CreditCard!$E$7:$E$598,A64,CreditCard!$D$7:$D$598)+SUMIF(Proprietor!$E$7:$E$574,A64,Proprietor!$D$7:$D$574)+SUMIF('CIS(suppliers)'!$E$8:$E$575,A64,'CIS(suppliers)'!$D$8:$D$575)+SUMIF('CIS(customers)'!$E$8:$E$575,A64,'CIS(customers)'!$D$8:$D$575)</f>
        <v>0</v>
      </c>
      <c r="M64" s="383" t="str">
        <f>IF((SUMIF('Business Bank'!$E$7:$E$6681,A64,'Business Bank'!$A$7:$A$6681)+SUMIF(Bank2!$E$7:$E$6690,A64,Bank2!$A$7:$A$6690)+SUMIF(CreditCard!$E$7:$E$6699,A64,CreditCard!$A$7:$A$6699)+SUMIF(Proprietor!$E$7:$E$6469,A64,Proprietor!$A$7:$D$6469))&gt;0,SUMIF('Business Bank'!$E$7:$E$6681,A64,'Business Bank'!$A$7:$A$6681)+SUMIF(Bank2!$E$7:$E$6690,A64,Bank2!$A$7:$A$6690)+SUMIF(CreditCard!$E$7:$E$6699,A64,CreditCard!$A$7:$A$6699)+SUMIF(Proprietor!$E$7:$E$6469,A64,Proprietor!$A$7:$D$6469),"")</f>
        <v/>
      </c>
      <c r="N64" s="141">
        <f t="shared" si="9"/>
        <v>0</v>
      </c>
      <c r="O64" s="142">
        <f>IF(H64&gt;0,IF(B64&gt;0,IF(Business!$B$7="n",N64,ROUND(N64*1/(1+VLOOKUP(DATE(YEAR(B64),MONTH(B64),1),Data!$A$2:$P$700,MATCH("VAT rate",Data!$A$1:$P$1,0),FALSE)),2)),0),N64)</f>
        <v>0</v>
      </c>
      <c r="P64" s="143">
        <f t="shared" si="5"/>
        <v>0</v>
      </c>
      <c r="Q64" s="357"/>
    </row>
    <row r="65" spans="1:17" s="57" customFormat="1">
      <c r="A65" s="75"/>
      <c r="B65" s="68"/>
      <c r="C65" s="75"/>
      <c r="D65" s="135" t="str">
        <f>IF(ISERROR(VLOOKUP(C65,Customers!$A$7:$H$302,3,FALSE)),"",VLOOKUP(C65,Customers!$A$7:$H$302,3,FALSE))</f>
        <v/>
      </c>
      <c r="E65" s="505"/>
      <c r="F65" s="52"/>
      <c r="G65" s="135">
        <f>IF(B65&gt;0,IF(Business!$B$7="n",F65,ROUND(F65*1/(1+VLOOKUP(DATE(YEAR(B65),MONTH(B65),1),Data!$A$2:$P$700,MATCH("VAT rate",Data!$A$1:$P$1,0),FALSE)),2)),0)</f>
        <v>0</v>
      </c>
      <c r="H65" s="136">
        <f t="shared" si="6"/>
        <v>0</v>
      </c>
      <c r="I65" s="137">
        <f t="shared" si="7"/>
        <v>0</v>
      </c>
      <c r="J65" s="138">
        <f>IF(Business!$B$10="n",G65,ROUND('Sales Invoices'!F65*(1-Business!$B$11),2))</f>
        <v>0</v>
      </c>
      <c r="K65" s="139">
        <f t="shared" si="8"/>
        <v>0</v>
      </c>
      <c r="L65" s="140">
        <f>SUMIF('Business Bank'!$E$7:$E$598,A65,'Business Bank'!$D$7:$D$598)+SUMIF(Bank2!$E$7:$E$598,A65,Bank2!$D$7:$D$598)+SUMIF(CreditCard!$E$7:$E$598,A65,CreditCard!$D$7:$D$598)+SUMIF(Proprietor!$E$7:$E$574,A65,Proprietor!$D$7:$D$574)+SUMIF('CIS(suppliers)'!$E$8:$E$575,A65,'CIS(suppliers)'!$D$8:$D$575)+SUMIF('CIS(customers)'!$E$8:$E$575,A65,'CIS(customers)'!$D$8:$D$575)</f>
        <v>0</v>
      </c>
      <c r="M65" s="383" t="str">
        <f>IF((SUMIF('Business Bank'!$E$7:$E$6681,A65,'Business Bank'!$A$7:$A$6681)+SUMIF(Bank2!$E$7:$E$6690,A65,Bank2!$A$7:$A$6690)+SUMIF(CreditCard!$E$7:$E$6699,A65,CreditCard!$A$7:$A$6699)+SUMIF(Proprietor!$E$7:$E$6469,A65,Proprietor!$A$7:$D$6469))&gt;0,SUMIF('Business Bank'!$E$7:$E$6681,A65,'Business Bank'!$A$7:$A$6681)+SUMIF(Bank2!$E$7:$E$6690,A65,Bank2!$A$7:$A$6690)+SUMIF(CreditCard!$E$7:$E$6699,A65,CreditCard!$A$7:$A$6699)+SUMIF(Proprietor!$E$7:$E$6469,A65,Proprietor!$A$7:$D$6469),"")</f>
        <v/>
      </c>
      <c r="N65" s="141">
        <f t="shared" si="9"/>
        <v>0</v>
      </c>
      <c r="O65" s="142">
        <f>IF(H65&gt;0,IF(B65&gt;0,IF(Business!$B$7="n",N65,ROUND(N65*1/(1+VLOOKUP(DATE(YEAR(B65),MONTH(B65),1),Data!$A$2:$P$700,MATCH("VAT rate",Data!$A$1:$P$1,0),FALSE)),2)),0),N65)</f>
        <v>0</v>
      </c>
      <c r="P65" s="143">
        <f t="shared" si="5"/>
        <v>0</v>
      </c>
      <c r="Q65" s="357"/>
    </row>
    <row r="66" spans="1:17" s="57" customFormat="1">
      <c r="A66" s="75"/>
      <c r="B66" s="68"/>
      <c r="C66" s="75"/>
      <c r="D66" s="135" t="str">
        <f>IF(ISERROR(VLOOKUP(C66,Customers!$A$7:$H$302,3,FALSE)),"",VLOOKUP(C66,Customers!$A$7:$H$302,3,FALSE))</f>
        <v/>
      </c>
      <c r="E66" s="505"/>
      <c r="F66" s="52"/>
      <c r="G66" s="135">
        <f>IF(B66&gt;0,IF(Business!$B$7="n",F66,ROUND(F66*1/(1+VLOOKUP(DATE(YEAR(B66),MONTH(B66),1),Data!$A$2:$P$700,MATCH("VAT rate",Data!$A$1:$P$1,0),FALSE)),2)),0)</f>
        <v>0</v>
      </c>
      <c r="H66" s="136">
        <f t="shared" si="6"/>
        <v>0</v>
      </c>
      <c r="I66" s="137">
        <f t="shared" si="7"/>
        <v>0</v>
      </c>
      <c r="J66" s="138">
        <f>IF(Business!$B$10="n",G66,ROUND('Sales Invoices'!F66*(1-Business!$B$11),2))</f>
        <v>0</v>
      </c>
      <c r="K66" s="139">
        <f t="shared" si="8"/>
        <v>0</v>
      </c>
      <c r="L66" s="140">
        <f>SUMIF('Business Bank'!$E$7:$E$598,A66,'Business Bank'!$D$7:$D$598)+SUMIF(Bank2!$E$7:$E$598,A66,Bank2!$D$7:$D$598)+SUMIF(CreditCard!$E$7:$E$598,A66,CreditCard!$D$7:$D$598)+SUMIF(Proprietor!$E$7:$E$574,A66,Proprietor!$D$7:$D$574)+SUMIF('CIS(suppliers)'!$E$8:$E$575,A66,'CIS(suppliers)'!$D$8:$D$575)+SUMIF('CIS(customers)'!$E$8:$E$575,A66,'CIS(customers)'!$D$8:$D$575)</f>
        <v>0</v>
      </c>
      <c r="M66" s="383" t="str">
        <f>IF((SUMIF('Business Bank'!$E$7:$E$6681,A66,'Business Bank'!$A$7:$A$6681)+SUMIF(Bank2!$E$7:$E$6690,A66,Bank2!$A$7:$A$6690)+SUMIF(CreditCard!$E$7:$E$6699,A66,CreditCard!$A$7:$A$6699)+SUMIF(Proprietor!$E$7:$E$6469,A66,Proprietor!$A$7:$D$6469))&gt;0,SUMIF('Business Bank'!$E$7:$E$6681,A66,'Business Bank'!$A$7:$A$6681)+SUMIF(Bank2!$E$7:$E$6690,A66,Bank2!$A$7:$A$6690)+SUMIF(CreditCard!$E$7:$E$6699,A66,CreditCard!$A$7:$A$6699)+SUMIF(Proprietor!$E$7:$E$6469,A66,Proprietor!$A$7:$D$6469),"")</f>
        <v/>
      </c>
      <c r="N66" s="141">
        <f t="shared" si="9"/>
        <v>0</v>
      </c>
      <c r="O66" s="142">
        <f>IF(H66&gt;0,IF(B66&gt;0,IF(Business!$B$7="n",N66,ROUND(N66*1/(1+VLOOKUP(DATE(YEAR(B66),MONTH(B66),1),Data!$A$2:$P$700,MATCH("VAT rate",Data!$A$1:$P$1,0),FALSE)),2)),0),N66)</f>
        <v>0</v>
      </c>
      <c r="P66" s="143">
        <f t="shared" si="5"/>
        <v>0</v>
      </c>
      <c r="Q66" s="357"/>
    </row>
    <row r="67" spans="1:17" s="57" customFormat="1">
      <c r="A67" s="75"/>
      <c r="B67" s="68"/>
      <c r="C67" s="75"/>
      <c r="D67" s="135" t="str">
        <f>IF(ISERROR(VLOOKUP(C67,Customers!$A$7:$H$302,3,FALSE)),"",VLOOKUP(C67,Customers!$A$7:$H$302,3,FALSE))</f>
        <v/>
      </c>
      <c r="E67" s="505"/>
      <c r="F67" s="52"/>
      <c r="G67" s="135">
        <f>IF(B67&gt;0,IF(Business!$B$7="n",F67,ROUND(F67*1/(1+VLOOKUP(DATE(YEAR(B67),MONTH(B67),1),Data!$A$2:$P$700,MATCH("VAT rate",Data!$A$1:$P$1,0),FALSE)),2)),0)</f>
        <v>0</v>
      </c>
      <c r="H67" s="136">
        <f t="shared" si="6"/>
        <v>0</v>
      </c>
      <c r="I67" s="137">
        <f t="shared" si="7"/>
        <v>0</v>
      </c>
      <c r="J67" s="138">
        <f>IF(Business!$B$10="n",G67,ROUND('Sales Invoices'!F67*(1-Business!$B$11),2))</f>
        <v>0</v>
      </c>
      <c r="K67" s="139">
        <f t="shared" si="8"/>
        <v>0</v>
      </c>
      <c r="L67" s="140">
        <f>SUMIF('Business Bank'!$E$7:$E$598,A67,'Business Bank'!$D$7:$D$598)+SUMIF(Bank2!$E$7:$E$598,A67,Bank2!$D$7:$D$598)+SUMIF(CreditCard!$E$7:$E$598,A67,CreditCard!$D$7:$D$598)+SUMIF(Proprietor!$E$7:$E$574,A67,Proprietor!$D$7:$D$574)+SUMIF('CIS(suppliers)'!$E$8:$E$575,A67,'CIS(suppliers)'!$D$8:$D$575)+SUMIF('CIS(customers)'!$E$8:$E$575,A67,'CIS(customers)'!$D$8:$D$575)</f>
        <v>0</v>
      </c>
      <c r="M67" s="383" t="str">
        <f>IF((SUMIF('Business Bank'!$E$7:$E$6681,A67,'Business Bank'!$A$7:$A$6681)+SUMIF(Bank2!$E$7:$E$6690,A67,Bank2!$A$7:$A$6690)+SUMIF(CreditCard!$E$7:$E$6699,A67,CreditCard!$A$7:$A$6699)+SUMIF(Proprietor!$E$7:$E$6469,A67,Proprietor!$A$7:$D$6469))&gt;0,SUMIF('Business Bank'!$E$7:$E$6681,A67,'Business Bank'!$A$7:$A$6681)+SUMIF(Bank2!$E$7:$E$6690,A67,Bank2!$A$7:$A$6690)+SUMIF(CreditCard!$E$7:$E$6699,A67,CreditCard!$A$7:$A$6699)+SUMIF(Proprietor!$E$7:$E$6469,A67,Proprietor!$A$7:$D$6469),"")</f>
        <v/>
      </c>
      <c r="N67" s="141">
        <f t="shared" si="9"/>
        <v>0</v>
      </c>
      <c r="O67" s="142">
        <f>IF(H67&gt;0,IF(B67&gt;0,IF(Business!$B$7="n",N67,ROUND(N67*1/(1+VLOOKUP(DATE(YEAR(B67),MONTH(B67),1),Data!$A$2:$P$700,MATCH("VAT rate",Data!$A$1:$P$1,0),FALSE)),2)),0),N67)</f>
        <v>0</v>
      </c>
      <c r="P67" s="143">
        <f t="shared" si="5"/>
        <v>0</v>
      </c>
      <c r="Q67" s="357"/>
    </row>
    <row r="68" spans="1:17" s="57" customFormat="1">
      <c r="A68" s="75"/>
      <c r="B68" s="68"/>
      <c r="C68" s="75"/>
      <c r="D68" s="135" t="str">
        <f>IF(ISERROR(VLOOKUP(C68,Customers!$A$7:$H$302,3,FALSE)),"",VLOOKUP(C68,Customers!$A$7:$H$302,3,FALSE))</f>
        <v/>
      </c>
      <c r="E68" s="505"/>
      <c r="F68" s="52"/>
      <c r="G68" s="135">
        <f>IF(B68&gt;0,IF(Business!$B$7="n",F68,ROUND(F68*1/(1+VLOOKUP(DATE(YEAR(B68),MONTH(B68),1),Data!$A$2:$P$700,MATCH("VAT rate",Data!$A$1:$P$1,0),FALSE)),2)),0)</f>
        <v>0</v>
      </c>
      <c r="H68" s="136">
        <f t="shared" si="6"/>
        <v>0</v>
      </c>
      <c r="I68" s="137">
        <f t="shared" si="7"/>
        <v>0</v>
      </c>
      <c r="J68" s="138">
        <f>IF(Business!$B$10="n",G68,ROUND('Sales Invoices'!F68*(1-Business!$B$11),2))</f>
        <v>0</v>
      </c>
      <c r="K68" s="139">
        <f t="shared" si="8"/>
        <v>0</v>
      </c>
      <c r="L68" s="140">
        <f>SUMIF('Business Bank'!$E$7:$E$598,A68,'Business Bank'!$D$7:$D$598)+SUMIF(Bank2!$E$7:$E$598,A68,Bank2!$D$7:$D$598)+SUMIF(CreditCard!$E$7:$E$598,A68,CreditCard!$D$7:$D$598)+SUMIF(Proprietor!$E$7:$E$574,A68,Proprietor!$D$7:$D$574)+SUMIF('CIS(suppliers)'!$E$8:$E$575,A68,'CIS(suppliers)'!$D$8:$D$575)+SUMIF('CIS(customers)'!$E$8:$E$575,A68,'CIS(customers)'!$D$8:$D$575)</f>
        <v>0</v>
      </c>
      <c r="M68" s="383" t="str">
        <f>IF((SUMIF('Business Bank'!$E$7:$E$6681,A68,'Business Bank'!$A$7:$A$6681)+SUMIF(Bank2!$E$7:$E$6690,A68,Bank2!$A$7:$A$6690)+SUMIF(CreditCard!$E$7:$E$6699,A68,CreditCard!$A$7:$A$6699)+SUMIF(Proprietor!$E$7:$E$6469,A68,Proprietor!$A$7:$D$6469))&gt;0,SUMIF('Business Bank'!$E$7:$E$6681,A68,'Business Bank'!$A$7:$A$6681)+SUMIF(Bank2!$E$7:$E$6690,A68,Bank2!$A$7:$A$6690)+SUMIF(CreditCard!$E$7:$E$6699,A68,CreditCard!$A$7:$A$6699)+SUMIF(Proprietor!$E$7:$E$6469,A68,Proprietor!$A$7:$D$6469),"")</f>
        <v/>
      </c>
      <c r="N68" s="141">
        <f t="shared" si="9"/>
        <v>0</v>
      </c>
      <c r="O68" s="142">
        <f>IF(H68&gt;0,IF(B68&gt;0,IF(Business!$B$7="n",N68,ROUND(N68*1/(1+VLOOKUP(DATE(YEAR(B68),MONTH(B68),1),Data!$A$2:$P$700,MATCH("VAT rate",Data!$A$1:$P$1,0),FALSE)),2)),0),N68)</f>
        <v>0</v>
      </c>
      <c r="P68" s="143">
        <f t="shared" si="5"/>
        <v>0</v>
      </c>
      <c r="Q68" s="357"/>
    </row>
    <row r="69" spans="1:17" s="57" customFormat="1">
      <c r="A69" s="75"/>
      <c r="B69" s="68"/>
      <c r="C69" s="75"/>
      <c r="D69" s="135" t="str">
        <f>IF(ISERROR(VLOOKUP(C69,Customers!$A$7:$H$302,3,FALSE)),"",VLOOKUP(C69,Customers!$A$7:$H$302,3,FALSE))</f>
        <v/>
      </c>
      <c r="E69" s="505"/>
      <c r="F69" s="52"/>
      <c r="G69" s="135">
        <f>IF(B69&gt;0,IF(Business!$B$7="n",F69,ROUND(F69*1/(1+VLOOKUP(DATE(YEAR(B69),MONTH(B69),1),Data!$A$2:$P$700,MATCH("VAT rate",Data!$A$1:$P$1,0),FALSE)),2)),0)</f>
        <v>0</v>
      </c>
      <c r="H69" s="136">
        <f t="shared" si="6"/>
        <v>0</v>
      </c>
      <c r="I69" s="137">
        <f t="shared" si="7"/>
        <v>0</v>
      </c>
      <c r="J69" s="138">
        <f>IF(Business!$B$10="n",G69,ROUND('Sales Invoices'!F69*(1-Business!$B$11),2))</f>
        <v>0</v>
      </c>
      <c r="K69" s="139">
        <f t="shared" si="8"/>
        <v>0</v>
      </c>
      <c r="L69" s="140">
        <f>SUMIF('Business Bank'!$E$7:$E$598,A69,'Business Bank'!$D$7:$D$598)+SUMIF(Bank2!$E$7:$E$598,A69,Bank2!$D$7:$D$598)+SUMIF(CreditCard!$E$7:$E$598,A69,CreditCard!$D$7:$D$598)+SUMIF(Proprietor!$E$7:$E$574,A69,Proprietor!$D$7:$D$574)+SUMIF('CIS(suppliers)'!$E$8:$E$575,A69,'CIS(suppliers)'!$D$8:$D$575)+SUMIF('CIS(customers)'!$E$8:$E$575,A69,'CIS(customers)'!$D$8:$D$575)</f>
        <v>0</v>
      </c>
      <c r="M69" s="383" t="str">
        <f>IF((SUMIF('Business Bank'!$E$7:$E$6681,A69,'Business Bank'!$A$7:$A$6681)+SUMIF(Bank2!$E$7:$E$6690,A69,Bank2!$A$7:$A$6690)+SUMIF(CreditCard!$E$7:$E$6699,A69,CreditCard!$A$7:$A$6699)+SUMIF(Proprietor!$E$7:$E$6469,A69,Proprietor!$A$7:$D$6469))&gt;0,SUMIF('Business Bank'!$E$7:$E$6681,A69,'Business Bank'!$A$7:$A$6681)+SUMIF(Bank2!$E$7:$E$6690,A69,Bank2!$A$7:$A$6690)+SUMIF(CreditCard!$E$7:$E$6699,A69,CreditCard!$A$7:$A$6699)+SUMIF(Proprietor!$E$7:$E$6469,A69,Proprietor!$A$7:$D$6469),"")</f>
        <v/>
      </c>
      <c r="N69" s="141">
        <f t="shared" si="9"/>
        <v>0</v>
      </c>
      <c r="O69" s="142">
        <f>IF(H69&gt;0,IF(B69&gt;0,IF(Business!$B$7="n",N69,ROUND(N69*1/(1+VLOOKUP(DATE(YEAR(B69),MONTH(B69),1),Data!$A$2:$P$700,MATCH("VAT rate",Data!$A$1:$P$1,0),FALSE)),2)),0),N69)</f>
        <v>0</v>
      </c>
      <c r="P69" s="143">
        <f t="shared" si="5"/>
        <v>0</v>
      </c>
      <c r="Q69" s="357"/>
    </row>
    <row r="70" spans="1:17" s="57" customFormat="1">
      <c r="A70" s="75"/>
      <c r="B70" s="68"/>
      <c r="C70" s="75"/>
      <c r="D70" s="135" t="str">
        <f>IF(ISERROR(VLOOKUP(C70,Customers!$A$7:$H$302,3,FALSE)),"",VLOOKUP(C70,Customers!$A$7:$H$302,3,FALSE))</f>
        <v/>
      </c>
      <c r="E70" s="505"/>
      <c r="F70" s="52"/>
      <c r="G70" s="135">
        <f>IF(B70&gt;0,IF(Business!$B$7="n",F70,ROUND(F70*1/(1+VLOOKUP(DATE(YEAR(B70),MONTH(B70),1),Data!$A$2:$P$700,MATCH("VAT rate",Data!$A$1:$P$1,0),FALSE)),2)),0)</f>
        <v>0</v>
      </c>
      <c r="H70" s="136">
        <f t="shared" si="6"/>
        <v>0</v>
      </c>
      <c r="I70" s="137">
        <f t="shared" si="7"/>
        <v>0</v>
      </c>
      <c r="J70" s="138">
        <f>IF(Business!$B$10="n",G70,ROUND('Sales Invoices'!F70*(1-Business!$B$11),2))</f>
        <v>0</v>
      </c>
      <c r="K70" s="139">
        <f t="shared" si="8"/>
        <v>0</v>
      </c>
      <c r="L70" s="140">
        <f>SUMIF('Business Bank'!$E$7:$E$598,A70,'Business Bank'!$D$7:$D$598)+SUMIF(Bank2!$E$7:$E$598,A70,Bank2!$D$7:$D$598)+SUMIF(CreditCard!$E$7:$E$598,A70,CreditCard!$D$7:$D$598)+SUMIF(Proprietor!$E$7:$E$574,A70,Proprietor!$D$7:$D$574)+SUMIF('CIS(suppliers)'!$E$8:$E$575,A70,'CIS(suppliers)'!$D$8:$D$575)+SUMIF('CIS(customers)'!$E$8:$E$575,A70,'CIS(customers)'!$D$8:$D$575)</f>
        <v>0</v>
      </c>
      <c r="M70" s="383" t="str">
        <f>IF((SUMIF('Business Bank'!$E$7:$E$6681,A70,'Business Bank'!$A$7:$A$6681)+SUMIF(Bank2!$E$7:$E$6690,A70,Bank2!$A$7:$A$6690)+SUMIF(CreditCard!$E$7:$E$6699,A70,CreditCard!$A$7:$A$6699)+SUMIF(Proprietor!$E$7:$E$6469,A70,Proprietor!$A$7:$D$6469))&gt;0,SUMIF('Business Bank'!$E$7:$E$6681,A70,'Business Bank'!$A$7:$A$6681)+SUMIF(Bank2!$E$7:$E$6690,A70,Bank2!$A$7:$A$6690)+SUMIF(CreditCard!$E$7:$E$6699,A70,CreditCard!$A$7:$A$6699)+SUMIF(Proprietor!$E$7:$E$6469,A70,Proprietor!$A$7:$D$6469),"")</f>
        <v/>
      </c>
      <c r="N70" s="141">
        <f t="shared" si="9"/>
        <v>0</v>
      </c>
      <c r="O70" s="142">
        <f>IF(H70&gt;0,IF(B70&gt;0,IF(Business!$B$7="n",N70,ROUND(N70*1/(1+VLOOKUP(DATE(YEAR(B70),MONTH(B70),1),Data!$A$2:$P$700,MATCH("VAT rate",Data!$A$1:$P$1,0),FALSE)),2)),0),N70)</f>
        <v>0</v>
      </c>
      <c r="P70" s="143">
        <f t="shared" si="5"/>
        <v>0</v>
      </c>
      <c r="Q70" s="357"/>
    </row>
    <row r="71" spans="1:17" s="57" customFormat="1">
      <c r="A71" s="75"/>
      <c r="B71" s="68"/>
      <c r="C71" s="75"/>
      <c r="D71" s="135" t="str">
        <f>IF(ISERROR(VLOOKUP(C71,Customers!$A$7:$H$302,3,FALSE)),"",VLOOKUP(C71,Customers!$A$7:$H$302,3,FALSE))</f>
        <v/>
      </c>
      <c r="E71" s="505"/>
      <c r="F71" s="52"/>
      <c r="G71" s="135">
        <f>IF(B71&gt;0,IF(Business!$B$7="n",F71,ROUND(F71*1/(1+VLOOKUP(DATE(YEAR(B71),MONTH(B71),1),Data!$A$2:$P$700,MATCH("VAT rate",Data!$A$1:$P$1,0),FALSE)),2)),0)</f>
        <v>0</v>
      </c>
      <c r="H71" s="136">
        <f t="shared" si="6"/>
        <v>0</v>
      </c>
      <c r="I71" s="137">
        <f t="shared" si="7"/>
        <v>0</v>
      </c>
      <c r="J71" s="138">
        <f>IF(Business!$B$10="n",G71,ROUND('Sales Invoices'!F71*(1-Business!$B$11),2))</f>
        <v>0</v>
      </c>
      <c r="K71" s="139">
        <f t="shared" si="8"/>
        <v>0</v>
      </c>
      <c r="L71" s="140">
        <f>SUMIF('Business Bank'!$E$7:$E$598,A71,'Business Bank'!$D$7:$D$598)+SUMIF(Bank2!$E$7:$E$598,A71,Bank2!$D$7:$D$598)+SUMIF(CreditCard!$E$7:$E$598,A71,CreditCard!$D$7:$D$598)+SUMIF(Proprietor!$E$7:$E$574,A71,Proprietor!$D$7:$D$574)+SUMIF('CIS(suppliers)'!$E$8:$E$575,A71,'CIS(suppliers)'!$D$8:$D$575)+SUMIF('CIS(customers)'!$E$8:$E$575,A71,'CIS(customers)'!$D$8:$D$575)</f>
        <v>0</v>
      </c>
      <c r="M71" s="383" t="str">
        <f>IF((SUMIF('Business Bank'!$E$7:$E$6681,A71,'Business Bank'!$A$7:$A$6681)+SUMIF(Bank2!$E$7:$E$6690,A71,Bank2!$A$7:$A$6690)+SUMIF(CreditCard!$E$7:$E$6699,A71,CreditCard!$A$7:$A$6699)+SUMIF(Proprietor!$E$7:$E$6469,A71,Proprietor!$A$7:$D$6469))&gt;0,SUMIF('Business Bank'!$E$7:$E$6681,A71,'Business Bank'!$A$7:$A$6681)+SUMIF(Bank2!$E$7:$E$6690,A71,Bank2!$A$7:$A$6690)+SUMIF(CreditCard!$E$7:$E$6699,A71,CreditCard!$A$7:$A$6699)+SUMIF(Proprietor!$E$7:$E$6469,A71,Proprietor!$A$7:$D$6469),"")</f>
        <v/>
      </c>
      <c r="N71" s="141">
        <f t="shared" si="9"/>
        <v>0</v>
      </c>
      <c r="O71" s="142">
        <f>IF(H71&gt;0,IF(B71&gt;0,IF(Business!$B$7="n",N71,ROUND(N71*1/(1+VLOOKUP(DATE(YEAR(B71),MONTH(B71),1),Data!$A$2:$P$700,MATCH("VAT rate",Data!$A$1:$P$1,0),FALSE)),2)),0),N71)</f>
        <v>0</v>
      </c>
      <c r="P71" s="143">
        <f t="shared" si="5"/>
        <v>0</v>
      </c>
      <c r="Q71" s="357"/>
    </row>
    <row r="72" spans="1:17" s="57" customFormat="1">
      <c r="A72" s="75"/>
      <c r="B72" s="68"/>
      <c r="C72" s="75"/>
      <c r="D72" s="135" t="str">
        <f>IF(ISERROR(VLOOKUP(C72,Customers!$A$7:$H$302,3,FALSE)),"",VLOOKUP(C72,Customers!$A$7:$H$302,3,FALSE))</f>
        <v/>
      </c>
      <c r="E72" s="505"/>
      <c r="F72" s="52"/>
      <c r="G72" s="135">
        <f>IF(B72&gt;0,IF(Business!$B$7="n",F72,ROUND(F72*1/(1+VLOOKUP(DATE(YEAR(B72),MONTH(B72),1),Data!$A$2:$P$700,MATCH("VAT rate",Data!$A$1:$P$1,0),FALSE)),2)),0)</f>
        <v>0</v>
      </c>
      <c r="H72" s="136">
        <f t="shared" ref="H72:H135" si="10">+F72-G72</f>
        <v>0</v>
      </c>
      <c r="I72" s="137">
        <f t="shared" ref="I72:I135" si="11">+F72</f>
        <v>0</v>
      </c>
      <c r="J72" s="138">
        <f>IF(Business!$B$10="n",G72,ROUND('Sales Invoices'!F72*(1-Business!$B$11),2))</f>
        <v>0</v>
      </c>
      <c r="K72" s="139">
        <f t="shared" ref="K72:K135" si="12">+I72-J72</f>
        <v>0</v>
      </c>
      <c r="L72" s="140">
        <f>SUMIF('Business Bank'!$E$7:$E$598,A72,'Business Bank'!$D$7:$D$598)+SUMIF(Bank2!$E$7:$E$598,A72,Bank2!$D$7:$D$598)+SUMIF(CreditCard!$E$7:$E$598,A72,CreditCard!$D$7:$D$598)+SUMIF(Proprietor!$E$7:$E$574,A72,Proprietor!$D$7:$D$574)+SUMIF('CIS(suppliers)'!$E$8:$E$575,A72,'CIS(suppliers)'!$D$8:$D$575)+SUMIF('CIS(customers)'!$E$8:$E$575,A72,'CIS(customers)'!$D$8:$D$575)</f>
        <v>0</v>
      </c>
      <c r="M72" s="383" t="str">
        <f>IF((SUMIF('Business Bank'!$E$7:$E$6681,A72,'Business Bank'!$A$7:$A$6681)+SUMIF(Bank2!$E$7:$E$6690,A72,Bank2!$A$7:$A$6690)+SUMIF(CreditCard!$E$7:$E$6699,A72,CreditCard!$A$7:$A$6699)+SUMIF(Proprietor!$E$7:$E$6469,A72,Proprietor!$A$7:$D$6469))&gt;0,SUMIF('Business Bank'!$E$7:$E$6681,A72,'Business Bank'!$A$7:$A$6681)+SUMIF(Bank2!$E$7:$E$6690,A72,Bank2!$A$7:$A$6690)+SUMIF(CreditCard!$E$7:$E$6699,A72,CreditCard!$A$7:$A$6699)+SUMIF(Proprietor!$E$7:$E$6469,A72,Proprietor!$A$7:$D$6469),"")</f>
        <v/>
      </c>
      <c r="N72" s="141">
        <f t="shared" ref="N72:N135" si="13">+I72-L72</f>
        <v>0</v>
      </c>
      <c r="O72" s="142">
        <f>IF(H72&gt;0,IF(B72&gt;0,IF(Business!$B$7="n",N72,ROUND(N72*1/(1+VLOOKUP(DATE(YEAR(B72),MONTH(B72),1),Data!$A$2:$P$700,MATCH("VAT rate",Data!$A$1:$P$1,0),FALSE)),2)),0),N72)</f>
        <v>0</v>
      </c>
      <c r="P72" s="143">
        <f t="shared" ref="P72:P135" si="14">+N72-O72</f>
        <v>0</v>
      </c>
      <c r="Q72" s="357"/>
    </row>
    <row r="73" spans="1:17" s="57" customFormat="1">
      <c r="A73" s="75"/>
      <c r="B73" s="68"/>
      <c r="C73" s="75"/>
      <c r="D73" s="135" t="str">
        <f>IF(ISERROR(VLOOKUP(C73,Customers!$A$7:$H$302,3,FALSE)),"",VLOOKUP(C73,Customers!$A$7:$H$302,3,FALSE))</f>
        <v/>
      </c>
      <c r="E73" s="505"/>
      <c r="F73" s="52"/>
      <c r="G73" s="135">
        <f>IF(B73&gt;0,IF(Business!$B$7="n",F73,ROUND(F73*1/(1+VLOOKUP(DATE(YEAR(B73),MONTH(B73),1),Data!$A$2:$P$700,MATCH("VAT rate",Data!$A$1:$P$1,0),FALSE)),2)),0)</f>
        <v>0</v>
      </c>
      <c r="H73" s="136">
        <f t="shared" si="10"/>
        <v>0</v>
      </c>
      <c r="I73" s="137">
        <f t="shared" si="11"/>
        <v>0</v>
      </c>
      <c r="J73" s="138">
        <f>IF(Business!$B$10="n",G73,ROUND('Sales Invoices'!F73*(1-Business!$B$11),2))</f>
        <v>0</v>
      </c>
      <c r="K73" s="139">
        <f t="shared" si="12"/>
        <v>0</v>
      </c>
      <c r="L73" s="140">
        <f>SUMIF('Business Bank'!$E$7:$E$598,A73,'Business Bank'!$D$7:$D$598)+SUMIF(Bank2!$E$7:$E$598,A73,Bank2!$D$7:$D$598)+SUMIF(CreditCard!$E$7:$E$598,A73,CreditCard!$D$7:$D$598)+SUMIF(Proprietor!$E$7:$E$574,A73,Proprietor!$D$7:$D$574)+SUMIF('CIS(suppliers)'!$E$8:$E$575,A73,'CIS(suppliers)'!$D$8:$D$575)+SUMIF('CIS(customers)'!$E$8:$E$575,A73,'CIS(customers)'!$D$8:$D$575)</f>
        <v>0</v>
      </c>
      <c r="M73" s="383" t="str">
        <f>IF((SUMIF('Business Bank'!$E$7:$E$6681,A73,'Business Bank'!$A$7:$A$6681)+SUMIF(Bank2!$E$7:$E$6690,A73,Bank2!$A$7:$A$6690)+SUMIF(CreditCard!$E$7:$E$6699,A73,CreditCard!$A$7:$A$6699)+SUMIF(Proprietor!$E$7:$E$6469,A73,Proprietor!$A$7:$D$6469))&gt;0,SUMIF('Business Bank'!$E$7:$E$6681,A73,'Business Bank'!$A$7:$A$6681)+SUMIF(Bank2!$E$7:$E$6690,A73,Bank2!$A$7:$A$6690)+SUMIF(CreditCard!$E$7:$E$6699,A73,CreditCard!$A$7:$A$6699)+SUMIF(Proprietor!$E$7:$E$6469,A73,Proprietor!$A$7:$D$6469),"")</f>
        <v/>
      </c>
      <c r="N73" s="141">
        <f t="shared" si="13"/>
        <v>0</v>
      </c>
      <c r="O73" s="142">
        <f>IF(H73&gt;0,IF(B73&gt;0,IF(Business!$B$7="n",N73,ROUND(N73*1/(1+VLOOKUP(DATE(YEAR(B73),MONTH(B73),1),Data!$A$2:$P$700,MATCH("VAT rate",Data!$A$1:$P$1,0),FALSE)),2)),0),N73)</f>
        <v>0</v>
      </c>
      <c r="P73" s="143">
        <f t="shared" si="14"/>
        <v>0</v>
      </c>
      <c r="Q73" s="357"/>
    </row>
    <row r="74" spans="1:17" s="57" customFormat="1">
      <c r="A74" s="75"/>
      <c r="B74" s="68"/>
      <c r="C74" s="75"/>
      <c r="D74" s="135" t="str">
        <f>IF(ISERROR(VLOOKUP(C74,Customers!$A$7:$H$302,3,FALSE)),"",VLOOKUP(C74,Customers!$A$7:$H$302,3,FALSE))</f>
        <v/>
      </c>
      <c r="E74" s="505"/>
      <c r="F74" s="52"/>
      <c r="G74" s="135">
        <f>IF(B74&gt;0,IF(Business!$B$7="n",F74,ROUND(F74*1/(1+VLOOKUP(DATE(YEAR(B74),MONTH(B74),1),Data!$A$2:$P$700,MATCH("VAT rate",Data!$A$1:$P$1,0),FALSE)),2)),0)</f>
        <v>0</v>
      </c>
      <c r="H74" s="136">
        <f t="shared" si="10"/>
        <v>0</v>
      </c>
      <c r="I74" s="137">
        <f t="shared" si="11"/>
        <v>0</v>
      </c>
      <c r="J74" s="138">
        <f>IF(Business!$B$10="n",G74,ROUND('Sales Invoices'!F74*(1-Business!$B$11),2))</f>
        <v>0</v>
      </c>
      <c r="K74" s="139">
        <f t="shared" si="12"/>
        <v>0</v>
      </c>
      <c r="L74" s="140">
        <f>SUMIF('Business Bank'!$E$7:$E$598,A74,'Business Bank'!$D$7:$D$598)+SUMIF(Bank2!$E$7:$E$598,A74,Bank2!$D$7:$D$598)+SUMIF(CreditCard!$E$7:$E$598,A74,CreditCard!$D$7:$D$598)+SUMIF(Proprietor!$E$7:$E$574,A74,Proprietor!$D$7:$D$574)+SUMIF('CIS(suppliers)'!$E$8:$E$575,A74,'CIS(suppliers)'!$D$8:$D$575)+SUMIF('CIS(customers)'!$E$8:$E$575,A74,'CIS(customers)'!$D$8:$D$575)</f>
        <v>0</v>
      </c>
      <c r="M74" s="383" t="str">
        <f>IF((SUMIF('Business Bank'!$E$7:$E$6681,A74,'Business Bank'!$A$7:$A$6681)+SUMIF(Bank2!$E$7:$E$6690,A74,Bank2!$A$7:$A$6690)+SUMIF(CreditCard!$E$7:$E$6699,A74,CreditCard!$A$7:$A$6699)+SUMIF(Proprietor!$E$7:$E$6469,A74,Proprietor!$A$7:$D$6469))&gt;0,SUMIF('Business Bank'!$E$7:$E$6681,A74,'Business Bank'!$A$7:$A$6681)+SUMIF(Bank2!$E$7:$E$6690,A74,Bank2!$A$7:$A$6690)+SUMIF(CreditCard!$E$7:$E$6699,A74,CreditCard!$A$7:$A$6699)+SUMIF(Proprietor!$E$7:$E$6469,A74,Proprietor!$A$7:$D$6469),"")</f>
        <v/>
      </c>
      <c r="N74" s="141">
        <f t="shared" si="13"/>
        <v>0</v>
      </c>
      <c r="O74" s="142">
        <f>IF(H74&gt;0,IF(B74&gt;0,IF(Business!$B$7="n",N74,ROUND(N74*1/(1+VLOOKUP(DATE(YEAR(B74),MONTH(B74),1),Data!$A$2:$P$700,MATCH("VAT rate",Data!$A$1:$P$1,0),FALSE)),2)),0),N74)</f>
        <v>0</v>
      </c>
      <c r="P74" s="143">
        <f t="shared" si="14"/>
        <v>0</v>
      </c>
      <c r="Q74" s="357"/>
    </row>
    <row r="75" spans="1:17" s="57" customFormat="1">
      <c r="A75" s="75"/>
      <c r="B75" s="68"/>
      <c r="C75" s="75"/>
      <c r="D75" s="135" t="str">
        <f>IF(ISERROR(VLOOKUP(C75,Customers!$A$7:$H$302,3,FALSE)),"",VLOOKUP(C75,Customers!$A$7:$H$302,3,FALSE))</f>
        <v/>
      </c>
      <c r="E75" s="505"/>
      <c r="F75" s="52"/>
      <c r="G75" s="135">
        <f>IF(B75&gt;0,IF(Business!$B$7="n",F75,ROUND(F75*1/(1+VLOOKUP(DATE(YEAR(B75),MONTH(B75),1),Data!$A$2:$P$700,MATCH("VAT rate",Data!$A$1:$P$1,0),FALSE)),2)),0)</f>
        <v>0</v>
      </c>
      <c r="H75" s="136">
        <f t="shared" si="10"/>
        <v>0</v>
      </c>
      <c r="I75" s="137">
        <f t="shared" si="11"/>
        <v>0</v>
      </c>
      <c r="J75" s="138">
        <f>IF(Business!$B$10="n",G75,ROUND('Sales Invoices'!F75*(1-Business!$B$11),2))</f>
        <v>0</v>
      </c>
      <c r="K75" s="139">
        <f t="shared" si="12"/>
        <v>0</v>
      </c>
      <c r="L75" s="140">
        <f>SUMIF('Business Bank'!$E$7:$E$598,A75,'Business Bank'!$D$7:$D$598)+SUMIF(Bank2!$E$7:$E$598,A75,Bank2!$D$7:$D$598)+SUMIF(CreditCard!$E$7:$E$598,A75,CreditCard!$D$7:$D$598)+SUMIF(Proprietor!$E$7:$E$574,A75,Proprietor!$D$7:$D$574)+SUMIF('CIS(suppliers)'!$E$8:$E$575,A75,'CIS(suppliers)'!$D$8:$D$575)+SUMIF('CIS(customers)'!$E$8:$E$575,A75,'CIS(customers)'!$D$8:$D$575)</f>
        <v>0</v>
      </c>
      <c r="M75" s="383" t="str">
        <f>IF((SUMIF('Business Bank'!$E$7:$E$6681,A75,'Business Bank'!$A$7:$A$6681)+SUMIF(Bank2!$E$7:$E$6690,A75,Bank2!$A$7:$A$6690)+SUMIF(CreditCard!$E$7:$E$6699,A75,CreditCard!$A$7:$A$6699)+SUMIF(Proprietor!$E$7:$E$6469,A75,Proprietor!$A$7:$D$6469))&gt;0,SUMIF('Business Bank'!$E$7:$E$6681,A75,'Business Bank'!$A$7:$A$6681)+SUMIF(Bank2!$E$7:$E$6690,A75,Bank2!$A$7:$A$6690)+SUMIF(CreditCard!$E$7:$E$6699,A75,CreditCard!$A$7:$A$6699)+SUMIF(Proprietor!$E$7:$E$6469,A75,Proprietor!$A$7:$D$6469),"")</f>
        <v/>
      </c>
      <c r="N75" s="141">
        <f t="shared" si="13"/>
        <v>0</v>
      </c>
      <c r="O75" s="142">
        <f>IF(H75&gt;0,IF(B75&gt;0,IF(Business!$B$7="n",N75,ROUND(N75*1/(1+VLOOKUP(DATE(YEAR(B75),MONTH(B75),1),Data!$A$2:$P$700,MATCH("VAT rate",Data!$A$1:$P$1,0),FALSE)),2)),0),N75)</f>
        <v>0</v>
      </c>
      <c r="P75" s="143">
        <f t="shared" si="14"/>
        <v>0</v>
      </c>
      <c r="Q75" s="357"/>
    </row>
    <row r="76" spans="1:17" s="57" customFormat="1">
      <c r="A76" s="75"/>
      <c r="B76" s="68"/>
      <c r="C76" s="75"/>
      <c r="D76" s="135" t="str">
        <f>IF(ISERROR(VLOOKUP(C76,Customers!$A$7:$H$302,3,FALSE)),"",VLOOKUP(C76,Customers!$A$7:$H$302,3,FALSE))</f>
        <v/>
      </c>
      <c r="E76" s="505"/>
      <c r="F76" s="52"/>
      <c r="G76" s="135">
        <f>IF(B76&gt;0,IF(Business!$B$7="n",F76,ROUND(F76*1/(1+VLOOKUP(DATE(YEAR(B76),MONTH(B76),1),Data!$A$2:$P$700,MATCH("VAT rate",Data!$A$1:$P$1,0),FALSE)),2)),0)</f>
        <v>0</v>
      </c>
      <c r="H76" s="136">
        <f t="shared" si="10"/>
        <v>0</v>
      </c>
      <c r="I76" s="137">
        <f t="shared" si="11"/>
        <v>0</v>
      </c>
      <c r="J76" s="138">
        <f>IF(Business!$B$10="n",G76,ROUND('Sales Invoices'!F76*(1-Business!$B$11),2))</f>
        <v>0</v>
      </c>
      <c r="K76" s="139">
        <f t="shared" si="12"/>
        <v>0</v>
      </c>
      <c r="L76" s="140">
        <f>SUMIF('Business Bank'!$E$7:$E$598,A76,'Business Bank'!$D$7:$D$598)+SUMIF(Bank2!$E$7:$E$598,A76,Bank2!$D$7:$D$598)+SUMIF(CreditCard!$E$7:$E$598,A76,CreditCard!$D$7:$D$598)+SUMIF(Proprietor!$E$7:$E$574,A76,Proprietor!$D$7:$D$574)+SUMIF('CIS(suppliers)'!$E$8:$E$575,A76,'CIS(suppliers)'!$D$8:$D$575)+SUMIF('CIS(customers)'!$E$8:$E$575,A76,'CIS(customers)'!$D$8:$D$575)</f>
        <v>0</v>
      </c>
      <c r="M76" s="383" t="str">
        <f>IF((SUMIF('Business Bank'!$E$7:$E$6681,A76,'Business Bank'!$A$7:$A$6681)+SUMIF(Bank2!$E$7:$E$6690,A76,Bank2!$A$7:$A$6690)+SUMIF(CreditCard!$E$7:$E$6699,A76,CreditCard!$A$7:$A$6699)+SUMIF(Proprietor!$E$7:$E$6469,A76,Proprietor!$A$7:$D$6469))&gt;0,SUMIF('Business Bank'!$E$7:$E$6681,A76,'Business Bank'!$A$7:$A$6681)+SUMIF(Bank2!$E$7:$E$6690,A76,Bank2!$A$7:$A$6690)+SUMIF(CreditCard!$E$7:$E$6699,A76,CreditCard!$A$7:$A$6699)+SUMIF(Proprietor!$E$7:$E$6469,A76,Proprietor!$A$7:$D$6469),"")</f>
        <v/>
      </c>
      <c r="N76" s="141">
        <f t="shared" si="13"/>
        <v>0</v>
      </c>
      <c r="O76" s="142">
        <f>IF(H76&gt;0,IF(B76&gt;0,IF(Business!$B$7="n",N76,ROUND(N76*1/(1+VLOOKUP(DATE(YEAR(B76),MONTH(B76),1),Data!$A$2:$P$700,MATCH("VAT rate",Data!$A$1:$P$1,0),FALSE)),2)),0),N76)</f>
        <v>0</v>
      </c>
      <c r="P76" s="143">
        <f t="shared" si="14"/>
        <v>0</v>
      </c>
      <c r="Q76" s="357"/>
    </row>
    <row r="77" spans="1:17" s="57" customFormat="1">
      <c r="A77" s="75"/>
      <c r="B77" s="68"/>
      <c r="C77" s="75"/>
      <c r="D77" s="135" t="str">
        <f>IF(ISERROR(VLOOKUP(C77,Customers!$A$7:$H$302,3,FALSE)),"",VLOOKUP(C77,Customers!$A$7:$H$302,3,FALSE))</f>
        <v/>
      </c>
      <c r="E77" s="505"/>
      <c r="F77" s="52"/>
      <c r="G77" s="135">
        <f>IF(B77&gt;0,IF(Business!$B$7="n",F77,ROUND(F77*1/(1+VLOOKUP(DATE(YEAR(B77),MONTH(B77),1),Data!$A$2:$P$700,MATCH("VAT rate",Data!$A$1:$P$1,0),FALSE)),2)),0)</f>
        <v>0</v>
      </c>
      <c r="H77" s="136">
        <f t="shared" si="10"/>
        <v>0</v>
      </c>
      <c r="I77" s="137">
        <f t="shared" si="11"/>
        <v>0</v>
      </c>
      <c r="J77" s="138">
        <f>IF(Business!$B$10="n",G77,ROUND('Sales Invoices'!F77*(1-Business!$B$11),2))</f>
        <v>0</v>
      </c>
      <c r="K77" s="139">
        <f t="shared" si="12"/>
        <v>0</v>
      </c>
      <c r="L77" s="140">
        <f>SUMIF('Business Bank'!$E$7:$E$598,A77,'Business Bank'!$D$7:$D$598)+SUMIF(Bank2!$E$7:$E$598,A77,Bank2!$D$7:$D$598)+SUMIF(CreditCard!$E$7:$E$598,A77,CreditCard!$D$7:$D$598)+SUMIF(Proprietor!$E$7:$E$574,A77,Proprietor!$D$7:$D$574)+SUMIF('CIS(suppliers)'!$E$8:$E$575,A77,'CIS(suppliers)'!$D$8:$D$575)+SUMIF('CIS(customers)'!$E$8:$E$575,A77,'CIS(customers)'!$D$8:$D$575)</f>
        <v>0</v>
      </c>
      <c r="M77" s="383" t="str">
        <f>IF((SUMIF('Business Bank'!$E$7:$E$6681,A77,'Business Bank'!$A$7:$A$6681)+SUMIF(Bank2!$E$7:$E$6690,A77,Bank2!$A$7:$A$6690)+SUMIF(CreditCard!$E$7:$E$6699,A77,CreditCard!$A$7:$A$6699)+SUMIF(Proprietor!$E$7:$E$6469,A77,Proprietor!$A$7:$D$6469))&gt;0,SUMIF('Business Bank'!$E$7:$E$6681,A77,'Business Bank'!$A$7:$A$6681)+SUMIF(Bank2!$E$7:$E$6690,A77,Bank2!$A$7:$A$6690)+SUMIF(CreditCard!$E$7:$E$6699,A77,CreditCard!$A$7:$A$6699)+SUMIF(Proprietor!$E$7:$E$6469,A77,Proprietor!$A$7:$D$6469),"")</f>
        <v/>
      </c>
      <c r="N77" s="141">
        <f t="shared" si="13"/>
        <v>0</v>
      </c>
      <c r="O77" s="142">
        <f>IF(H77&gt;0,IF(B77&gt;0,IF(Business!$B$7="n",N77,ROUND(N77*1/(1+VLOOKUP(DATE(YEAR(B77),MONTH(B77),1),Data!$A$2:$P$700,MATCH("VAT rate",Data!$A$1:$P$1,0),FALSE)),2)),0),N77)</f>
        <v>0</v>
      </c>
      <c r="P77" s="143">
        <f t="shared" si="14"/>
        <v>0</v>
      </c>
      <c r="Q77" s="357"/>
    </row>
    <row r="78" spans="1:17" s="57" customFormat="1">
      <c r="A78" s="75"/>
      <c r="B78" s="68"/>
      <c r="C78" s="75"/>
      <c r="D78" s="135" t="str">
        <f>IF(ISERROR(VLOOKUP(C78,Customers!$A$7:$H$302,3,FALSE)),"",VLOOKUP(C78,Customers!$A$7:$H$302,3,FALSE))</f>
        <v/>
      </c>
      <c r="E78" s="505"/>
      <c r="F78" s="52"/>
      <c r="G78" s="135">
        <f>IF(B78&gt;0,IF(Business!$B$7="n",F78,ROUND(F78*1/(1+VLOOKUP(DATE(YEAR(B78),MONTH(B78),1),Data!$A$2:$P$700,MATCH("VAT rate",Data!$A$1:$P$1,0),FALSE)),2)),0)</f>
        <v>0</v>
      </c>
      <c r="H78" s="136">
        <f t="shared" si="10"/>
        <v>0</v>
      </c>
      <c r="I78" s="137">
        <f t="shared" si="11"/>
        <v>0</v>
      </c>
      <c r="J78" s="138">
        <f>IF(Business!$B$10="n",G78,ROUND('Sales Invoices'!F78*(1-Business!$B$11),2))</f>
        <v>0</v>
      </c>
      <c r="K78" s="139">
        <f t="shared" si="12"/>
        <v>0</v>
      </c>
      <c r="L78" s="140">
        <f>SUMIF('Business Bank'!$E$7:$E$598,A78,'Business Bank'!$D$7:$D$598)+SUMIF(Bank2!$E$7:$E$598,A78,Bank2!$D$7:$D$598)+SUMIF(CreditCard!$E$7:$E$598,A78,CreditCard!$D$7:$D$598)+SUMIF(Proprietor!$E$7:$E$574,A78,Proprietor!$D$7:$D$574)+SUMIF('CIS(suppliers)'!$E$8:$E$575,A78,'CIS(suppliers)'!$D$8:$D$575)+SUMIF('CIS(customers)'!$E$8:$E$575,A78,'CIS(customers)'!$D$8:$D$575)</f>
        <v>0</v>
      </c>
      <c r="M78" s="383" t="str">
        <f>IF((SUMIF('Business Bank'!$E$7:$E$6681,A78,'Business Bank'!$A$7:$A$6681)+SUMIF(Bank2!$E$7:$E$6690,A78,Bank2!$A$7:$A$6690)+SUMIF(CreditCard!$E$7:$E$6699,A78,CreditCard!$A$7:$A$6699)+SUMIF(Proprietor!$E$7:$E$6469,A78,Proprietor!$A$7:$D$6469))&gt;0,SUMIF('Business Bank'!$E$7:$E$6681,A78,'Business Bank'!$A$7:$A$6681)+SUMIF(Bank2!$E$7:$E$6690,A78,Bank2!$A$7:$A$6690)+SUMIF(CreditCard!$E$7:$E$6699,A78,CreditCard!$A$7:$A$6699)+SUMIF(Proprietor!$E$7:$E$6469,A78,Proprietor!$A$7:$D$6469),"")</f>
        <v/>
      </c>
      <c r="N78" s="141">
        <f t="shared" si="13"/>
        <v>0</v>
      </c>
      <c r="O78" s="142">
        <f>IF(H78&gt;0,IF(B78&gt;0,IF(Business!$B$7="n",N78,ROUND(N78*1/(1+VLOOKUP(DATE(YEAR(B78),MONTH(B78),1),Data!$A$2:$P$700,MATCH("VAT rate",Data!$A$1:$P$1,0),FALSE)),2)),0),N78)</f>
        <v>0</v>
      </c>
      <c r="P78" s="143">
        <f t="shared" si="14"/>
        <v>0</v>
      </c>
      <c r="Q78" s="357"/>
    </row>
    <row r="79" spans="1:17" s="57" customFormat="1">
      <c r="A79" s="75"/>
      <c r="B79" s="68"/>
      <c r="C79" s="75"/>
      <c r="D79" s="135" t="str">
        <f>IF(ISERROR(VLOOKUP(C79,Customers!$A$7:$H$302,3,FALSE)),"",VLOOKUP(C79,Customers!$A$7:$H$302,3,FALSE))</f>
        <v/>
      </c>
      <c r="E79" s="505"/>
      <c r="F79" s="52"/>
      <c r="G79" s="135">
        <f>IF(B79&gt;0,IF(Business!$B$7="n",F79,ROUND(F79*1/(1+VLOOKUP(DATE(YEAR(B79),MONTH(B79),1),Data!$A$2:$P$700,MATCH("VAT rate",Data!$A$1:$P$1,0),FALSE)),2)),0)</f>
        <v>0</v>
      </c>
      <c r="H79" s="136">
        <f t="shared" si="10"/>
        <v>0</v>
      </c>
      <c r="I79" s="137">
        <f t="shared" si="11"/>
        <v>0</v>
      </c>
      <c r="J79" s="138">
        <f>IF(Business!$B$10="n",G79,ROUND('Sales Invoices'!F79*(1-Business!$B$11),2))</f>
        <v>0</v>
      </c>
      <c r="K79" s="139">
        <f t="shared" si="12"/>
        <v>0</v>
      </c>
      <c r="L79" s="140">
        <f>SUMIF('Business Bank'!$E$7:$E$598,A79,'Business Bank'!$D$7:$D$598)+SUMIF(Bank2!$E$7:$E$598,A79,Bank2!$D$7:$D$598)+SUMIF(CreditCard!$E$7:$E$598,A79,CreditCard!$D$7:$D$598)+SUMIF(Proprietor!$E$7:$E$574,A79,Proprietor!$D$7:$D$574)+SUMIF('CIS(suppliers)'!$E$8:$E$575,A79,'CIS(suppliers)'!$D$8:$D$575)+SUMIF('CIS(customers)'!$E$8:$E$575,A79,'CIS(customers)'!$D$8:$D$575)</f>
        <v>0</v>
      </c>
      <c r="M79" s="383" t="str">
        <f>IF((SUMIF('Business Bank'!$E$7:$E$6681,A79,'Business Bank'!$A$7:$A$6681)+SUMIF(Bank2!$E$7:$E$6690,A79,Bank2!$A$7:$A$6690)+SUMIF(CreditCard!$E$7:$E$6699,A79,CreditCard!$A$7:$A$6699)+SUMIF(Proprietor!$E$7:$E$6469,A79,Proprietor!$A$7:$D$6469))&gt;0,SUMIF('Business Bank'!$E$7:$E$6681,A79,'Business Bank'!$A$7:$A$6681)+SUMIF(Bank2!$E$7:$E$6690,A79,Bank2!$A$7:$A$6690)+SUMIF(CreditCard!$E$7:$E$6699,A79,CreditCard!$A$7:$A$6699)+SUMIF(Proprietor!$E$7:$E$6469,A79,Proprietor!$A$7:$D$6469),"")</f>
        <v/>
      </c>
      <c r="N79" s="141">
        <f t="shared" si="13"/>
        <v>0</v>
      </c>
      <c r="O79" s="142">
        <f>IF(H79&gt;0,IF(B79&gt;0,IF(Business!$B$7="n",N79,ROUND(N79*1/(1+VLOOKUP(DATE(YEAR(B79),MONTH(B79),1),Data!$A$2:$P$700,MATCH("VAT rate",Data!$A$1:$P$1,0),FALSE)),2)),0),N79)</f>
        <v>0</v>
      </c>
      <c r="P79" s="143">
        <f t="shared" si="14"/>
        <v>0</v>
      </c>
      <c r="Q79" s="357"/>
    </row>
    <row r="80" spans="1:17" s="57" customFormat="1">
      <c r="A80" s="75"/>
      <c r="B80" s="68"/>
      <c r="C80" s="75"/>
      <c r="D80" s="135" t="str">
        <f>IF(ISERROR(VLOOKUP(C80,Customers!$A$7:$H$302,3,FALSE)),"",VLOOKUP(C80,Customers!$A$7:$H$302,3,FALSE))</f>
        <v/>
      </c>
      <c r="E80" s="505"/>
      <c r="F80" s="52"/>
      <c r="G80" s="135">
        <f>IF(B80&gt;0,IF(Business!$B$7="n",F80,ROUND(F80*1/(1+VLOOKUP(DATE(YEAR(B80),MONTH(B80),1),Data!$A$2:$P$700,MATCH("VAT rate",Data!$A$1:$P$1,0),FALSE)),2)),0)</f>
        <v>0</v>
      </c>
      <c r="H80" s="136">
        <f t="shared" si="10"/>
        <v>0</v>
      </c>
      <c r="I80" s="137">
        <f t="shared" si="11"/>
        <v>0</v>
      </c>
      <c r="J80" s="138">
        <f>IF(Business!$B$10="n",G80,ROUND('Sales Invoices'!F80*(1-Business!$B$11),2))</f>
        <v>0</v>
      </c>
      <c r="K80" s="139">
        <f t="shared" si="12"/>
        <v>0</v>
      </c>
      <c r="L80" s="140">
        <f>SUMIF('Business Bank'!$E$7:$E$598,A80,'Business Bank'!$D$7:$D$598)+SUMIF(Bank2!$E$7:$E$598,A80,Bank2!$D$7:$D$598)+SUMIF(CreditCard!$E$7:$E$598,A80,CreditCard!$D$7:$D$598)+SUMIF(Proprietor!$E$7:$E$574,A80,Proprietor!$D$7:$D$574)+SUMIF('CIS(suppliers)'!$E$8:$E$575,A80,'CIS(suppliers)'!$D$8:$D$575)+SUMIF('CIS(customers)'!$E$8:$E$575,A80,'CIS(customers)'!$D$8:$D$575)</f>
        <v>0</v>
      </c>
      <c r="M80" s="383" t="str">
        <f>IF((SUMIF('Business Bank'!$E$7:$E$6681,A80,'Business Bank'!$A$7:$A$6681)+SUMIF(Bank2!$E$7:$E$6690,A80,Bank2!$A$7:$A$6690)+SUMIF(CreditCard!$E$7:$E$6699,A80,CreditCard!$A$7:$A$6699)+SUMIF(Proprietor!$E$7:$E$6469,A80,Proprietor!$A$7:$D$6469))&gt;0,SUMIF('Business Bank'!$E$7:$E$6681,A80,'Business Bank'!$A$7:$A$6681)+SUMIF(Bank2!$E$7:$E$6690,A80,Bank2!$A$7:$A$6690)+SUMIF(CreditCard!$E$7:$E$6699,A80,CreditCard!$A$7:$A$6699)+SUMIF(Proprietor!$E$7:$E$6469,A80,Proprietor!$A$7:$D$6469),"")</f>
        <v/>
      </c>
      <c r="N80" s="141">
        <f t="shared" si="13"/>
        <v>0</v>
      </c>
      <c r="O80" s="142">
        <f>IF(H80&gt;0,IF(B80&gt;0,IF(Business!$B$7="n",N80,ROUND(N80*1/(1+VLOOKUP(DATE(YEAR(B80),MONTH(B80),1),Data!$A$2:$P$700,MATCH("VAT rate",Data!$A$1:$P$1,0),FALSE)),2)),0),N80)</f>
        <v>0</v>
      </c>
      <c r="P80" s="143">
        <f t="shared" si="14"/>
        <v>0</v>
      </c>
      <c r="Q80" s="357"/>
    </row>
    <row r="81" spans="1:17" s="57" customFormat="1">
      <c r="A81" s="75"/>
      <c r="B81" s="68"/>
      <c r="C81" s="75"/>
      <c r="D81" s="135" t="str">
        <f>IF(ISERROR(VLOOKUP(C81,Customers!$A$7:$H$302,3,FALSE)),"",VLOOKUP(C81,Customers!$A$7:$H$302,3,FALSE))</f>
        <v/>
      </c>
      <c r="E81" s="505"/>
      <c r="F81" s="52"/>
      <c r="G81" s="135">
        <f>IF(B81&gt;0,IF(Business!$B$7="n",F81,ROUND(F81*1/(1+VLOOKUP(DATE(YEAR(B81),MONTH(B81),1),Data!$A$2:$P$700,MATCH("VAT rate",Data!$A$1:$P$1,0),FALSE)),2)),0)</f>
        <v>0</v>
      </c>
      <c r="H81" s="136">
        <f t="shared" si="10"/>
        <v>0</v>
      </c>
      <c r="I81" s="137">
        <f t="shared" si="11"/>
        <v>0</v>
      </c>
      <c r="J81" s="138">
        <f>IF(Business!$B$10="n",G81,ROUND('Sales Invoices'!F81*(1-Business!$B$11),2))</f>
        <v>0</v>
      </c>
      <c r="K81" s="139">
        <f t="shared" si="12"/>
        <v>0</v>
      </c>
      <c r="L81" s="140">
        <f>SUMIF('Business Bank'!$E$7:$E$598,A81,'Business Bank'!$D$7:$D$598)+SUMIF(Bank2!$E$7:$E$598,A81,Bank2!$D$7:$D$598)+SUMIF(CreditCard!$E$7:$E$598,A81,CreditCard!$D$7:$D$598)+SUMIF(Proprietor!$E$7:$E$574,A81,Proprietor!$D$7:$D$574)+SUMIF('CIS(suppliers)'!$E$8:$E$575,A81,'CIS(suppliers)'!$D$8:$D$575)+SUMIF('CIS(customers)'!$E$8:$E$575,A81,'CIS(customers)'!$D$8:$D$575)</f>
        <v>0</v>
      </c>
      <c r="M81" s="383" t="str">
        <f>IF((SUMIF('Business Bank'!$E$7:$E$6681,A81,'Business Bank'!$A$7:$A$6681)+SUMIF(Bank2!$E$7:$E$6690,A81,Bank2!$A$7:$A$6690)+SUMIF(CreditCard!$E$7:$E$6699,A81,CreditCard!$A$7:$A$6699)+SUMIF(Proprietor!$E$7:$E$6469,A81,Proprietor!$A$7:$D$6469))&gt;0,SUMIF('Business Bank'!$E$7:$E$6681,A81,'Business Bank'!$A$7:$A$6681)+SUMIF(Bank2!$E$7:$E$6690,A81,Bank2!$A$7:$A$6690)+SUMIF(CreditCard!$E$7:$E$6699,A81,CreditCard!$A$7:$A$6699)+SUMIF(Proprietor!$E$7:$E$6469,A81,Proprietor!$A$7:$D$6469),"")</f>
        <v/>
      </c>
      <c r="N81" s="141">
        <f t="shared" si="13"/>
        <v>0</v>
      </c>
      <c r="O81" s="142">
        <f>IF(H81&gt;0,IF(B81&gt;0,IF(Business!$B$7="n",N81,ROUND(N81*1/(1+VLOOKUP(DATE(YEAR(B81),MONTH(B81),1),Data!$A$2:$P$700,MATCH("VAT rate",Data!$A$1:$P$1,0),FALSE)),2)),0),N81)</f>
        <v>0</v>
      </c>
      <c r="P81" s="143">
        <f t="shared" si="14"/>
        <v>0</v>
      </c>
      <c r="Q81" s="357"/>
    </row>
    <row r="82" spans="1:17" s="57" customFormat="1">
      <c r="A82" s="75"/>
      <c r="B82" s="68"/>
      <c r="C82" s="75"/>
      <c r="D82" s="135" t="str">
        <f>IF(ISERROR(VLOOKUP(C82,Customers!$A$7:$H$302,3,FALSE)),"",VLOOKUP(C82,Customers!$A$7:$H$302,3,FALSE))</f>
        <v/>
      </c>
      <c r="E82" s="505"/>
      <c r="F82" s="52"/>
      <c r="G82" s="135">
        <f>IF(B82&gt;0,IF(Business!$B$7="n",F82,ROUND(F82*1/(1+VLOOKUP(DATE(YEAR(B82),MONTH(B82),1),Data!$A$2:$P$700,MATCH("VAT rate",Data!$A$1:$P$1,0),FALSE)),2)),0)</f>
        <v>0</v>
      </c>
      <c r="H82" s="136">
        <f t="shared" si="10"/>
        <v>0</v>
      </c>
      <c r="I82" s="137">
        <f t="shared" si="11"/>
        <v>0</v>
      </c>
      <c r="J82" s="138">
        <f>IF(Business!$B$10="n",G82,ROUND('Sales Invoices'!F82*(1-Business!$B$11),2))</f>
        <v>0</v>
      </c>
      <c r="K82" s="139">
        <f t="shared" si="12"/>
        <v>0</v>
      </c>
      <c r="L82" s="140">
        <f>SUMIF('Business Bank'!$E$7:$E$598,A82,'Business Bank'!$D$7:$D$598)+SUMIF(Bank2!$E$7:$E$598,A82,Bank2!$D$7:$D$598)+SUMIF(CreditCard!$E$7:$E$598,A82,CreditCard!$D$7:$D$598)+SUMIF(Proprietor!$E$7:$E$574,A82,Proprietor!$D$7:$D$574)+SUMIF('CIS(suppliers)'!$E$8:$E$575,A82,'CIS(suppliers)'!$D$8:$D$575)+SUMIF('CIS(customers)'!$E$8:$E$575,A82,'CIS(customers)'!$D$8:$D$575)</f>
        <v>0</v>
      </c>
      <c r="M82" s="383" t="str">
        <f>IF((SUMIF('Business Bank'!$E$7:$E$6681,A82,'Business Bank'!$A$7:$A$6681)+SUMIF(Bank2!$E$7:$E$6690,A82,Bank2!$A$7:$A$6690)+SUMIF(CreditCard!$E$7:$E$6699,A82,CreditCard!$A$7:$A$6699)+SUMIF(Proprietor!$E$7:$E$6469,A82,Proprietor!$A$7:$D$6469))&gt;0,SUMIF('Business Bank'!$E$7:$E$6681,A82,'Business Bank'!$A$7:$A$6681)+SUMIF(Bank2!$E$7:$E$6690,A82,Bank2!$A$7:$A$6690)+SUMIF(CreditCard!$E$7:$E$6699,A82,CreditCard!$A$7:$A$6699)+SUMIF(Proprietor!$E$7:$E$6469,A82,Proprietor!$A$7:$D$6469),"")</f>
        <v/>
      </c>
      <c r="N82" s="141">
        <f t="shared" si="13"/>
        <v>0</v>
      </c>
      <c r="O82" s="142">
        <f>IF(H82&gt;0,IF(B82&gt;0,IF(Business!$B$7="n",N82,ROUND(N82*1/(1+VLOOKUP(DATE(YEAR(B82),MONTH(B82),1),Data!$A$2:$P$700,MATCH("VAT rate",Data!$A$1:$P$1,0),FALSE)),2)),0),N82)</f>
        <v>0</v>
      </c>
      <c r="P82" s="143">
        <f t="shared" si="14"/>
        <v>0</v>
      </c>
      <c r="Q82" s="357"/>
    </row>
    <row r="83" spans="1:17" s="57" customFormat="1">
      <c r="A83" s="75"/>
      <c r="B83" s="68"/>
      <c r="C83" s="75"/>
      <c r="D83" s="135" t="str">
        <f>IF(ISERROR(VLOOKUP(C83,Customers!$A$7:$H$302,3,FALSE)),"",VLOOKUP(C83,Customers!$A$7:$H$302,3,FALSE))</f>
        <v/>
      </c>
      <c r="E83" s="505"/>
      <c r="F83" s="52"/>
      <c r="G83" s="135">
        <f>IF(B83&gt;0,IF(Business!$B$7="n",F83,ROUND(F83*1/(1+VLOOKUP(DATE(YEAR(B83),MONTH(B83),1),Data!$A$2:$P$700,MATCH("VAT rate",Data!$A$1:$P$1,0),FALSE)),2)),0)</f>
        <v>0</v>
      </c>
      <c r="H83" s="136">
        <f t="shared" si="10"/>
        <v>0</v>
      </c>
      <c r="I83" s="137">
        <f t="shared" si="11"/>
        <v>0</v>
      </c>
      <c r="J83" s="138">
        <f>IF(Business!$B$10="n",G83,ROUND('Sales Invoices'!F83*(1-Business!$B$11),2))</f>
        <v>0</v>
      </c>
      <c r="K83" s="139">
        <f t="shared" si="12"/>
        <v>0</v>
      </c>
      <c r="L83" s="140">
        <f>SUMIF('Business Bank'!$E$7:$E$598,A83,'Business Bank'!$D$7:$D$598)+SUMIF(Bank2!$E$7:$E$598,A83,Bank2!$D$7:$D$598)+SUMIF(CreditCard!$E$7:$E$598,A83,CreditCard!$D$7:$D$598)+SUMIF(Proprietor!$E$7:$E$574,A83,Proprietor!$D$7:$D$574)+SUMIF('CIS(suppliers)'!$E$8:$E$575,A83,'CIS(suppliers)'!$D$8:$D$575)+SUMIF('CIS(customers)'!$E$8:$E$575,A83,'CIS(customers)'!$D$8:$D$575)</f>
        <v>0</v>
      </c>
      <c r="M83" s="383" t="str">
        <f>IF((SUMIF('Business Bank'!$E$7:$E$6681,A83,'Business Bank'!$A$7:$A$6681)+SUMIF(Bank2!$E$7:$E$6690,A83,Bank2!$A$7:$A$6690)+SUMIF(CreditCard!$E$7:$E$6699,A83,CreditCard!$A$7:$A$6699)+SUMIF(Proprietor!$E$7:$E$6469,A83,Proprietor!$A$7:$D$6469))&gt;0,SUMIF('Business Bank'!$E$7:$E$6681,A83,'Business Bank'!$A$7:$A$6681)+SUMIF(Bank2!$E$7:$E$6690,A83,Bank2!$A$7:$A$6690)+SUMIF(CreditCard!$E$7:$E$6699,A83,CreditCard!$A$7:$A$6699)+SUMIF(Proprietor!$E$7:$E$6469,A83,Proprietor!$A$7:$D$6469),"")</f>
        <v/>
      </c>
      <c r="N83" s="141">
        <f t="shared" si="13"/>
        <v>0</v>
      </c>
      <c r="O83" s="142">
        <f>IF(H83&gt;0,IF(B83&gt;0,IF(Business!$B$7="n",N83,ROUND(N83*1/(1+VLOOKUP(DATE(YEAR(B83),MONTH(B83),1),Data!$A$2:$P$700,MATCH("VAT rate",Data!$A$1:$P$1,0),FALSE)),2)),0),N83)</f>
        <v>0</v>
      </c>
      <c r="P83" s="143">
        <f t="shared" si="14"/>
        <v>0</v>
      </c>
      <c r="Q83" s="357"/>
    </row>
    <row r="84" spans="1:17" s="57" customFormat="1">
      <c r="A84" s="75"/>
      <c r="B84" s="68"/>
      <c r="C84" s="75"/>
      <c r="D84" s="135" t="str">
        <f>IF(ISERROR(VLOOKUP(C84,Customers!$A$7:$H$302,3,FALSE)),"",VLOOKUP(C84,Customers!$A$7:$H$302,3,FALSE))</f>
        <v/>
      </c>
      <c r="E84" s="505"/>
      <c r="F84" s="52"/>
      <c r="G84" s="135">
        <f>IF(B84&gt;0,IF(Business!$B$7="n",F84,ROUND(F84*1/(1+VLOOKUP(DATE(YEAR(B84),MONTH(B84),1),Data!$A$2:$P$700,MATCH("VAT rate",Data!$A$1:$P$1,0),FALSE)),2)),0)</f>
        <v>0</v>
      </c>
      <c r="H84" s="136">
        <f t="shared" si="10"/>
        <v>0</v>
      </c>
      <c r="I84" s="137">
        <f t="shared" si="11"/>
        <v>0</v>
      </c>
      <c r="J84" s="138">
        <f>IF(Business!$B$10="n",G84,ROUND('Sales Invoices'!F84*(1-Business!$B$11),2))</f>
        <v>0</v>
      </c>
      <c r="K84" s="139">
        <f t="shared" si="12"/>
        <v>0</v>
      </c>
      <c r="L84" s="140">
        <f>SUMIF('Business Bank'!$E$7:$E$598,A84,'Business Bank'!$D$7:$D$598)+SUMIF(Bank2!$E$7:$E$598,A84,Bank2!$D$7:$D$598)+SUMIF(CreditCard!$E$7:$E$598,A84,CreditCard!$D$7:$D$598)+SUMIF(Proprietor!$E$7:$E$574,A84,Proprietor!$D$7:$D$574)+SUMIF('CIS(suppliers)'!$E$8:$E$575,A84,'CIS(suppliers)'!$D$8:$D$575)+SUMIF('CIS(customers)'!$E$8:$E$575,A84,'CIS(customers)'!$D$8:$D$575)</f>
        <v>0</v>
      </c>
      <c r="M84" s="383" t="str">
        <f>IF((SUMIF('Business Bank'!$E$7:$E$6681,A84,'Business Bank'!$A$7:$A$6681)+SUMIF(Bank2!$E$7:$E$6690,A84,Bank2!$A$7:$A$6690)+SUMIF(CreditCard!$E$7:$E$6699,A84,CreditCard!$A$7:$A$6699)+SUMIF(Proprietor!$E$7:$E$6469,A84,Proprietor!$A$7:$D$6469))&gt;0,SUMIF('Business Bank'!$E$7:$E$6681,A84,'Business Bank'!$A$7:$A$6681)+SUMIF(Bank2!$E$7:$E$6690,A84,Bank2!$A$7:$A$6690)+SUMIF(CreditCard!$E$7:$E$6699,A84,CreditCard!$A$7:$A$6699)+SUMIF(Proprietor!$E$7:$E$6469,A84,Proprietor!$A$7:$D$6469),"")</f>
        <v/>
      </c>
      <c r="N84" s="141">
        <f t="shared" si="13"/>
        <v>0</v>
      </c>
      <c r="O84" s="142">
        <f>IF(H84&gt;0,IF(B84&gt;0,IF(Business!$B$7="n",N84,ROUND(N84*1/(1+VLOOKUP(DATE(YEAR(B84),MONTH(B84),1),Data!$A$2:$P$700,MATCH("VAT rate",Data!$A$1:$P$1,0),FALSE)),2)),0),N84)</f>
        <v>0</v>
      </c>
      <c r="P84" s="143">
        <f t="shared" si="14"/>
        <v>0</v>
      </c>
      <c r="Q84" s="357"/>
    </row>
    <row r="85" spans="1:17" s="57" customFormat="1">
      <c r="A85" s="75"/>
      <c r="B85" s="68"/>
      <c r="C85" s="75"/>
      <c r="D85" s="135" t="str">
        <f>IF(ISERROR(VLOOKUP(C85,Customers!$A$7:$H$302,3,FALSE)),"",VLOOKUP(C85,Customers!$A$7:$H$302,3,FALSE))</f>
        <v/>
      </c>
      <c r="E85" s="505"/>
      <c r="F85" s="52"/>
      <c r="G85" s="135">
        <f>IF(B85&gt;0,IF(Business!$B$7="n",F85,ROUND(F85*1/(1+VLOOKUP(DATE(YEAR(B85),MONTH(B85),1),Data!$A$2:$P$700,MATCH("VAT rate",Data!$A$1:$P$1,0),FALSE)),2)),0)</f>
        <v>0</v>
      </c>
      <c r="H85" s="136">
        <f t="shared" si="10"/>
        <v>0</v>
      </c>
      <c r="I85" s="137">
        <f t="shared" si="11"/>
        <v>0</v>
      </c>
      <c r="J85" s="138">
        <f>IF(Business!$B$10="n",G85,ROUND('Sales Invoices'!F85*(1-Business!$B$11),2))</f>
        <v>0</v>
      </c>
      <c r="K85" s="139">
        <f t="shared" si="12"/>
        <v>0</v>
      </c>
      <c r="L85" s="140">
        <f>SUMIF('Business Bank'!$E$7:$E$598,A85,'Business Bank'!$D$7:$D$598)+SUMIF(Bank2!$E$7:$E$598,A85,Bank2!$D$7:$D$598)+SUMIF(CreditCard!$E$7:$E$598,A85,CreditCard!$D$7:$D$598)+SUMIF(Proprietor!$E$7:$E$574,A85,Proprietor!$D$7:$D$574)+SUMIF('CIS(suppliers)'!$E$8:$E$575,A85,'CIS(suppliers)'!$D$8:$D$575)+SUMIF('CIS(customers)'!$E$8:$E$575,A85,'CIS(customers)'!$D$8:$D$575)</f>
        <v>0</v>
      </c>
      <c r="M85" s="383" t="str">
        <f>IF((SUMIF('Business Bank'!$E$7:$E$6681,A85,'Business Bank'!$A$7:$A$6681)+SUMIF(Bank2!$E$7:$E$6690,A85,Bank2!$A$7:$A$6690)+SUMIF(CreditCard!$E$7:$E$6699,A85,CreditCard!$A$7:$A$6699)+SUMIF(Proprietor!$E$7:$E$6469,A85,Proprietor!$A$7:$D$6469))&gt;0,SUMIF('Business Bank'!$E$7:$E$6681,A85,'Business Bank'!$A$7:$A$6681)+SUMIF(Bank2!$E$7:$E$6690,A85,Bank2!$A$7:$A$6690)+SUMIF(CreditCard!$E$7:$E$6699,A85,CreditCard!$A$7:$A$6699)+SUMIF(Proprietor!$E$7:$E$6469,A85,Proprietor!$A$7:$D$6469),"")</f>
        <v/>
      </c>
      <c r="N85" s="141">
        <f t="shared" si="13"/>
        <v>0</v>
      </c>
      <c r="O85" s="142">
        <f>IF(H85&gt;0,IF(B85&gt;0,IF(Business!$B$7="n",N85,ROUND(N85*1/(1+VLOOKUP(DATE(YEAR(B85),MONTH(B85),1),Data!$A$2:$P$700,MATCH("VAT rate",Data!$A$1:$P$1,0),FALSE)),2)),0),N85)</f>
        <v>0</v>
      </c>
      <c r="P85" s="143">
        <f t="shared" si="14"/>
        <v>0</v>
      </c>
      <c r="Q85" s="357"/>
    </row>
    <row r="86" spans="1:17" s="57" customFormat="1">
      <c r="A86" s="75"/>
      <c r="B86" s="68"/>
      <c r="C86" s="75"/>
      <c r="D86" s="135" t="str">
        <f>IF(ISERROR(VLOOKUP(C86,Customers!$A$7:$H$302,3,FALSE)),"",VLOOKUP(C86,Customers!$A$7:$H$302,3,FALSE))</f>
        <v/>
      </c>
      <c r="E86" s="505"/>
      <c r="F86" s="52"/>
      <c r="G86" s="135">
        <f>IF(B86&gt;0,IF(Business!$B$7="n",F86,ROUND(F86*1/(1+VLOOKUP(DATE(YEAR(B86),MONTH(B86),1),Data!$A$2:$P$700,MATCH("VAT rate",Data!$A$1:$P$1,0),FALSE)),2)),0)</f>
        <v>0</v>
      </c>
      <c r="H86" s="136">
        <f t="shared" si="10"/>
        <v>0</v>
      </c>
      <c r="I86" s="137">
        <f t="shared" si="11"/>
        <v>0</v>
      </c>
      <c r="J86" s="138">
        <f>IF(Business!$B$10="n",G86,ROUND('Sales Invoices'!F86*(1-Business!$B$11),2))</f>
        <v>0</v>
      </c>
      <c r="K86" s="139">
        <f t="shared" si="12"/>
        <v>0</v>
      </c>
      <c r="L86" s="140">
        <f>SUMIF('Business Bank'!$E$7:$E$598,A86,'Business Bank'!$D$7:$D$598)+SUMIF(Bank2!$E$7:$E$598,A86,Bank2!$D$7:$D$598)+SUMIF(CreditCard!$E$7:$E$598,A86,CreditCard!$D$7:$D$598)+SUMIF(Proprietor!$E$7:$E$574,A86,Proprietor!$D$7:$D$574)+SUMIF('CIS(suppliers)'!$E$8:$E$575,A86,'CIS(suppliers)'!$D$8:$D$575)+SUMIF('CIS(customers)'!$E$8:$E$575,A86,'CIS(customers)'!$D$8:$D$575)</f>
        <v>0</v>
      </c>
      <c r="M86" s="383" t="str">
        <f>IF((SUMIF('Business Bank'!$E$7:$E$6681,A86,'Business Bank'!$A$7:$A$6681)+SUMIF(Bank2!$E$7:$E$6690,A86,Bank2!$A$7:$A$6690)+SUMIF(CreditCard!$E$7:$E$6699,A86,CreditCard!$A$7:$A$6699)+SUMIF(Proprietor!$E$7:$E$6469,A86,Proprietor!$A$7:$D$6469))&gt;0,SUMIF('Business Bank'!$E$7:$E$6681,A86,'Business Bank'!$A$7:$A$6681)+SUMIF(Bank2!$E$7:$E$6690,A86,Bank2!$A$7:$A$6690)+SUMIF(CreditCard!$E$7:$E$6699,A86,CreditCard!$A$7:$A$6699)+SUMIF(Proprietor!$E$7:$E$6469,A86,Proprietor!$A$7:$D$6469),"")</f>
        <v/>
      </c>
      <c r="N86" s="141">
        <f t="shared" si="13"/>
        <v>0</v>
      </c>
      <c r="O86" s="142">
        <f>IF(H86&gt;0,IF(B86&gt;0,IF(Business!$B$7="n",N86,ROUND(N86*1/(1+VLOOKUP(DATE(YEAR(B86),MONTH(B86),1),Data!$A$2:$P$700,MATCH("VAT rate",Data!$A$1:$P$1,0),FALSE)),2)),0),N86)</f>
        <v>0</v>
      </c>
      <c r="P86" s="143">
        <f t="shared" si="14"/>
        <v>0</v>
      </c>
      <c r="Q86" s="357"/>
    </row>
    <row r="87" spans="1:17" s="57" customFormat="1">
      <c r="A87" s="75"/>
      <c r="B87" s="68"/>
      <c r="C87" s="75"/>
      <c r="D87" s="135" t="str">
        <f>IF(ISERROR(VLOOKUP(C87,Customers!$A$7:$H$302,3,FALSE)),"",VLOOKUP(C87,Customers!$A$7:$H$302,3,FALSE))</f>
        <v/>
      </c>
      <c r="E87" s="505"/>
      <c r="F87" s="52"/>
      <c r="G87" s="135">
        <f>IF(B87&gt;0,IF(Business!$B$7="n",F87,ROUND(F87*1/(1+VLOOKUP(DATE(YEAR(B87),MONTH(B87),1),Data!$A$2:$P$700,MATCH("VAT rate",Data!$A$1:$P$1,0),FALSE)),2)),0)</f>
        <v>0</v>
      </c>
      <c r="H87" s="136">
        <f t="shared" si="10"/>
        <v>0</v>
      </c>
      <c r="I87" s="137">
        <f t="shared" si="11"/>
        <v>0</v>
      </c>
      <c r="J87" s="138">
        <f>IF(Business!$B$10="n",G87,ROUND('Sales Invoices'!F87*(1-Business!$B$11),2))</f>
        <v>0</v>
      </c>
      <c r="K87" s="139">
        <f t="shared" si="12"/>
        <v>0</v>
      </c>
      <c r="L87" s="140">
        <f>SUMIF('Business Bank'!$E$7:$E$598,A87,'Business Bank'!$D$7:$D$598)+SUMIF(Bank2!$E$7:$E$598,A87,Bank2!$D$7:$D$598)+SUMIF(CreditCard!$E$7:$E$598,A87,CreditCard!$D$7:$D$598)+SUMIF(Proprietor!$E$7:$E$574,A87,Proprietor!$D$7:$D$574)+SUMIF('CIS(suppliers)'!$E$8:$E$575,A87,'CIS(suppliers)'!$D$8:$D$575)+SUMIF('CIS(customers)'!$E$8:$E$575,A87,'CIS(customers)'!$D$8:$D$575)</f>
        <v>0</v>
      </c>
      <c r="M87" s="383" t="str">
        <f>IF((SUMIF('Business Bank'!$E$7:$E$6681,A87,'Business Bank'!$A$7:$A$6681)+SUMIF(Bank2!$E$7:$E$6690,A87,Bank2!$A$7:$A$6690)+SUMIF(CreditCard!$E$7:$E$6699,A87,CreditCard!$A$7:$A$6699)+SUMIF(Proprietor!$E$7:$E$6469,A87,Proprietor!$A$7:$D$6469))&gt;0,SUMIF('Business Bank'!$E$7:$E$6681,A87,'Business Bank'!$A$7:$A$6681)+SUMIF(Bank2!$E$7:$E$6690,A87,Bank2!$A$7:$A$6690)+SUMIF(CreditCard!$E$7:$E$6699,A87,CreditCard!$A$7:$A$6699)+SUMIF(Proprietor!$E$7:$E$6469,A87,Proprietor!$A$7:$D$6469),"")</f>
        <v/>
      </c>
      <c r="N87" s="141">
        <f t="shared" si="13"/>
        <v>0</v>
      </c>
      <c r="O87" s="142">
        <f>IF(H87&gt;0,IF(B87&gt;0,IF(Business!$B$7="n",N87,ROUND(N87*1/(1+VLOOKUP(DATE(YEAR(B87),MONTH(B87),1),Data!$A$2:$P$700,MATCH("VAT rate",Data!$A$1:$P$1,0),FALSE)),2)),0),N87)</f>
        <v>0</v>
      </c>
      <c r="P87" s="143">
        <f t="shared" si="14"/>
        <v>0</v>
      </c>
      <c r="Q87" s="357"/>
    </row>
    <row r="88" spans="1:17" s="57" customFormat="1">
      <c r="A88" s="75"/>
      <c r="B88" s="68"/>
      <c r="C88" s="75"/>
      <c r="D88" s="135" t="str">
        <f>IF(ISERROR(VLOOKUP(C88,Customers!$A$7:$H$302,3,FALSE)),"",VLOOKUP(C88,Customers!$A$7:$H$302,3,FALSE))</f>
        <v/>
      </c>
      <c r="E88" s="505"/>
      <c r="F88" s="52"/>
      <c r="G88" s="135">
        <f>IF(B88&gt;0,IF(Business!$B$7="n",F88,ROUND(F88*1/(1+VLOOKUP(DATE(YEAR(B88),MONTH(B88),1),Data!$A$2:$P$700,MATCH("VAT rate",Data!$A$1:$P$1,0),FALSE)),2)),0)</f>
        <v>0</v>
      </c>
      <c r="H88" s="136">
        <f t="shared" si="10"/>
        <v>0</v>
      </c>
      <c r="I88" s="137">
        <f t="shared" si="11"/>
        <v>0</v>
      </c>
      <c r="J88" s="138">
        <f>IF(Business!$B$10="n",G88,ROUND('Sales Invoices'!F88*(1-Business!$B$11),2))</f>
        <v>0</v>
      </c>
      <c r="K88" s="139">
        <f t="shared" si="12"/>
        <v>0</v>
      </c>
      <c r="L88" s="140">
        <f>SUMIF('Business Bank'!$E$7:$E$598,A88,'Business Bank'!$D$7:$D$598)+SUMIF(Bank2!$E$7:$E$598,A88,Bank2!$D$7:$D$598)+SUMIF(CreditCard!$E$7:$E$598,A88,CreditCard!$D$7:$D$598)+SUMIF(Proprietor!$E$7:$E$574,A88,Proprietor!$D$7:$D$574)+SUMIF('CIS(suppliers)'!$E$8:$E$575,A88,'CIS(suppliers)'!$D$8:$D$575)+SUMIF('CIS(customers)'!$E$8:$E$575,A88,'CIS(customers)'!$D$8:$D$575)</f>
        <v>0</v>
      </c>
      <c r="M88" s="383" t="str">
        <f>IF((SUMIF('Business Bank'!$E$7:$E$6681,A88,'Business Bank'!$A$7:$A$6681)+SUMIF(Bank2!$E$7:$E$6690,A88,Bank2!$A$7:$A$6690)+SUMIF(CreditCard!$E$7:$E$6699,A88,CreditCard!$A$7:$A$6699)+SUMIF(Proprietor!$E$7:$E$6469,A88,Proprietor!$A$7:$D$6469))&gt;0,SUMIF('Business Bank'!$E$7:$E$6681,A88,'Business Bank'!$A$7:$A$6681)+SUMIF(Bank2!$E$7:$E$6690,A88,Bank2!$A$7:$A$6690)+SUMIF(CreditCard!$E$7:$E$6699,A88,CreditCard!$A$7:$A$6699)+SUMIF(Proprietor!$E$7:$E$6469,A88,Proprietor!$A$7:$D$6469),"")</f>
        <v/>
      </c>
      <c r="N88" s="141">
        <f t="shared" si="13"/>
        <v>0</v>
      </c>
      <c r="O88" s="142">
        <f>IF(H88&gt;0,IF(B88&gt;0,IF(Business!$B$7="n",N88,ROUND(N88*1/(1+VLOOKUP(DATE(YEAR(B88),MONTH(B88),1),Data!$A$2:$P$700,MATCH("VAT rate",Data!$A$1:$P$1,0),FALSE)),2)),0),N88)</f>
        <v>0</v>
      </c>
      <c r="P88" s="143">
        <f t="shared" si="14"/>
        <v>0</v>
      </c>
      <c r="Q88" s="357"/>
    </row>
    <row r="89" spans="1:17" s="57" customFormat="1">
      <c r="A89" s="75"/>
      <c r="B89" s="68"/>
      <c r="C89" s="75"/>
      <c r="D89" s="135" t="str">
        <f>IF(ISERROR(VLOOKUP(C89,Customers!$A$7:$H$302,3,FALSE)),"",VLOOKUP(C89,Customers!$A$7:$H$302,3,FALSE))</f>
        <v/>
      </c>
      <c r="E89" s="505"/>
      <c r="F89" s="52"/>
      <c r="G89" s="135">
        <f>IF(B89&gt;0,IF(Business!$B$7="n",F89,ROUND(F89*1/(1+VLOOKUP(DATE(YEAR(B89),MONTH(B89),1),Data!$A$2:$P$700,MATCH("VAT rate",Data!$A$1:$P$1,0),FALSE)),2)),0)</f>
        <v>0</v>
      </c>
      <c r="H89" s="136">
        <f t="shared" si="10"/>
        <v>0</v>
      </c>
      <c r="I89" s="137">
        <f t="shared" si="11"/>
        <v>0</v>
      </c>
      <c r="J89" s="138">
        <f>IF(Business!$B$10="n",G89,ROUND('Sales Invoices'!F89*(1-Business!$B$11),2))</f>
        <v>0</v>
      </c>
      <c r="K89" s="139">
        <f t="shared" si="12"/>
        <v>0</v>
      </c>
      <c r="L89" s="140">
        <f>SUMIF('Business Bank'!$E$7:$E$598,A89,'Business Bank'!$D$7:$D$598)+SUMIF(Bank2!$E$7:$E$598,A89,Bank2!$D$7:$D$598)+SUMIF(CreditCard!$E$7:$E$598,A89,CreditCard!$D$7:$D$598)+SUMIF(Proprietor!$E$7:$E$574,A89,Proprietor!$D$7:$D$574)+SUMIF('CIS(suppliers)'!$E$8:$E$575,A89,'CIS(suppliers)'!$D$8:$D$575)+SUMIF('CIS(customers)'!$E$8:$E$575,A89,'CIS(customers)'!$D$8:$D$575)</f>
        <v>0</v>
      </c>
      <c r="M89" s="383" t="str">
        <f>IF((SUMIF('Business Bank'!$E$7:$E$6681,A89,'Business Bank'!$A$7:$A$6681)+SUMIF(Bank2!$E$7:$E$6690,A89,Bank2!$A$7:$A$6690)+SUMIF(CreditCard!$E$7:$E$6699,A89,CreditCard!$A$7:$A$6699)+SUMIF(Proprietor!$E$7:$E$6469,A89,Proprietor!$A$7:$D$6469))&gt;0,SUMIF('Business Bank'!$E$7:$E$6681,A89,'Business Bank'!$A$7:$A$6681)+SUMIF(Bank2!$E$7:$E$6690,A89,Bank2!$A$7:$A$6690)+SUMIF(CreditCard!$E$7:$E$6699,A89,CreditCard!$A$7:$A$6699)+SUMIF(Proprietor!$E$7:$E$6469,A89,Proprietor!$A$7:$D$6469),"")</f>
        <v/>
      </c>
      <c r="N89" s="141">
        <f t="shared" si="13"/>
        <v>0</v>
      </c>
      <c r="O89" s="142">
        <f>IF(H89&gt;0,IF(B89&gt;0,IF(Business!$B$7="n",N89,ROUND(N89*1/(1+VLOOKUP(DATE(YEAR(B89),MONTH(B89),1),Data!$A$2:$P$700,MATCH("VAT rate",Data!$A$1:$P$1,0),FALSE)),2)),0),N89)</f>
        <v>0</v>
      </c>
      <c r="P89" s="143">
        <f t="shared" si="14"/>
        <v>0</v>
      </c>
      <c r="Q89" s="357"/>
    </row>
    <row r="90" spans="1:17" s="57" customFormat="1">
      <c r="A90" s="75"/>
      <c r="B90" s="68"/>
      <c r="C90" s="75"/>
      <c r="D90" s="135" t="str">
        <f>IF(ISERROR(VLOOKUP(C90,Customers!$A$7:$H$302,3,FALSE)),"",VLOOKUP(C90,Customers!$A$7:$H$302,3,FALSE))</f>
        <v/>
      </c>
      <c r="E90" s="505"/>
      <c r="F90" s="52"/>
      <c r="G90" s="135">
        <f>IF(B90&gt;0,IF(Business!$B$7="n",F90,ROUND(F90*1/(1+VLOOKUP(DATE(YEAR(B90),MONTH(B90),1),Data!$A$2:$P$700,MATCH("VAT rate",Data!$A$1:$P$1,0),FALSE)),2)),0)</f>
        <v>0</v>
      </c>
      <c r="H90" s="136">
        <f t="shared" si="10"/>
        <v>0</v>
      </c>
      <c r="I90" s="137">
        <f t="shared" si="11"/>
        <v>0</v>
      </c>
      <c r="J90" s="138">
        <f>IF(Business!$B$10="n",G90,ROUND('Sales Invoices'!F90*(1-Business!$B$11),2))</f>
        <v>0</v>
      </c>
      <c r="K90" s="139">
        <f t="shared" si="12"/>
        <v>0</v>
      </c>
      <c r="L90" s="140">
        <f>SUMIF('Business Bank'!$E$7:$E$598,A90,'Business Bank'!$D$7:$D$598)+SUMIF(Bank2!$E$7:$E$598,A90,Bank2!$D$7:$D$598)+SUMIF(CreditCard!$E$7:$E$598,A90,CreditCard!$D$7:$D$598)+SUMIF(Proprietor!$E$7:$E$574,A90,Proprietor!$D$7:$D$574)+SUMIF('CIS(suppliers)'!$E$8:$E$575,A90,'CIS(suppliers)'!$D$8:$D$575)+SUMIF('CIS(customers)'!$E$8:$E$575,A90,'CIS(customers)'!$D$8:$D$575)</f>
        <v>0</v>
      </c>
      <c r="M90" s="383" t="str">
        <f>IF((SUMIF('Business Bank'!$E$7:$E$6681,A90,'Business Bank'!$A$7:$A$6681)+SUMIF(Bank2!$E$7:$E$6690,A90,Bank2!$A$7:$A$6690)+SUMIF(CreditCard!$E$7:$E$6699,A90,CreditCard!$A$7:$A$6699)+SUMIF(Proprietor!$E$7:$E$6469,A90,Proprietor!$A$7:$D$6469))&gt;0,SUMIF('Business Bank'!$E$7:$E$6681,A90,'Business Bank'!$A$7:$A$6681)+SUMIF(Bank2!$E$7:$E$6690,A90,Bank2!$A$7:$A$6690)+SUMIF(CreditCard!$E$7:$E$6699,A90,CreditCard!$A$7:$A$6699)+SUMIF(Proprietor!$E$7:$E$6469,A90,Proprietor!$A$7:$D$6469),"")</f>
        <v/>
      </c>
      <c r="N90" s="141">
        <f t="shared" si="13"/>
        <v>0</v>
      </c>
      <c r="O90" s="142">
        <f>IF(H90&gt;0,IF(B90&gt;0,IF(Business!$B$7="n",N90,ROUND(N90*1/(1+VLOOKUP(DATE(YEAR(B90),MONTH(B90),1),Data!$A$2:$P$700,MATCH("VAT rate",Data!$A$1:$P$1,0),FALSE)),2)),0),N90)</f>
        <v>0</v>
      </c>
      <c r="P90" s="143">
        <f t="shared" si="14"/>
        <v>0</v>
      </c>
      <c r="Q90" s="357"/>
    </row>
    <row r="91" spans="1:17" s="57" customFormat="1">
      <c r="A91" s="75"/>
      <c r="B91" s="68"/>
      <c r="C91" s="75"/>
      <c r="D91" s="135" t="str">
        <f>IF(ISERROR(VLOOKUP(C91,Customers!$A$7:$H$302,3,FALSE)),"",VLOOKUP(C91,Customers!$A$7:$H$302,3,FALSE))</f>
        <v/>
      </c>
      <c r="E91" s="505"/>
      <c r="F91" s="52"/>
      <c r="G91" s="135">
        <f>IF(B91&gt;0,IF(Business!$B$7="n",F91,ROUND(F91*1/(1+VLOOKUP(DATE(YEAR(B91),MONTH(B91),1),Data!$A$2:$P$700,MATCH("VAT rate",Data!$A$1:$P$1,0),FALSE)),2)),0)</f>
        <v>0</v>
      </c>
      <c r="H91" s="136">
        <f t="shared" si="10"/>
        <v>0</v>
      </c>
      <c r="I91" s="137">
        <f t="shared" si="11"/>
        <v>0</v>
      </c>
      <c r="J91" s="138">
        <f>IF(Business!$B$10="n",G91,ROUND('Sales Invoices'!F91*(1-Business!$B$11),2))</f>
        <v>0</v>
      </c>
      <c r="K91" s="139">
        <f t="shared" si="12"/>
        <v>0</v>
      </c>
      <c r="L91" s="140">
        <f>SUMIF('Business Bank'!$E$7:$E$598,A91,'Business Bank'!$D$7:$D$598)+SUMIF(Bank2!$E$7:$E$598,A91,Bank2!$D$7:$D$598)+SUMIF(CreditCard!$E$7:$E$598,A91,CreditCard!$D$7:$D$598)+SUMIF(Proprietor!$E$7:$E$574,A91,Proprietor!$D$7:$D$574)+SUMIF('CIS(suppliers)'!$E$8:$E$575,A91,'CIS(suppliers)'!$D$8:$D$575)+SUMIF('CIS(customers)'!$E$8:$E$575,A91,'CIS(customers)'!$D$8:$D$575)</f>
        <v>0</v>
      </c>
      <c r="M91" s="383" t="str">
        <f>IF((SUMIF('Business Bank'!$E$7:$E$6681,A91,'Business Bank'!$A$7:$A$6681)+SUMIF(Bank2!$E$7:$E$6690,A91,Bank2!$A$7:$A$6690)+SUMIF(CreditCard!$E$7:$E$6699,A91,CreditCard!$A$7:$A$6699)+SUMIF(Proprietor!$E$7:$E$6469,A91,Proprietor!$A$7:$D$6469))&gt;0,SUMIF('Business Bank'!$E$7:$E$6681,A91,'Business Bank'!$A$7:$A$6681)+SUMIF(Bank2!$E$7:$E$6690,A91,Bank2!$A$7:$A$6690)+SUMIF(CreditCard!$E$7:$E$6699,A91,CreditCard!$A$7:$A$6699)+SUMIF(Proprietor!$E$7:$E$6469,A91,Proprietor!$A$7:$D$6469),"")</f>
        <v/>
      </c>
      <c r="N91" s="141">
        <f t="shared" si="13"/>
        <v>0</v>
      </c>
      <c r="O91" s="142">
        <f>IF(H91&gt;0,IF(B91&gt;0,IF(Business!$B$7="n",N91,ROUND(N91*1/(1+VLOOKUP(DATE(YEAR(B91),MONTH(B91),1),Data!$A$2:$P$700,MATCH("VAT rate",Data!$A$1:$P$1,0),FALSE)),2)),0),N91)</f>
        <v>0</v>
      </c>
      <c r="P91" s="143">
        <f t="shared" si="14"/>
        <v>0</v>
      </c>
      <c r="Q91" s="357"/>
    </row>
    <row r="92" spans="1:17" s="57" customFormat="1">
      <c r="A92" s="75"/>
      <c r="B92" s="68"/>
      <c r="C92" s="75"/>
      <c r="D92" s="135" t="str">
        <f>IF(ISERROR(VLOOKUP(C92,Customers!$A$7:$H$302,3,FALSE)),"",VLOOKUP(C92,Customers!$A$7:$H$302,3,FALSE))</f>
        <v/>
      </c>
      <c r="E92" s="505"/>
      <c r="F92" s="52"/>
      <c r="G92" s="135">
        <f>IF(B92&gt;0,IF(Business!$B$7="n",F92,ROUND(F92*1/(1+VLOOKUP(DATE(YEAR(B92),MONTH(B92),1),Data!$A$2:$P$700,MATCH("VAT rate",Data!$A$1:$P$1,0),FALSE)),2)),0)</f>
        <v>0</v>
      </c>
      <c r="H92" s="136">
        <f t="shared" si="10"/>
        <v>0</v>
      </c>
      <c r="I92" s="137">
        <f t="shared" si="11"/>
        <v>0</v>
      </c>
      <c r="J92" s="138">
        <f>IF(Business!$B$10="n",G92,ROUND('Sales Invoices'!F92*(1-Business!$B$11),2))</f>
        <v>0</v>
      </c>
      <c r="K92" s="139">
        <f t="shared" si="12"/>
        <v>0</v>
      </c>
      <c r="L92" s="140">
        <f>SUMIF('Business Bank'!$E$7:$E$598,A92,'Business Bank'!$D$7:$D$598)+SUMIF(Bank2!$E$7:$E$598,A92,Bank2!$D$7:$D$598)+SUMIF(CreditCard!$E$7:$E$598,A92,CreditCard!$D$7:$D$598)+SUMIF(Proprietor!$E$7:$E$574,A92,Proprietor!$D$7:$D$574)+SUMIF('CIS(suppliers)'!$E$8:$E$575,A92,'CIS(suppliers)'!$D$8:$D$575)+SUMIF('CIS(customers)'!$E$8:$E$575,A92,'CIS(customers)'!$D$8:$D$575)</f>
        <v>0</v>
      </c>
      <c r="M92" s="383" t="str">
        <f>IF((SUMIF('Business Bank'!$E$7:$E$6681,A92,'Business Bank'!$A$7:$A$6681)+SUMIF(Bank2!$E$7:$E$6690,A92,Bank2!$A$7:$A$6690)+SUMIF(CreditCard!$E$7:$E$6699,A92,CreditCard!$A$7:$A$6699)+SUMIF(Proprietor!$E$7:$E$6469,A92,Proprietor!$A$7:$D$6469))&gt;0,SUMIF('Business Bank'!$E$7:$E$6681,A92,'Business Bank'!$A$7:$A$6681)+SUMIF(Bank2!$E$7:$E$6690,A92,Bank2!$A$7:$A$6690)+SUMIF(CreditCard!$E$7:$E$6699,A92,CreditCard!$A$7:$A$6699)+SUMIF(Proprietor!$E$7:$E$6469,A92,Proprietor!$A$7:$D$6469),"")</f>
        <v/>
      </c>
      <c r="N92" s="141">
        <f t="shared" si="13"/>
        <v>0</v>
      </c>
      <c r="O92" s="142">
        <f>IF(H92&gt;0,IF(B92&gt;0,IF(Business!$B$7="n",N92,ROUND(N92*1/(1+VLOOKUP(DATE(YEAR(B92),MONTH(B92),1),Data!$A$2:$P$700,MATCH("VAT rate",Data!$A$1:$P$1,0),FALSE)),2)),0),N92)</f>
        <v>0</v>
      </c>
      <c r="P92" s="143">
        <f t="shared" si="14"/>
        <v>0</v>
      </c>
      <c r="Q92" s="357"/>
    </row>
    <row r="93" spans="1:17" s="57" customFormat="1">
      <c r="A93" s="75"/>
      <c r="B93" s="68"/>
      <c r="C93" s="75"/>
      <c r="D93" s="135" t="str">
        <f>IF(ISERROR(VLOOKUP(C93,Customers!$A$7:$H$302,3,FALSE)),"",VLOOKUP(C93,Customers!$A$7:$H$302,3,FALSE))</f>
        <v/>
      </c>
      <c r="E93" s="505"/>
      <c r="F93" s="52"/>
      <c r="G93" s="135">
        <f>IF(B93&gt;0,IF(Business!$B$7="n",F93,ROUND(F93*1/(1+VLOOKUP(DATE(YEAR(B93),MONTH(B93),1),Data!$A$2:$P$700,MATCH("VAT rate",Data!$A$1:$P$1,0),FALSE)),2)),0)</f>
        <v>0</v>
      </c>
      <c r="H93" s="136">
        <f t="shared" si="10"/>
        <v>0</v>
      </c>
      <c r="I93" s="137">
        <f t="shared" si="11"/>
        <v>0</v>
      </c>
      <c r="J93" s="138">
        <f>IF(Business!$B$10="n",G93,ROUND('Sales Invoices'!F93*(1-Business!$B$11),2))</f>
        <v>0</v>
      </c>
      <c r="K93" s="139">
        <f t="shared" si="12"/>
        <v>0</v>
      </c>
      <c r="L93" s="140">
        <f>SUMIF('Business Bank'!$E$7:$E$598,A93,'Business Bank'!$D$7:$D$598)+SUMIF(Bank2!$E$7:$E$598,A93,Bank2!$D$7:$D$598)+SUMIF(CreditCard!$E$7:$E$598,A93,CreditCard!$D$7:$D$598)+SUMIF(Proprietor!$E$7:$E$574,A93,Proprietor!$D$7:$D$574)+SUMIF('CIS(suppliers)'!$E$8:$E$575,A93,'CIS(suppliers)'!$D$8:$D$575)+SUMIF('CIS(customers)'!$E$8:$E$575,A93,'CIS(customers)'!$D$8:$D$575)</f>
        <v>0</v>
      </c>
      <c r="M93" s="383" t="str">
        <f>IF((SUMIF('Business Bank'!$E$7:$E$6681,A93,'Business Bank'!$A$7:$A$6681)+SUMIF(Bank2!$E$7:$E$6690,A93,Bank2!$A$7:$A$6690)+SUMIF(CreditCard!$E$7:$E$6699,A93,CreditCard!$A$7:$A$6699)+SUMIF(Proprietor!$E$7:$E$6469,A93,Proprietor!$A$7:$D$6469))&gt;0,SUMIF('Business Bank'!$E$7:$E$6681,A93,'Business Bank'!$A$7:$A$6681)+SUMIF(Bank2!$E$7:$E$6690,A93,Bank2!$A$7:$A$6690)+SUMIF(CreditCard!$E$7:$E$6699,A93,CreditCard!$A$7:$A$6699)+SUMIF(Proprietor!$E$7:$E$6469,A93,Proprietor!$A$7:$D$6469),"")</f>
        <v/>
      </c>
      <c r="N93" s="141">
        <f t="shared" si="13"/>
        <v>0</v>
      </c>
      <c r="O93" s="142">
        <f>IF(H93&gt;0,IF(B93&gt;0,IF(Business!$B$7="n",N93,ROUND(N93*1/(1+VLOOKUP(DATE(YEAR(B93),MONTH(B93),1),Data!$A$2:$P$700,MATCH("VAT rate",Data!$A$1:$P$1,0),FALSE)),2)),0),N93)</f>
        <v>0</v>
      </c>
      <c r="P93" s="143">
        <f t="shared" si="14"/>
        <v>0</v>
      </c>
      <c r="Q93" s="357"/>
    </row>
    <row r="94" spans="1:17" s="57" customFormat="1">
      <c r="A94" s="75"/>
      <c r="B94" s="68"/>
      <c r="C94" s="75"/>
      <c r="D94" s="135" t="str">
        <f>IF(ISERROR(VLOOKUP(C94,Customers!$A$7:$H$302,3,FALSE)),"",VLOOKUP(C94,Customers!$A$7:$H$302,3,FALSE))</f>
        <v/>
      </c>
      <c r="E94" s="505"/>
      <c r="F94" s="52"/>
      <c r="G94" s="135">
        <f>IF(B94&gt;0,IF(Business!$B$7="n",F94,ROUND(F94*1/(1+VLOOKUP(DATE(YEAR(B94),MONTH(B94),1),Data!$A$2:$P$700,MATCH("VAT rate",Data!$A$1:$P$1,0),FALSE)),2)),0)</f>
        <v>0</v>
      </c>
      <c r="H94" s="136">
        <f t="shared" si="10"/>
        <v>0</v>
      </c>
      <c r="I94" s="137">
        <f t="shared" si="11"/>
        <v>0</v>
      </c>
      <c r="J94" s="138">
        <f>IF(Business!$B$10="n",G94,ROUND('Sales Invoices'!F94*(1-Business!$B$11),2))</f>
        <v>0</v>
      </c>
      <c r="K94" s="139">
        <f t="shared" si="12"/>
        <v>0</v>
      </c>
      <c r="L94" s="140">
        <f>SUMIF('Business Bank'!$E$7:$E$598,A94,'Business Bank'!$D$7:$D$598)+SUMIF(Bank2!$E$7:$E$598,A94,Bank2!$D$7:$D$598)+SUMIF(CreditCard!$E$7:$E$598,A94,CreditCard!$D$7:$D$598)+SUMIF(Proprietor!$E$7:$E$574,A94,Proprietor!$D$7:$D$574)+SUMIF('CIS(suppliers)'!$E$8:$E$575,A94,'CIS(suppliers)'!$D$8:$D$575)+SUMIF('CIS(customers)'!$E$8:$E$575,A94,'CIS(customers)'!$D$8:$D$575)</f>
        <v>0</v>
      </c>
      <c r="M94" s="383" t="str">
        <f>IF((SUMIF('Business Bank'!$E$7:$E$6681,A94,'Business Bank'!$A$7:$A$6681)+SUMIF(Bank2!$E$7:$E$6690,A94,Bank2!$A$7:$A$6690)+SUMIF(CreditCard!$E$7:$E$6699,A94,CreditCard!$A$7:$A$6699)+SUMIF(Proprietor!$E$7:$E$6469,A94,Proprietor!$A$7:$D$6469))&gt;0,SUMIF('Business Bank'!$E$7:$E$6681,A94,'Business Bank'!$A$7:$A$6681)+SUMIF(Bank2!$E$7:$E$6690,A94,Bank2!$A$7:$A$6690)+SUMIF(CreditCard!$E$7:$E$6699,A94,CreditCard!$A$7:$A$6699)+SUMIF(Proprietor!$E$7:$E$6469,A94,Proprietor!$A$7:$D$6469),"")</f>
        <v/>
      </c>
      <c r="N94" s="141">
        <f t="shared" si="13"/>
        <v>0</v>
      </c>
      <c r="O94" s="142">
        <f>IF(H94&gt;0,IF(B94&gt;0,IF(Business!$B$7="n",N94,ROUND(N94*1/(1+VLOOKUP(DATE(YEAR(B94),MONTH(B94),1),Data!$A$2:$P$700,MATCH("VAT rate",Data!$A$1:$P$1,0),FALSE)),2)),0),N94)</f>
        <v>0</v>
      </c>
      <c r="P94" s="143">
        <f t="shared" si="14"/>
        <v>0</v>
      </c>
      <c r="Q94" s="357"/>
    </row>
    <row r="95" spans="1:17" s="57" customFormat="1">
      <c r="A95" s="75"/>
      <c r="B95" s="68"/>
      <c r="C95" s="75"/>
      <c r="D95" s="135" t="str">
        <f>IF(ISERROR(VLOOKUP(C95,Customers!$A$7:$H$302,3,FALSE)),"",VLOOKUP(C95,Customers!$A$7:$H$302,3,FALSE))</f>
        <v/>
      </c>
      <c r="E95" s="505"/>
      <c r="F95" s="52"/>
      <c r="G95" s="135">
        <f>IF(B95&gt;0,IF(Business!$B$7="n",F95,ROUND(F95*1/(1+VLOOKUP(DATE(YEAR(B95),MONTH(B95),1),Data!$A$2:$P$700,MATCH("VAT rate",Data!$A$1:$P$1,0),FALSE)),2)),0)</f>
        <v>0</v>
      </c>
      <c r="H95" s="136">
        <f t="shared" si="10"/>
        <v>0</v>
      </c>
      <c r="I95" s="137">
        <f t="shared" si="11"/>
        <v>0</v>
      </c>
      <c r="J95" s="138">
        <f>IF(Business!$B$10="n",G95,ROUND('Sales Invoices'!F95*(1-Business!$B$11),2))</f>
        <v>0</v>
      </c>
      <c r="K95" s="139">
        <f t="shared" si="12"/>
        <v>0</v>
      </c>
      <c r="L95" s="140">
        <f>SUMIF('Business Bank'!$E$7:$E$598,A95,'Business Bank'!$D$7:$D$598)+SUMIF(Bank2!$E$7:$E$598,A95,Bank2!$D$7:$D$598)+SUMIF(CreditCard!$E$7:$E$598,A95,CreditCard!$D$7:$D$598)+SUMIF(Proprietor!$E$7:$E$574,A95,Proprietor!$D$7:$D$574)+SUMIF('CIS(suppliers)'!$E$8:$E$575,A95,'CIS(suppliers)'!$D$8:$D$575)+SUMIF('CIS(customers)'!$E$8:$E$575,A95,'CIS(customers)'!$D$8:$D$575)</f>
        <v>0</v>
      </c>
      <c r="M95" s="383" t="str">
        <f>IF((SUMIF('Business Bank'!$E$7:$E$6681,A95,'Business Bank'!$A$7:$A$6681)+SUMIF(Bank2!$E$7:$E$6690,A95,Bank2!$A$7:$A$6690)+SUMIF(CreditCard!$E$7:$E$6699,A95,CreditCard!$A$7:$A$6699)+SUMIF(Proprietor!$E$7:$E$6469,A95,Proprietor!$A$7:$D$6469))&gt;0,SUMIF('Business Bank'!$E$7:$E$6681,A95,'Business Bank'!$A$7:$A$6681)+SUMIF(Bank2!$E$7:$E$6690,A95,Bank2!$A$7:$A$6690)+SUMIF(CreditCard!$E$7:$E$6699,A95,CreditCard!$A$7:$A$6699)+SUMIF(Proprietor!$E$7:$E$6469,A95,Proprietor!$A$7:$D$6469),"")</f>
        <v/>
      </c>
      <c r="N95" s="141">
        <f t="shared" si="13"/>
        <v>0</v>
      </c>
      <c r="O95" s="142">
        <f>IF(H95&gt;0,IF(B95&gt;0,IF(Business!$B$7="n",N95,ROUND(N95*1/(1+VLOOKUP(DATE(YEAR(B95),MONTH(B95),1),Data!$A$2:$P$700,MATCH("VAT rate",Data!$A$1:$P$1,0),FALSE)),2)),0),N95)</f>
        <v>0</v>
      </c>
      <c r="P95" s="143">
        <f t="shared" si="14"/>
        <v>0</v>
      </c>
      <c r="Q95" s="357"/>
    </row>
    <row r="96" spans="1:17" s="57" customFormat="1">
      <c r="A96" s="75"/>
      <c r="B96" s="68"/>
      <c r="C96" s="75"/>
      <c r="D96" s="135" t="str">
        <f>IF(ISERROR(VLOOKUP(C96,Customers!$A$7:$H$302,3,FALSE)),"",VLOOKUP(C96,Customers!$A$7:$H$302,3,FALSE))</f>
        <v/>
      </c>
      <c r="E96" s="505"/>
      <c r="F96" s="52"/>
      <c r="G96" s="135">
        <f>IF(B96&gt;0,IF(Business!$B$7="n",F96,ROUND(F96*1/(1+VLOOKUP(DATE(YEAR(B96),MONTH(B96),1),Data!$A$2:$P$700,MATCH("VAT rate",Data!$A$1:$P$1,0),FALSE)),2)),0)</f>
        <v>0</v>
      </c>
      <c r="H96" s="136">
        <f t="shared" si="10"/>
        <v>0</v>
      </c>
      <c r="I96" s="137">
        <f t="shared" si="11"/>
        <v>0</v>
      </c>
      <c r="J96" s="138">
        <f>IF(Business!$B$10="n",G96,ROUND('Sales Invoices'!F96*(1-Business!$B$11),2))</f>
        <v>0</v>
      </c>
      <c r="K96" s="139">
        <f t="shared" si="12"/>
        <v>0</v>
      </c>
      <c r="L96" s="140">
        <f>SUMIF('Business Bank'!$E$7:$E$598,A96,'Business Bank'!$D$7:$D$598)+SUMIF(Bank2!$E$7:$E$598,A96,Bank2!$D$7:$D$598)+SUMIF(CreditCard!$E$7:$E$598,A96,CreditCard!$D$7:$D$598)+SUMIF(Proprietor!$E$7:$E$574,A96,Proprietor!$D$7:$D$574)+SUMIF('CIS(suppliers)'!$E$8:$E$575,A96,'CIS(suppliers)'!$D$8:$D$575)+SUMIF('CIS(customers)'!$E$8:$E$575,A96,'CIS(customers)'!$D$8:$D$575)</f>
        <v>0</v>
      </c>
      <c r="M96" s="383" t="str">
        <f>IF((SUMIF('Business Bank'!$E$7:$E$6681,A96,'Business Bank'!$A$7:$A$6681)+SUMIF(Bank2!$E$7:$E$6690,A96,Bank2!$A$7:$A$6690)+SUMIF(CreditCard!$E$7:$E$6699,A96,CreditCard!$A$7:$A$6699)+SUMIF(Proprietor!$E$7:$E$6469,A96,Proprietor!$A$7:$D$6469))&gt;0,SUMIF('Business Bank'!$E$7:$E$6681,A96,'Business Bank'!$A$7:$A$6681)+SUMIF(Bank2!$E$7:$E$6690,A96,Bank2!$A$7:$A$6690)+SUMIF(CreditCard!$E$7:$E$6699,A96,CreditCard!$A$7:$A$6699)+SUMIF(Proprietor!$E$7:$E$6469,A96,Proprietor!$A$7:$D$6469),"")</f>
        <v/>
      </c>
      <c r="N96" s="141">
        <f t="shared" si="13"/>
        <v>0</v>
      </c>
      <c r="O96" s="142">
        <f>IF(H96&gt;0,IF(B96&gt;0,IF(Business!$B$7="n",N96,ROUND(N96*1/(1+VLOOKUP(DATE(YEAR(B96),MONTH(B96),1),Data!$A$2:$P$700,MATCH("VAT rate",Data!$A$1:$P$1,0),FALSE)),2)),0),N96)</f>
        <v>0</v>
      </c>
      <c r="P96" s="143">
        <f t="shared" si="14"/>
        <v>0</v>
      </c>
      <c r="Q96" s="357"/>
    </row>
    <row r="97" spans="1:17" s="57" customFormat="1">
      <c r="A97" s="75"/>
      <c r="B97" s="68"/>
      <c r="C97" s="75"/>
      <c r="D97" s="135" t="str">
        <f>IF(ISERROR(VLOOKUP(C97,Customers!$A$7:$H$302,3,FALSE)),"",VLOOKUP(C97,Customers!$A$7:$H$302,3,FALSE))</f>
        <v/>
      </c>
      <c r="E97" s="505"/>
      <c r="F97" s="52"/>
      <c r="G97" s="135">
        <f>IF(B97&gt;0,IF(Business!$B$7="n",F97,ROUND(F97*1/(1+VLOOKUP(DATE(YEAR(B97),MONTH(B97),1),Data!$A$2:$P$700,MATCH("VAT rate",Data!$A$1:$P$1,0),FALSE)),2)),0)</f>
        <v>0</v>
      </c>
      <c r="H97" s="136">
        <f t="shared" si="10"/>
        <v>0</v>
      </c>
      <c r="I97" s="137">
        <f t="shared" si="11"/>
        <v>0</v>
      </c>
      <c r="J97" s="138">
        <f>IF(Business!$B$10="n",G97,ROUND('Sales Invoices'!F97*(1-Business!$B$11),2))</f>
        <v>0</v>
      </c>
      <c r="K97" s="139">
        <f t="shared" si="12"/>
        <v>0</v>
      </c>
      <c r="L97" s="140">
        <f>SUMIF('Business Bank'!$E$7:$E$598,A97,'Business Bank'!$D$7:$D$598)+SUMIF(Bank2!$E$7:$E$598,A97,Bank2!$D$7:$D$598)+SUMIF(CreditCard!$E$7:$E$598,A97,CreditCard!$D$7:$D$598)+SUMIF(Proprietor!$E$7:$E$574,A97,Proprietor!$D$7:$D$574)+SUMIF('CIS(suppliers)'!$E$8:$E$575,A97,'CIS(suppliers)'!$D$8:$D$575)+SUMIF('CIS(customers)'!$E$8:$E$575,A97,'CIS(customers)'!$D$8:$D$575)</f>
        <v>0</v>
      </c>
      <c r="M97" s="383" t="str">
        <f>IF((SUMIF('Business Bank'!$E$7:$E$6681,A97,'Business Bank'!$A$7:$A$6681)+SUMIF(Bank2!$E$7:$E$6690,A97,Bank2!$A$7:$A$6690)+SUMIF(CreditCard!$E$7:$E$6699,A97,CreditCard!$A$7:$A$6699)+SUMIF(Proprietor!$E$7:$E$6469,A97,Proprietor!$A$7:$D$6469))&gt;0,SUMIF('Business Bank'!$E$7:$E$6681,A97,'Business Bank'!$A$7:$A$6681)+SUMIF(Bank2!$E$7:$E$6690,A97,Bank2!$A$7:$A$6690)+SUMIF(CreditCard!$E$7:$E$6699,A97,CreditCard!$A$7:$A$6699)+SUMIF(Proprietor!$E$7:$E$6469,A97,Proprietor!$A$7:$D$6469),"")</f>
        <v/>
      </c>
      <c r="N97" s="141">
        <f t="shared" si="13"/>
        <v>0</v>
      </c>
      <c r="O97" s="142">
        <f>IF(H97&gt;0,IF(B97&gt;0,IF(Business!$B$7="n",N97,ROUND(N97*1/(1+VLOOKUP(DATE(YEAR(B97),MONTH(B97),1),Data!$A$2:$P$700,MATCH("VAT rate",Data!$A$1:$P$1,0),FALSE)),2)),0),N97)</f>
        <v>0</v>
      </c>
      <c r="P97" s="143">
        <f t="shared" si="14"/>
        <v>0</v>
      </c>
      <c r="Q97" s="357"/>
    </row>
    <row r="98" spans="1:17" s="57" customFormat="1">
      <c r="A98" s="75"/>
      <c r="B98" s="68"/>
      <c r="C98" s="75"/>
      <c r="D98" s="135" t="str">
        <f>IF(ISERROR(VLOOKUP(C98,Customers!$A$7:$H$302,3,FALSE)),"",VLOOKUP(C98,Customers!$A$7:$H$302,3,FALSE))</f>
        <v/>
      </c>
      <c r="E98" s="505"/>
      <c r="F98" s="52"/>
      <c r="G98" s="135">
        <f>IF(B98&gt;0,IF(Business!$B$7="n",F98,ROUND(F98*1/(1+VLOOKUP(DATE(YEAR(B98),MONTH(B98),1),Data!$A$2:$P$700,MATCH("VAT rate",Data!$A$1:$P$1,0),FALSE)),2)),0)</f>
        <v>0</v>
      </c>
      <c r="H98" s="136">
        <f t="shared" si="10"/>
        <v>0</v>
      </c>
      <c r="I98" s="137">
        <f t="shared" si="11"/>
        <v>0</v>
      </c>
      <c r="J98" s="138">
        <f>IF(Business!$B$10="n",G98,ROUND('Sales Invoices'!F98*(1-Business!$B$11),2))</f>
        <v>0</v>
      </c>
      <c r="K98" s="139">
        <f t="shared" si="12"/>
        <v>0</v>
      </c>
      <c r="L98" s="140">
        <f>SUMIF('Business Bank'!$E$7:$E$598,A98,'Business Bank'!$D$7:$D$598)+SUMIF(Bank2!$E$7:$E$598,A98,Bank2!$D$7:$D$598)+SUMIF(CreditCard!$E$7:$E$598,A98,CreditCard!$D$7:$D$598)+SUMIF(Proprietor!$E$7:$E$574,A98,Proprietor!$D$7:$D$574)+SUMIF('CIS(suppliers)'!$E$8:$E$575,A98,'CIS(suppliers)'!$D$8:$D$575)+SUMIF('CIS(customers)'!$E$8:$E$575,A98,'CIS(customers)'!$D$8:$D$575)</f>
        <v>0</v>
      </c>
      <c r="M98" s="383" t="str">
        <f>IF((SUMIF('Business Bank'!$E$7:$E$6681,A98,'Business Bank'!$A$7:$A$6681)+SUMIF(Bank2!$E$7:$E$6690,A98,Bank2!$A$7:$A$6690)+SUMIF(CreditCard!$E$7:$E$6699,A98,CreditCard!$A$7:$A$6699)+SUMIF(Proprietor!$E$7:$E$6469,A98,Proprietor!$A$7:$D$6469))&gt;0,SUMIF('Business Bank'!$E$7:$E$6681,A98,'Business Bank'!$A$7:$A$6681)+SUMIF(Bank2!$E$7:$E$6690,A98,Bank2!$A$7:$A$6690)+SUMIF(CreditCard!$E$7:$E$6699,A98,CreditCard!$A$7:$A$6699)+SUMIF(Proprietor!$E$7:$E$6469,A98,Proprietor!$A$7:$D$6469),"")</f>
        <v/>
      </c>
      <c r="N98" s="141">
        <f t="shared" si="13"/>
        <v>0</v>
      </c>
      <c r="O98" s="142">
        <f>IF(H98&gt;0,IF(B98&gt;0,IF(Business!$B$7="n",N98,ROUND(N98*1/(1+VLOOKUP(DATE(YEAR(B98),MONTH(B98),1),Data!$A$2:$P$700,MATCH("VAT rate",Data!$A$1:$P$1,0),FALSE)),2)),0),N98)</f>
        <v>0</v>
      </c>
      <c r="P98" s="143">
        <f t="shared" si="14"/>
        <v>0</v>
      </c>
      <c r="Q98" s="357"/>
    </row>
    <row r="99" spans="1:17" s="57" customFormat="1">
      <c r="A99" s="75"/>
      <c r="B99" s="68"/>
      <c r="C99" s="75"/>
      <c r="D99" s="135" t="str">
        <f>IF(ISERROR(VLOOKUP(C99,Customers!$A$7:$H$302,3,FALSE)),"",VLOOKUP(C99,Customers!$A$7:$H$302,3,FALSE))</f>
        <v/>
      </c>
      <c r="E99" s="505"/>
      <c r="F99" s="52"/>
      <c r="G99" s="135">
        <f>IF(B99&gt;0,IF(Business!$B$7="n",F99,ROUND(F99*1/(1+VLOOKUP(DATE(YEAR(B99),MONTH(B99),1),Data!$A$2:$P$700,MATCH("VAT rate",Data!$A$1:$P$1,0),FALSE)),2)),0)</f>
        <v>0</v>
      </c>
      <c r="H99" s="136">
        <f t="shared" si="10"/>
        <v>0</v>
      </c>
      <c r="I99" s="137">
        <f t="shared" si="11"/>
        <v>0</v>
      </c>
      <c r="J99" s="138">
        <f>IF(Business!$B$10="n",G99,ROUND('Sales Invoices'!F99*(1-Business!$B$11),2))</f>
        <v>0</v>
      </c>
      <c r="K99" s="139">
        <f t="shared" si="12"/>
        <v>0</v>
      </c>
      <c r="L99" s="140">
        <f>SUMIF('Business Bank'!$E$7:$E$598,A99,'Business Bank'!$D$7:$D$598)+SUMIF(Bank2!$E$7:$E$598,A99,Bank2!$D$7:$D$598)+SUMIF(CreditCard!$E$7:$E$598,A99,CreditCard!$D$7:$D$598)+SUMIF(Proprietor!$E$7:$E$574,A99,Proprietor!$D$7:$D$574)+SUMIF('CIS(suppliers)'!$E$8:$E$575,A99,'CIS(suppliers)'!$D$8:$D$575)+SUMIF('CIS(customers)'!$E$8:$E$575,A99,'CIS(customers)'!$D$8:$D$575)</f>
        <v>0</v>
      </c>
      <c r="M99" s="383" t="str">
        <f>IF((SUMIF('Business Bank'!$E$7:$E$6681,A99,'Business Bank'!$A$7:$A$6681)+SUMIF(Bank2!$E$7:$E$6690,A99,Bank2!$A$7:$A$6690)+SUMIF(CreditCard!$E$7:$E$6699,A99,CreditCard!$A$7:$A$6699)+SUMIF(Proprietor!$E$7:$E$6469,A99,Proprietor!$A$7:$D$6469))&gt;0,SUMIF('Business Bank'!$E$7:$E$6681,A99,'Business Bank'!$A$7:$A$6681)+SUMIF(Bank2!$E$7:$E$6690,A99,Bank2!$A$7:$A$6690)+SUMIF(CreditCard!$E$7:$E$6699,A99,CreditCard!$A$7:$A$6699)+SUMIF(Proprietor!$E$7:$E$6469,A99,Proprietor!$A$7:$D$6469),"")</f>
        <v/>
      </c>
      <c r="N99" s="141">
        <f t="shared" si="13"/>
        <v>0</v>
      </c>
      <c r="O99" s="142">
        <f>IF(H99&gt;0,IF(B99&gt;0,IF(Business!$B$7="n",N99,ROUND(N99*1/(1+VLOOKUP(DATE(YEAR(B99),MONTH(B99),1),Data!$A$2:$P$700,MATCH("VAT rate",Data!$A$1:$P$1,0),FALSE)),2)),0),N99)</f>
        <v>0</v>
      </c>
      <c r="P99" s="143">
        <f t="shared" si="14"/>
        <v>0</v>
      </c>
      <c r="Q99" s="357"/>
    </row>
    <row r="100" spans="1:17" s="57" customFormat="1">
      <c r="A100" s="75"/>
      <c r="B100" s="68"/>
      <c r="C100" s="75"/>
      <c r="D100" s="135" t="str">
        <f>IF(ISERROR(VLOOKUP(C100,Customers!$A$7:$H$302,3,FALSE)),"",VLOOKUP(C100,Customers!$A$7:$H$302,3,FALSE))</f>
        <v/>
      </c>
      <c r="E100" s="505"/>
      <c r="F100" s="52"/>
      <c r="G100" s="135">
        <f>IF(B100&gt;0,IF(Business!$B$7="n",F100,ROUND(F100*1/(1+VLOOKUP(DATE(YEAR(B100),MONTH(B100),1),Data!$A$2:$P$700,MATCH("VAT rate",Data!$A$1:$P$1,0),FALSE)),2)),0)</f>
        <v>0</v>
      </c>
      <c r="H100" s="136">
        <f t="shared" si="10"/>
        <v>0</v>
      </c>
      <c r="I100" s="137">
        <f t="shared" si="11"/>
        <v>0</v>
      </c>
      <c r="J100" s="138">
        <f>IF(Business!$B$10="n",G100,ROUND('Sales Invoices'!F100*(1-Business!$B$11),2))</f>
        <v>0</v>
      </c>
      <c r="K100" s="139">
        <f t="shared" si="12"/>
        <v>0</v>
      </c>
      <c r="L100" s="140">
        <f>SUMIF('Business Bank'!$E$7:$E$598,A100,'Business Bank'!$D$7:$D$598)+SUMIF(Bank2!$E$7:$E$598,A100,Bank2!$D$7:$D$598)+SUMIF(CreditCard!$E$7:$E$598,A100,CreditCard!$D$7:$D$598)+SUMIF(Proprietor!$E$7:$E$574,A100,Proprietor!$D$7:$D$574)+SUMIF('CIS(suppliers)'!$E$8:$E$575,A100,'CIS(suppliers)'!$D$8:$D$575)+SUMIF('CIS(customers)'!$E$8:$E$575,A100,'CIS(customers)'!$D$8:$D$575)</f>
        <v>0</v>
      </c>
      <c r="M100" s="383" t="str">
        <f>IF((SUMIF('Business Bank'!$E$7:$E$6681,A100,'Business Bank'!$A$7:$A$6681)+SUMIF(Bank2!$E$7:$E$6690,A100,Bank2!$A$7:$A$6690)+SUMIF(CreditCard!$E$7:$E$6699,A100,CreditCard!$A$7:$A$6699)+SUMIF(Proprietor!$E$7:$E$6469,A100,Proprietor!$A$7:$D$6469))&gt;0,SUMIF('Business Bank'!$E$7:$E$6681,A100,'Business Bank'!$A$7:$A$6681)+SUMIF(Bank2!$E$7:$E$6690,A100,Bank2!$A$7:$A$6690)+SUMIF(CreditCard!$E$7:$E$6699,A100,CreditCard!$A$7:$A$6699)+SUMIF(Proprietor!$E$7:$E$6469,A100,Proprietor!$A$7:$D$6469),"")</f>
        <v/>
      </c>
      <c r="N100" s="141">
        <f t="shared" si="13"/>
        <v>0</v>
      </c>
      <c r="O100" s="142">
        <f>IF(H100&gt;0,IF(B100&gt;0,IF(Business!$B$7="n",N100,ROUND(N100*1/(1+VLOOKUP(DATE(YEAR(B100),MONTH(B100),1),Data!$A$2:$P$700,MATCH("VAT rate",Data!$A$1:$P$1,0),FALSE)),2)),0),N100)</f>
        <v>0</v>
      </c>
      <c r="P100" s="143">
        <f t="shared" si="14"/>
        <v>0</v>
      </c>
      <c r="Q100" s="357"/>
    </row>
    <row r="101" spans="1:17" s="57" customFormat="1">
      <c r="A101" s="75"/>
      <c r="B101" s="68"/>
      <c r="C101" s="75"/>
      <c r="D101" s="135" t="str">
        <f>IF(ISERROR(VLOOKUP(C101,Customers!$A$7:$H$302,3,FALSE)),"",VLOOKUP(C101,Customers!$A$7:$H$302,3,FALSE))</f>
        <v/>
      </c>
      <c r="E101" s="505"/>
      <c r="F101" s="52"/>
      <c r="G101" s="135">
        <f>IF(B101&gt;0,IF(Business!$B$7="n",F101,ROUND(F101*1/(1+VLOOKUP(DATE(YEAR(B101),MONTH(B101),1),Data!$A$2:$P$700,MATCH("VAT rate",Data!$A$1:$P$1,0),FALSE)),2)),0)</f>
        <v>0</v>
      </c>
      <c r="H101" s="136">
        <f t="shared" si="10"/>
        <v>0</v>
      </c>
      <c r="I101" s="137">
        <f t="shared" si="11"/>
        <v>0</v>
      </c>
      <c r="J101" s="138">
        <f>IF(Business!$B$10="n",G101,ROUND('Sales Invoices'!F101*(1-Business!$B$11),2))</f>
        <v>0</v>
      </c>
      <c r="K101" s="139">
        <f t="shared" si="12"/>
        <v>0</v>
      </c>
      <c r="L101" s="140">
        <f>SUMIF('Business Bank'!$E$7:$E$598,A101,'Business Bank'!$D$7:$D$598)+SUMIF(Bank2!$E$7:$E$598,A101,Bank2!$D$7:$D$598)+SUMIF(CreditCard!$E$7:$E$598,A101,CreditCard!$D$7:$D$598)+SUMIF(Proprietor!$E$7:$E$574,A101,Proprietor!$D$7:$D$574)+SUMIF('CIS(suppliers)'!$E$8:$E$575,A101,'CIS(suppliers)'!$D$8:$D$575)+SUMIF('CIS(customers)'!$E$8:$E$575,A101,'CIS(customers)'!$D$8:$D$575)</f>
        <v>0</v>
      </c>
      <c r="M101" s="383" t="str">
        <f>IF((SUMIF('Business Bank'!$E$7:$E$6681,A101,'Business Bank'!$A$7:$A$6681)+SUMIF(Bank2!$E$7:$E$6690,A101,Bank2!$A$7:$A$6690)+SUMIF(CreditCard!$E$7:$E$6699,A101,CreditCard!$A$7:$A$6699)+SUMIF(Proprietor!$E$7:$E$6469,A101,Proprietor!$A$7:$D$6469))&gt;0,SUMIF('Business Bank'!$E$7:$E$6681,A101,'Business Bank'!$A$7:$A$6681)+SUMIF(Bank2!$E$7:$E$6690,A101,Bank2!$A$7:$A$6690)+SUMIF(CreditCard!$E$7:$E$6699,A101,CreditCard!$A$7:$A$6699)+SUMIF(Proprietor!$E$7:$E$6469,A101,Proprietor!$A$7:$D$6469),"")</f>
        <v/>
      </c>
      <c r="N101" s="141">
        <f t="shared" si="13"/>
        <v>0</v>
      </c>
      <c r="O101" s="142">
        <f>IF(H101&gt;0,IF(B101&gt;0,IF(Business!$B$7="n",N101,ROUND(N101*1/(1+VLOOKUP(DATE(YEAR(B101),MONTH(B101),1),Data!$A$2:$P$700,MATCH("VAT rate",Data!$A$1:$P$1,0),FALSE)),2)),0),N101)</f>
        <v>0</v>
      </c>
      <c r="P101" s="143">
        <f t="shared" si="14"/>
        <v>0</v>
      </c>
      <c r="Q101" s="357"/>
    </row>
    <row r="102" spans="1:17" s="57" customFormat="1">
      <c r="A102" s="75"/>
      <c r="B102" s="68"/>
      <c r="C102" s="75"/>
      <c r="D102" s="135" t="str">
        <f>IF(ISERROR(VLOOKUP(C102,Customers!$A$7:$H$302,3,FALSE)),"",VLOOKUP(C102,Customers!$A$7:$H$302,3,FALSE))</f>
        <v/>
      </c>
      <c r="E102" s="505"/>
      <c r="F102" s="52"/>
      <c r="G102" s="135">
        <f>IF(B102&gt;0,IF(Business!$B$7="n",F102,ROUND(F102*1/(1+VLOOKUP(DATE(YEAR(B102),MONTH(B102),1),Data!$A$2:$P$700,MATCH("VAT rate",Data!$A$1:$P$1,0),FALSE)),2)),0)</f>
        <v>0</v>
      </c>
      <c r="H102" s="136">
        <f t="shared" si="10"/>
        <v>0</v>
      </c>
      <c r="I102" s="137">
        <f t="shared" si="11"/>
        <v>0</v>
      </c>
      <c r="J102" s="138">
        <f>IF(Business!$B$10="n",G102,ROUND('Sales Invoices'!F102*(1-Business!$B$11),2))</f>
        <v>0</v>
      </c>
      <c r="K102" s="139">
        <f t="shared" si="12"/>
        <v>0</v>
      </c>
      <c r="L102" s="140">
        <f>SUMIF('Business Bank'!$E$7:$E$598,A102,'Business Bank'!$D$7:$D$598)+SUMIF(Bank2!$E$7:$E$598,A102,Bank2!$D$7:$D$598)+SUMIF(CreditCard!$E$7:$E$598,A102,CreditCard!$D$7:$D$598)+SUMIF(Proprietor!$E$7:$E$574,A102,Proprietor!$D$7:$D$574)+SUMIF('CIS(suppliers)'!$E$8:$E$575,A102,'CIS(suppliers)'!$D$8:$D$575)+SUMIF('CIS(customers)'!$E$8:$E$575,A102,'CIS(customers)'!$D$8:$D$575)</f>
        <v>0</v>
      </c>
      <c r="M102" s="383" t="str">
        <f>IF((SUMIF('Business Bank'!$E$7:$E$6681,A102,'Business Bank'!$A$7:$A$6681)+SUMIF(Bank2!$E$7:$E$6690,A102,Bank2!$A$7:$A$6690)+SUMIF(CreditCard!$E$7:$E$6699,A102,CreditCard!$A$7:$A$6699)+SUMIF(Proprietor!$E$7:$E$6469,A102,Proprietor!$A$7:$D$6469))&gt;0,SUMIF('Business Bank'!$E$7:$E$6681,A102,'Business Bank'!$A$7:$A$6681)+SUMIF(Bank2!$E$7:$E$6690,A102,Bank2!$A$7:$A$6690)+SUMIF(CreditCard!$E$7:$E$6699,A102,CreditCard!$A$7:$A$6699)+SUMIF(Proprietor!$E$7:$E$6469,A102,Proprietor!$A$7:$D$6469),"")</f>
        <v/>
      </c>
      <c r="N102" s="141">
        <f t="shared" si="13"/>
        <v>0</v>
      </c>
      <c r="O102" s="142">
        <f>IF(H102&gt;0,IF(B102&gt;0,IF(Business!$B$7="n",N102,ROUND(N102*1/(1+VLOOKUP(DATE(YEAR(B102),MONTH(B102),1),Data!$A$2:$P$700,MATCH("VAT rate",Data!$A$1:$P$1,0),FALSE)),2)),0),N102)</f>
        <v>0</v>
      </c>
      <c r="P102" s="143">
        <f t="shared" si="14"/>
        <v>0</v>
      </c>
      <c r="Q102" s="357"/>
    </row>
    <row r="103" spans="1:17" s="57" customFormat="1">
      <c r="A103" s="75"/>
      <c r="B103" s="68"/>
      <c r="C103" s="75"/>
      <c r="D103" s="135" t="str">
        <f>IF(ISERROR(VLOOKUP(C103,Customers!$A$7:$H$302,3,FALSE)),"",VLOOKUP(C103,Customers!$A$7:$H$302,3,FALSE))</f>
        <v/>
      </c>
      <c r="E103" s="505"/>
      <c r="F103" s="52"/>
      <c r="G103" s="135">
        <f>IF(B103&gt;0,IF(Business!$B$7="n",F103,ROUND(F103*1/(1+VLOOKUP(DATE(YEAR(B103),MONTH(B103),1),Data!$A$2:$P$700,MATCH("VAT rate",Data!$A$1:$P$1,0),FALSE)),2)),0)</f>
        <v>0</v>
      </c>
      <c r="H103" s="136">
        <f t="shared" si="10"/>
        <v>0</v>
      </c>
      <c r="I103" s="137">
        <f t="shared" si="11"/>
        <v>0</v>
      </c>
      <c r="J103" s="138">
        <f>IF(Business!$B$10="n",G103,ROUND('Sales Invoices'!F103*(1-Business!$B$11),2))</f>
        <v>0</v>
      </c>
      <c r="K103" s="139">
        <f t="shared" si="12"/>
        <v>0</v>
      </c>
      <c r="L103" s="140">
        <f>SUMIF('Business Bank'!$E$7:$E$598,A103,'Business Bank'!$D$7:$D$598)+SUMIF(Bank2!$E$7:$E$598,A103,Bank2!$D$7:$D$598)+SUMIF(CreditCard!$E$7:$E$598,A103,CreditCard!$D$7:$D$598)+SUMIF(Proprietor!$E$7:$E$574,A103,Proprietor!$D$7:$D$574)+SUMIF('CIS(suppliers)'!$E$8:$E$575,A103,'CIS(suppliers)'!$D$8:$D$575)+SUMIF('CIS(customers)'!$E$8:$E$575,A103,'CIS(customers)'!$D$8:$D$575)</f>
        <v>0</v>
      </c>
      <c r="M103" s="383" t="str">
        <f>IF((SUMIF('Business Bank'!$E$7:$E$6681,A103,'Business Bank'!$A$7:$A$6681)+SUMIF(Bank2!$E$7:$E$6690,A103,Bank2!$A$7:$A$6690)+SUMIF(CreditCard!$E$7:$E$6699,A103,CreditCard!$A$7:$A$6699)+SUMIF(Proprietor!$E$7:$E$6469,A103,Proprietor!$A$7:$D$6469))&gt;0,SUMIF('Business Bank'!$E$7:$E$6681,A103,'Business Bank'!$A$7:$A$6681)+SUMIF(Bank2!$E$7:$E$6690,A103,Bank2!$A$7:$A$6690)+SUMIF(CreditCard!$E$7:$E$6699,A103,CreditCard!$A$7:$A$6699)+SUMIF(Proprietor!$E$7:$E$6469,A103,Proprietor!$A$7:$D$6469),"")</f>
        <v/>
      </c>
      <c r="N103" s="141">
        <f t="shared" si="13"/>
        <v>0</v>
      </c>
      <c r="O103" s="142">
        <f>IF(H103&gt;0,IF(B103&gt;0,IF(Business!$B$7="n",N103,ROUND(N103*1/(1+VLOOKUP(DATE(YEAR(B103),MONTH(B103),1),Data!$A$2:$P$700,MATCH("VAT rate",Data!$A$1:$P$1,0),FALSE)),2)),0),N103)</f>
        <v>0</v>
      </c>
      <c r="P103" s="143">
        <f t="shared" si="14"/>
        <v>0</v>
      </c>
      <c r="Q103" s="357"/>
    </row>
    <row r="104" spans="1:17" s="57" customFormat="1">
      <c r="A104" s="75"/>
      <c r="B104" s="68"/>
      <c r="C104" s="75"/>
      <c r="D104" s="135" t="str">
        <f>IF(ISERROR(VLOOKUP(C104,Customers!$A$7:$H$302,3,FALSE)),"",VLOOKUP(C104,Customers!$A$7:$H$302,3,FALSE))</f>
        <v/>
      </c>
      <c r="E104" s="505"/>
      <c r="F104" s="52"/>
      <c r="G104" s="135">
        <f>IF(B104&gt;0,IF(Business!$B$7="n",F104,ROUND(F104*1/(1+VLOOKUP(DATE(YEAR(B104),MONTH(B104),1),Data!$A$2:$P$700,MATCH("VAT rate",Data!$A$1:$P$1,0),FALSE)),2)),0)</f>
        <v>0</v>
      </c>
      <c r="H104" s="136">
        <f t="shared" si="10"/>
        <v>0</v>
      </c>
      <c r="I104" s="137">
        <f t="shared" si="11"/>
        <v>0</v>
      </c>
      <c r="J104" s="138">
        <f>IF(Business!$B$10="n",G104,ROUND('Sales Invoices'!F104*(1-Business!$B$11),2))</f>
        <v>0</v>
      </c>
      <c r="K104" s="139">
        <f t="shared" si="12"/>
        <v>0</v>
      </c>
      <c r="L104" s="140">
        <f>SUMIF('Business Bank'!$E$7:$E$598,A104,'Business Bank'!$D$7:$D$598)+SUMIF(Bank2!$E$7:$E$598,A104,Bank2!$D$7:$D$598)+SUMIF(CreditCard!$E$7:$E$598,A104,CreditCard!$D$7:$D$598)+SUMIF(Proprietor!$E$7:$E$574,A104,Proprietor!$D$7:$D$574)+SUMIF('CIS(suppliers)'!$E$8:$E$575,A104,'CIS(suppliers)'!$D$8:$D$575)+SUMIF('CIS(customers)'!$E$8:$E$575,A104,'CIS(customers)'!$D$8:$D$575)</f>
        <v>0</v>
      </c>
      <c r="M104" s="383" t="str">
        <f>IF((SUMIF('Business Bank'!$E$7:$E$6681,A104,'Business Bank'!$A$7:$A$6681)+SUMIF(Bank2!$E$7:$E$6690,A104,Bank2!$A$7:$A$6690)+SUMIF(CreditCard!$E$7:$E$6699,A104,CreditCard!$A$7:$A$6699)+SUMIF(Proprietor!$E$7:$E$6469,A104,Proprietor!$A$7:$D$6469))&gt;0,SUMIF('Business Bank'!$E$7:$E$6681,A104,'Business Bank'!$A$7:$A$6681)+SUMIF(Bank2!$E$7:$E$6690,A104,Bank2!$A$7:$A$6690)+SUMIF(CreditCard!$E$7:$E$6699,A104,CreditCard!$A$7:$A$6699)+SUMIF(Proprietor!$E$7:$E$6469,A104,Proprietor!$A$7:$D$6469),"")</f>
        <v/>
      </c>
      <c r="N104" s="141">
        <f t="shared" si="13"/>
        <v>0</v>
      </c>
      <c r="O104" s="142">
        <f>IF(H104&gt;0,IF(B104&gt;0,IF(Business!$B$7="n",N104,ROUND(N104*1/(1+VLOOKUP(DATE(YEAR(B104),MONTH(B104),1),Data!$A$2:$P$700,MATCH("VAT rate",Data!$A$1:$P$1,0),FALSE)),2)),0),N104)</f>
        <v>0</v>
      </c>
      <c r="P104" s="143">
        <f t="shared" si="14"/>
        <v>0</v>
      </c>
      <c r="Q104" s="357"/>
    </row>
    <row r="105" spans="1:17" s="57" customFormat="1">
      <c r="A105" s="75"/>
      <c r="B105" s="68"/>
      <c r="C105" s="75"/>
      <c r="D105" s="135" t="str">
        <f>IF(ISERROR(VLOOKUP(C105,Customers!$A$7:$H$302,3,FALSE)),"",VLOOKUP(C105,Customers!$A$7:$H$302,3,FALSE))</f>
        <v/>
      </c>
      <c r="E105" s="505"/>
      <c r="F105" s="52"/>
      <c r="G105" s="135">
        <f>IF(B105&gt;0,IF(Business!$B$7="n",F105,ROUND(F105*1/(1+VLOOKUP(DATE(YEAR(B105),MONTH(B105),1),Data!$A$2:$P$700,MATCH("VAT rate",Data!$A$1:$P$1,0),FALSE)),2)),0)</f>
        <v>0</v>
      </c>
      <c r="H105" s="136">
        <f t="shared" si="10"/>
        <v>0</v>
      </c>
      <c r="I105" s="137">
        <f t="shared" si="11"/>
        <v>0</v>
      </c>
      <c r="J105" s="138">
        <f>IF(Business!$B$10="n",G105,ROUND('Sales Invoices'!F105*(1-Business!$B$11),2))</f>
        <v>0</v>
      </c>
      <c r="K105" s="139">
        <f t="shared" si="12"/>
        <v>0</v>
      </c>
      <c r="L105" s="140">
        <f>SUMIF('Business Bank'!$E$7:$E$598,A105,'Business Bank'!$D$7:$D$598)+SUMIF(Bank2!$E$7:$E$598,A105,Bank2!$D$7:$D$598)+SUMIF(CreditCard!$E$7:$E$598,A105,CreditCard!$D$7:$D$598)+SUMIF(Proprietor!$E$7:$E$574,A105,Proprietor!$D$7:$D$574)+SUMIF('CIS(suppliers)'!$E$8:$E$575,A105,'CIS(suppliers)'!$D$8:$D$575)+SUMIF('CIS(customers)'!$E$8:$E$575,A105,'CIS(customers)'!$D$8:$D$575)</f>
        <v>0</v>
      </c>
      <c r="M105" s="383" t="str">
        <f>IF((SUMIF('Business Bank'!$E$7:$E$6681,A105,'Business Bank'!$A$7:$A$6681)+SUMIF(Bank2!$E$7:$E$6690,A105,Bank2!$A$7:$A$6690)+SUMIF(CreditCard!$E$7:$E$6699,A105,CreditCard!$A$7:$A$6699)+SUMIF(Proprietor!$E$7:$E$6469,A105,Proprietor!$A$7:$D$6469))&gt;0,SUMIF('Business Bank'!$E$7:$E$6681,A105,'Business Bank'!$A$7:$A$6681)+SUMIF(Bank2!$E$7:$E$6690,A105,Bank2!$A$7:$A$6690)+SUMIF(CreditCard!$E$7:$E$6699,A105,CreditCard!$A$7:$A$6699)+SUMIF(Proprietor!$E$7:$E$6469,A105,Proprietor!$A$7:$D$6469),"")</f>
        <v/>
      </c>
      <c r="N105" s="141">
        <f t="shared" si="13"/>
        <v>0</v>
      </c>
      <c r="O105" s="142">
        <f>IF(H105&gt;0,IF(B105&gt;0,IF(Business!$B$7="n",N105,ROUND(N105*1/(1+VLOOKUP(DATE(YEAR(B105),MONTH(B105),1),Data!$A$2:$P$700,MATCH("VAT rate",Data!$A$1:$P$1,0),FALSE)),2)),0),N105)</f>
        <v>0</v>
      </c>
      <c r="P105" s="143">
        <f t="shared" si="14"/>
        <v>0</v>
      </c>
      <c r="Q105" s="357"/>
    </row>
    <row r="106" spans="1:17" s="57" customFormat="1">
      <c r="A106" s="75"/>
      <c r="B106" s="68"/>
      <c r="C106" s="75"/>
      <c r="D106" s="135" t="str">
        <f>IF(ISERROR(VLOOKUP(C106,Customers!$A$7:$H$302,3,FALSE)),"",VLOOKUP(C106,Customers!$A$7:$H$302,3,FALSE))</f>
        <v/>
      </c>
      <c r="E106" s="505"/>
      <c r="F106" s="52"/>
      <c r="G106" s="135">
        <f>IF(B106&gt;0,IF(Business!$B$7="n",F106,ROUND(F106*1/(1+VLOOKUP(DATE(YEAR(B106),MONTH(B106),1),Data!$A$2:$P$700,MATCH("VAT rate",Data!$A$1:$P$1,0),FALSE)),2)),0)</f>
        <v>0</v>
      </c>
      <c r="H106" s="136">
        <f t="shared" si="10"/>
        <v>0</v>
      </c>
      <c r="I106" s="137">
        <f t="shared" si="11"/>
        <v>0</v>
      </c>
      <c r="J106" s="138">
        <f>IF(Business!$B$10="n",G106,ROUND('Sales Invoices'!F106*(1-Business!$B$11),2))</f>
        <v>0</v>
      </c>
      <c r="K106" s="139">
        <f t="shared" si="12"/>
        <v>0</v>
      </c>
      <c r="L106" s="140">
        <f>SUMIF('Business Bank'!$E$7:$E$598,A106,'Business Bank'!$D$7:$D$598)+SUMIF(Bank2!$E$7:$E$598,A106,Bank2!$D$7:$D$598)+SUMIF(CreditCard!$E$7:$E$598,A106,CreditCard!$D$7:$D$598)+SUMIF(Proprietor!$E$7:$E$574,A106,Proprietor!$D$7:$D$574)+SUMIF('CIS(suppliers)'!$E$8:$E$575,A106,'CIS(suppliers)'!$D$8:$D$575)+SUMIF('CIS(customers)'!$E$8:$E$575,A106,'CIS(customers)'!$D$8:$D$575)</f>
        <v>0</v>
      </c>
      <c r="M106" s="383" t="str">
        <f>IF((SUMIF('Business Bank'!$E$7:$E$6681,A106,'Business Bank'!$A$7:$A$6681)+SUMIF(Bank2!$E$7:$E$6690,A106,Bank2!$A$7:$A$6690)+SUMIF(CreditCard!$E$7:$E$6699,A106,CreditCard!$A$7:$A$6699)+SUMIF(Proprietor!$E$7:$E$6469,A106,Proprietor!$A$7:$D$6469))&gt;0,SUMIF('Business Bank'!$E$7:$E$6681,A106,'Business Bank'!$A$7:$A$6681)+SUMIF(Bank2!$E$7:$E$6690,A106,Bank2!$A$7:$A$6690)+SUMIF(CreditCard!$E$7:$E$6699,A106,CreditCard!$A$7:$A$6699)+SUMIF(Proprietor!$E$7:$E$6469,A106,Proprietor!$A$7:$D$6469),"")</f>
        <v/>
      </c>
      <c r="N106" s="141">
        <f t="shared" si="13"/>
        <v>0</v>
      </c>
      <c r="O106" s="142">
        <f>IF(H106&gt;0,IF(B106&gt;0,IF(Business!$B$7="n",N106,ROUND(N106*1/(1+VLOOKUP(DATE(YEAR(B106),MONTH(B106),1),Data!$A$2:$P$700,MATCH("VAT rate",Data!$A$1:$P$1,0),FALSE)),2)),0),N106)</f>
        <v>0</v>
      </c>
      <c r="P106" s="143">
        <f t="shared" si="14"/>
        <v>0</v>
      </c>
      <c r="Q106" s="357"/>
    </row>
    <row r="107" spans="1:17" s="57" customFormat="1">
      <c r="A107" s="75"/>
      <c r="B107" s="68"/>
      <c r="C107" s="75"/>
      <c r="D107" s="135" t="str">
        <f>IF(ISERROR(VLOOKUP(C107,Customers!$A$7:$H$302,3,FALSE)),"",VLOOKUP(C107,Customers!$A$7:$H$302,3,FALSE))</f>
        <v/>
      </c>
      <c r="E107" s="505"/>
      <c r="F107" s="52"/>
      <c r="G107" s="135">
        <f>IF(B107&gt;0,IF(Business!$B$7="n",F107,ROUND(F107*1/(1+VLOOKUP(DATE(YEAR(B107),MONTH(B107),1),Data!$A$2:$P$700,MATCH("VAT rate",Data!$A$1:$P$1,0),FALSE)),2)),0)</f>
        <v>0</v>
      </c>
      <c r="H107" s="136">
        <f t="shared" si="10"/>
        <v>0</v>
      </c>
      <c r="I107" s="137">
        <f t="shared" si="11"/>
        <v>0</v>
      </c>
      <c r="J107" s="138">
        <f>IF(Business!$B$10="n",G107,ROUND('Sales Invoices'!F107*(1-Business!$B$11),2))</f>
        <v>0</v>
      </c>
      <c r="K107" s="139">
        <f t="shared" si="12"/>
        <v>0</v>
      </c>
      <c r="L107" s="140">
        <f>SUMIF('Business Bank'!$E$7:$E$598,A107,'Business Bank'!$D$7:$D$598)+SUMIF(Bank2!$E$7:$E$598,A107,Bank2!$D$7:$D$598)+SUMIF(CreditCard!$E$7:$E$598,A107,CreditCard!$D$7:$D$598)+SUMIF(Proprietor!$E$7:$E$574,A107,Proprietor!$D$7:$D$574)+SUMIF('CIS(suppliers)'!$E$8:$E$575,A107,'CIS(suppliers)'!$D$8:$D$575)+SUMIF('CIS(customers)'!$E$8:$E$575,A107,'CIS(customers)'!$D$8:$D$575)</f>
        <v>0</v>
      </c>
      <c r="M107" s="383" t="str">
        <f>IF((SUMIF('Business Bank'!$E$7:$E$6681,A107,'Business Bank'!$A$7:$A$6681)+SUMIF(Bank2!$E$7:$E$6690,A107,Bank2!$A$7:$A$6690)+SUMIF(CreditCard!$E$7:$E$6699,A107,CreditCard!$A$7:$A$6699)+SUMIF(Proprietor!$E$7:$E$6469,A107,Proprietor!$A$7:$D$6469))&gt;0,SUMIF('Business Bank'!$E$7:$E$6681,A107,'Business Bank'!$A$7:$A$6681)+SUMIF(Bank2!$E$7:$E$6690,A107,Bank2!$A$7:$A$6690)+SUMIF(CreditCard!$E$7:$E$6699,A107,CreditCard!$A$7:$A$6699)+SUMIF(Proprietor!$E$7:$E$6469,A107,Proprietor!$A$7:$D$6469),"")</f>
        <v/>
      </c>
      <c r="N107" s="141">
        <f t="shared" si="13"/>
        <v>0</v>
      </c>
      <c r="O107" s="142">
        <f>IF(H107&gt;0,IF(B107&gt;0,IF(Business!$B$7="n",N107,ROUND(N107*1/(1+VLOOKUP(DATE(YEAR(B107),MONTH(B107),1),Data!$A$2:$P$700,MATCH("VAT rate",Data!$A$1:$P$1,0),FALSE)),2)),0),N107)</f>
        <v>0</v>
      </c>
      <c r="P107" s="143">
        <f t="shared" si="14"/>
        <v>0</v>
      </c>
      <c r="Q107" s="357"/>
    </row>
    <row r="108" spans="1:17" s="57" customFormat="1">
      <c r="A108" s="75"/>
      <c r="B108" s="68"/>
      <c r="C108" s="75"/>
      <c r="D108" s="135" t="str">
        <f>IF(ISERROR(VLOOKUP(C108,Customers!$A$7:$H$302,3,FALSE)),"",VLOOKUP(C108,Customers!$A$7:$H$302,3,FALSE))</f>
        <v/>
      </c>
      <c r="E108" s="505"/>
      <c r="F108" s="52"/>
      <c r="G108" s="135">
        <f>IF(B108&gt;0,IF(Business!$B$7="n",F108,ROUND(F108*1/(1+VLOOKUP(DATE(YEAR(B108),MONTH(B108),1),Data!$A$2:$P$700,MATCH("VAT rate",Data!$A$1:$P$1,0),FALSE)),2)),0)</f>
        <v>0</v>
      </c>
      <c r="H108" s="136">
        <f t="shared" si="10"/>
        <v>0</v>
      </c>
      <c r="I108" s="137">
        <f t="shared" si="11"/>
        <v>0</v>
      </c>
      <c r="J108" s="138">
        <f>IF(Business!$B$10="n",G108,ROUND('Sales Invoices'!F108*(1-Business!$B$11),2))</f>
        <v>0</v>
      </c>
      <c r="K108" s="139">
        <f t="shared" si="12"/>
        <v>0</v>
      </c>
      <c r="L108" s="140">
        <f>SUMIF('Business Bank'!$E$7:$E$598,A108,'Business Bank'!$D$7:$D$598)+SUMIF(Bank2!$E$7:$E$598,A108,Bank2!$D$7:$D$598)+SUMIF(CreditCard!$E$7:$E$598,A108,CreditCard!$D$7:$D$598)+SUMIF(Proprietor!$E$7:$E$574,A108,Proprietor!$D$7:$D$574)+SUMIF('CIS(suppliers)'!$E$8:$E$575,A108,'CIS(suppliers)'!$D$8:$D$575)+SUMIF('CIS(customers)'!$E$8:$E$575,A108,'CIS(customers)'!$D$8:$D$575)</f>
        <v>0</v>
      </c>
      <c r="M108" s="383" t="str">
        <f>IF((SUMIF('Business Bank'!$E$7:$E$6681,A108,'Business Bank'!$A$7:$A$6681)+SUMIF(Bank2!$E$7:$E$6690,A108,Bank2!$A$7:$A$6690)+SUMIF(CreditCard!$E$7:$E$6699,A108,CreditCard!$A$7:$A$6699)+SUMIF(Proprietor!$E$7:$E$6469,A108,Proprietor!$A$7:$D$6469))&gt;0,SUMIF('Business Bank'!$E$7:$E$6681,A108,'Business Bank'!$A$7:$A$6681)+SUMIF(Bank2!$E$7:$E$6690,A108,Bank2!$A$7:$A$6690)+SUMIF(CreditCard!$E$7:$E$6699,A108,CreditCard!$A$7:$A$6699)+SUMIF(Proprietor!$E$7:$E$6469,A108,Proprietor!$A$7:$D$6469),"")</f>
        <v/>
      </c>
      <c r="N108" s="141">
        <f t="shared" si="13"/>
        <v>0</v>
      </c>
      <c r="O108" s="142">
        <f>IF(H108&gt;0,IF(B108&gt;0,IF(Business!$B$7="n",N108,ROUND(N108*1/(1+VLOOKUP(DATE(YEAR(B108),MONTH(B108),1),Data!$A$2:$P$700,MATCH("VAT rate",Data!$A$1:$P$1,0),FALSE)),2)),0),N108)</f>
        <v>0</v>
      </c>
      <c r="P108" s="143">
        <f t="shared" si="14"/>
        <v>0</v>
      </c>
      <c r="Q108" s="357"/>
    </row>
    <row r="109" spans="1:17" s="57" customFormat="1">
      <c r="A109" s="75"/>
      <c r="B109" s="68"/>
      <c r="C109" s="75"/>
      <c r="D109" s="135" t="str">
        <f>IF(ISERROR(VLOOKUP(C109,Customers!$A$7:$H$302,3,FALSE)),"",VLOOKUP(C109,Customers!$A$7:$H$302,3,FALSE))</f>
        <v/>
      </c>
      <c r="E109" s="505"/>
      <c r="F109" s="52"/>
      <c r="G109" s="135">
        <f>IF(B109&gt;0,IF(Business!$B$7="n",F109,ROUND(F109*1/(1+VLOOKUP(DATE(YEAR(B109),MONTH(B109),1),Data!$A$2:$P$700,MATCH("VAT rate",Data!$A$1:$P$1,0),FALSE)),2)),0)</f>
        <v>0</v>
      </c>
      <c r="H109" s="136">
        <f t="shared" si="10"/>
        <v>0</v>
      </c>
      <c r="I109" s="137">
        <f t="shared" si="11"/>
        <v>0</v>
      </c>
      <c r="J109" s="138">
        <f>IF(Business!$B$10="n",G109,ROUND('Sales Invoices'!F109*(1-Business!$B$11),2))</f>
        <v>0</v>
      </c>
      <c r="K109" s="139">
        <f t="shared" si="12"/>
        <v>0</v>
      </c>
      <c r="L109" s="140">
        <f>SUMIF('Business Bank'!$E$7:$E$598,A109,'Business Bank'!$D$7:$D$598)+SUMIF(Bank2!$E$7:$E$598,A109,Bank2!$D$7:$D$598)+SUMIF(CreditCard!$E$7:$E$598,A109,CreditCard!$D$7:$D$598)+SUMIF(Proprietor!$E$7:$E$574,A109,Proprietor!$D$7:$D$574)+SUMIF('CIS(suppliers)'!$E$8:$E$575,A109,'CIS(suppliers)'!$D$8:$D$575)+SUMIF('CIS(customers)'!$E$8:$E$575,A109,'CIS(customers)'!$D$8:$D$575)</f>
        <v>0</v>
      </c>
      <c r="M109" s="383" t="str">
        <f>IF((SUMIF('Business Bank'!$E$7:$E$6681,A109,'Business Bank'!$A$7:$A$6681)+SUMIF(Bank2!$E$7:$E$6690,A109,Bank2!$A$7:$A$6690)+SUMIF(CreditCard!$E$7:$E$6699,A109,CreditCard!$A$7:$A$6699)+SUMIF(Proprietor!$E$7:$E$6469,A109,Proprietor!$A$7:$D$6469))&gt;0,SUMIF('Business Bank'!$E$7:$E$6681,A109,'Business Bank'!$A$7:$A$6681)+SUMIF(Bank2!$E$7:$E$6690,A109,Bank2!$A$7:$A$6690)+SUMIF(CreditCard!$E$7:$E$6699,A109,CreditCard!$A$7:$A$6699)+SUMIF(Proprietor!$E$7:$E$6469,A109,Proprietor!$A$7:$D$6469),"")</f>
        <v/>
      </c>
      <c r="N109" s="141">
        <f t="shared" si="13"/>
        <v>0</v>
      </c>
      <c r="O109" s="142">
        <f>IF(H109&gt;0,IF(B109&gt;0,IF(Business!$B$7="n",N109,ROUND(N109*1/(1+VLOOKUP(DATE(YEAR(B109),MONTH(B109),1),Data!$A$2:$P$700,MATCH("VAT rate",Data!$A$1:$P$1,0),FALSE)),2)),0),N109)</f>
        <v>0</v>
      </c>
      <c r="P109" s="143">
        <f t="shared" si="14"/>
        <v>0</v>
      </c>
      <c r="Q109" s="357"/>
    </row>
    <row r="110" spans="1:17" s="57" customFormat="1">
      <c r="A110" s="75"/>
      <c r="B110" s="68"/>
      <c r="C110" s="75"/>
      <c r="D110" s="135" t="str">
        <f>IF(ISERROR(VLOOKUP(C110,Customers!$A$7:$H$302,3,FALSE)),"",VLOOKUP(C110,Customers!$A$7:$H$302,3,FALSE))</f>
        <v/>
      </c>
      <c r="E110" s="505"/>
      <c r="F110" s="52"/>
      <c r="G110" s="135">
        <f>IF(B110&gt;0,IF(Business!$B$7="n",F110,ROUND(F110*1/(1+VLOOKUP(DATE(YEAR(B110),MONTH(B110),1),Data!$A$2:$P$700,MATCH("VAT rate",Data!$A$1:$P$1,0),FALSE)),2)),0)</f>
        <v>0</v>
      </c>
      <c r="H110" s="136">
        <f t="shared" si="10"/>
        <v>0</v>
      </c>
      <c r="I110" s="137">
        <f t="shared" si="11"/>
        <v>0</v>
      </c>
      <c r="J110" s="138">
        <f>IF(Business!$B$10="n",G110,ROUND('Sales Invoices'!F110*(1-Business!$B$11),2))</f>
        <v>0</v>
      </c>
      <c r="K110" s="139">
        <f t="shared" si="12"/>
        <v>0</v>
      </c>
      <c r="L110" s="140">
        <f>SUMIF('Business Bank'!$E$7:$E$598,A110,'Business Bank'!$D$7:$D$598)+SUMIF(Bank2!$E$7:$E$598,A110,Bank2!$D$7:$D$598)+SUMIF(CreditCard!$E$7:$E$598,A110,CreditCard!$D$7:$D$598)+SUMIF(Proprietor!$E$7:$E$574,A110,Proprietor!$D$7:$D$574)+SUMIF('CIS(suppliers)'!$E$8:$E$575,A110,'CIS(suppliers)'!$D$8:$D$575)+SUMIF('CIS(customers)'!$E$8:$E$575,A110,'CIS(customers)'!$D$8:$D$575)</f>
        <v>0</v>
      </c>
      <c r="M110" s="383" t="str">
        <f>IF((SUMIF('Business Bank'!$E$7:$E$6681,A110,'Business Bank'!$A$7:$A$6681)+SUMIF(Bank2!$E$7:$E$6690,A110,Bank2!$A$7:$A$6690)+SUMIF(CreditCard!$E$7:$E$6699,A110,CreditCard!$A$7:$A$6699)+SUMIF(Proprietor!$E$7:$E$6469,A110,Proprietor!$A$7:$D$6469))&gt;0,SUMIF('Business Bank'!$E$7:$E$6681,A110,'Business Bank'!$A$7:$A$6681)+SUMIF(Bank2!$E$7:$E$6690,A110,Bank2!$A$7:$A$6690)+SUMIF(CreditCard!$E$7:$E$6699,A110,CreditCard!$A$7:$A$6699)+SUMIF(Proprietor!$E$7:$E$6469,A110,Proprietor!$A$7:$D$6469),"")</f>
        <v/>
      </c>
      <c r="N110" s="141">
        <f t="shared" si="13"/>
        <v>0</v>
      </c>
      <c r="O110" s="142">
        <f>IF(H110&gt;0,IF(B110&gt;0,IF(Business!$B$7="n",N110,ROUND(N110*1/(1+VLOOKUP(DATE(YEAR(B110),MONTH(B110),1),Data!$A$2:$P$700,MATCH("VAT rate",Data!$A$1:$P$1,0),FALSE)),2)),0),N110)</f>
        <v>0</v>
      </c>
      <c r="P110" s="143">
        <f t="shared" si="14"/>
        <v>0</v>
      </c>
      <c r="Q110" s="357"/>
    </row>
    <row r="111" spans="1:17" s="57" customFormat="1">
      <c r="A111" s="75"/>
      <c r="B111" s="68"/>
      <c r="C111" s="75"/>
      <c r="D111" s="135" t="str">
        <f>IF(ISERROR(VLOOKUP(C111,Customers!$A$7:$H$302,3,FALSE)),"",VLOOKUP(C111,Customers!$A$7:$H$302,3,FALSE))</f>
        <v/>
      </c>
      <c r="E111" s="505"/>
      <c r="F111" s="52"/>
      <c r="G111" s="135">
        <f>IF(B111&gt;0,IF(Business!$B$7="n",F111,ROUND(F111*1/(1+VLOOKUP(DATE(YEAR(B111),MONTH(B111),1),Data!$A$2:$P$700,MATCH("VAT rate",Data!$A$1:$P$1,0),FALSE)),2)),0)</f>
        <v>0</v>
      </c>
      <c r="H111" s="136">
        <f t="shared" si="10"/>
        <v>0</v>
      </c>
      <c r="I111" s="137">
        <f t="shared" si="11"/>
        <v>0</v>
      </c>
      <c r="J111" s="138">
        <f>IF(Business!$B$10="n",G111,ROUND('Sales Invoices'!F111*(1-Business!$B$11),2))</f>
        <v>0</v>
      </c>
      <c r="K111" s="139">
        <f t="shared" si="12"/>
        <v>0</v>
      </c>
      <c r="L111" s="140">
        <f>SUMIF('Business Bank'!$E$7:$E$598,A111,'Business Bank'!$D$7:$D$598)+SUMIF(Bank2!$E$7:$E$598,A111,Bank2!$D$7:$D$598)+SUMIF(CreditCard!$E$7:$E$598,A111,CreditCard!$D$7:$D$598)+SUMIF(Proprietor!$E$7:$E$574,A111,Proprietor!$D$7:$D$574)+SUMIF('CIS(suppliers)'!$E$8:$E$575,A111,'CIS(suppliers)'!$D$8:$D$575)+SUMIF('CIS(customers)'!$E$8:$E$575,A111,'CIS(customers)'!$D$8:$D$575)</f>
        <v>0</v>
      </c>
      <c r="M111" s="383" t="str">
        <f>IF((SUMIF('Business Bank'!$E$7:$E$6681,A111,'Business Bank'!$A$7:$A$6681)+SUMIF(Bank2!$E$7:$E$6690,A111,Bank2!$A$7:$A$6690)+SUMIF(CreditCard!$E$7:$E$6699,A111,CreditCard!$A$7:$A$6699)+SUMIF(Proprietor!$E$7:$E$6469,A111,Proprietor!$A$7:$D$6469))&gt;0,SUMIF('Business Bank'!$E$7:$E$6681,A111,'Business Bank'!$A$7:$A$6681)+SUMIF(Bank2!$E$7:$E$6690,A111,Bank2!$A$7:$A$6690)+SUMIF(CreditCard!$E$7:$E$6699,A111,CreditCard!$A$7:$A$6699)+SUMIF(Proprietor!$E$7:$E$6469,A111,Proprietor!$A$7:$D$6469),"")</f>
        <v/>
      </c>
      <c r="N111" s="141">
        <f t="shared" si="13"/>
        <v>0</v>
      </c>
      <c r="O111" s="142">
        <f>IF(H111&gt;0,IF(B111&gt;0,IF(Business!$B$7="n",N111,ROUND(N111*1/(1+VLOOKUP(DATE(YEAR(B111),MONTH(B111),1),Data!$A$2:$P$700,MATCH("VAT rate",Data!$A$1:$P$1,0),FALSE)),2)),0),N111)</f>
        <v>0</v>
      </c>
      <c r="P111" s="143">
        <f t="shared" si="14"/>
        <v>0</v>
      </c>
      <c r="Q111" s="357"/>
    </row>
    <row r="112" spans="1:17" s="57" customFormat="1">
      <c r="A112" s="75"/>
      <c r="B112" s="68"/>
      <c r="C112" s="75"/>
      <c r="D112" s="135" t="str">
        <f>IF(ISERROR(VLOOKUP(C112,Customers!$A$7:$H$302,3,FALSE)),"",VLOOKUP(C112,Customers!$A$7:$H$302,3,FALSE))</f>
        <v/>
      </c>
      <c r="E112" s="505"/>
      <c r="F112" s="52"/>
      <c r="G112" s="135">
        <f>IF(B112&gt;0,IF(Business!$B$7="n",F112,ROUND(F112*1/(1+VLOOKUP(DATE(YEAR(B112),MONTH(B112),1),Data!$A$2:$P$700,MATCH("VAT rate",Data!$A$1:$P$1,0),FALSE)),2)),0)</f>
        <v>0</v>
      </c>
      <c r="H112" s="136">
        <f t="shared" si="10"/>
        <v>0</v>
      </c>
      <c r="I112" s="137">
        <f t="shared" si="11"/>
        <v>0</v>
      </c>
      <c r="J112" s="138">
        <f>IF(Business!$B$10="n",G112,ROUND('Sales Invoices'!F112*(1-Business!$B$11),2))</f>
        <v>0</v>
      </c>
      <c r="K112" s="139">
        <f t="shared" si="12"/>
        <v>0</v>
      </c>
      <c r="L112" s="140">
        <f>SUMIF('Business Bank'!$E$7:$E$598,A112,'Business Bank'!$D$7:$D$598)+SUMIF(Bank2!$E$7:$E$598,A112,Bank2!$D$7:$D$598)+SUMIF(CreditCard!$E$7:$E$598,A112,CreditCard!$D$7:$D$598)+SUMIF(Proprietor!$E$7:$E$574,A112,Proprietor!$D$7:$D$574)+SUMIF('CIS(suppliers)'!$E$8:$E$575,A112,'CIS(suppliers)'!$D$8:$D$575)+SUMIF('CIS(customers)'!$E$8:$E$575,A112,'CIS(customers)'!$D$8:$D$575)</f>
        <v>0</v>
      </c>
      <c r="M112" s="383" t="str">
        <f>IF((SUMIF('Business Bank'!$E$7:$E$6681,A112,'Business Bank'!$A$7:$A$6681)+SUMIF(Bank2!$E$7:$E$6690,A112,Bank2!$A$7:$A$6690)+SUMIF(CreditCard!$E$7:$E$6699,A112,CreditCard!$A$7:$A$6699)+SUMIF(Proprietor!$E$7:$E$6469,A112,Proprietor!$A$7:$D$6469))&gt;0,SUMIF('Business Bank'!$E$7:$E$6681,A112,'Business Bank'!$A$7:$A$6681)+SUMIF(Bank2!$E$7:$E$6690,A112,Bank2!$A$7:$A$6690)+SUMIF(CreditCard!$E$7:$E$6699,A112,CreditCard!$A$7:$A$6699)+SUMIF(Proprietor!$E$7:$E$6469,A112,Proprietor!$A$7:$D$6469),"")</f>
        <v/>
      </c>
      <c r="N112" s="141">
        <f t="shared" si="13"/>
        <v>0</v>
      </c>
      <c r="O112" s="142">
        <f>IF(H112&gt;0,IF(B112&gt;0,IF(Business!$B$7="n",N112,ROUND(N112*1/(1+VLOOKUP(DATE(YEAR(B112),MONTH(B112),1),Data!$A$2:$P$700,MATCH("VAT rate",Data!$A$1:$P$1,0),FALSE)),2)),0),N112)</f>
        <v>0</v>
      </c>
      <c r="P112" s="143">
        <f t="shared" si="14"/>
        <v>0</v>
      </c>
      <c r="Q112" s="357"/>
    </row>
    <row r="113" spans="1:17" s="57" customFormat="1">
      <c r="A113" s="75"/>
      <c r="B113" s="68"/>
      <c r="C113" s="75"/>
      <c r="D113" s="135" t="str">
        <f>IF(ISERROR(VLOOKUP(C113,Customers!$A$7:$H$302,3,FALSE)),"",VLOOKUP(C113,Customers!$A$7:$H$302,3,FALSE))</f>
        <v/>
      </c>
      <c r="E113" s="505"/>
      <c r="F113" s="52"/>
      <c r="G113" s="135">
        <f>IF(B113&gt;0,IF(Business!$B$7="n",F113,ROUND(F113*1/(1+VLOOKUP(DATE(YEAR(B113),MONTH(B113),1),Data!$A$2:$P$700,MATCH("VAT rate",Data!$A$1:$P$1,0),FALSE)),2)),0)</f>
        <v>0</v>
      </c>
      <c r="H113" s="136">
        <f t="shared" si="10"/>
        <v>0</v>
      </c>
      <c r="I113" s="137">
        <f t="shared" si="11"/>
        <v>0</v>
      </c>
      <c r="J113" s="138">
        <f>IF(Business!$B$10="n",G113,ROUND('Sales Invoices'!F113*(1-Business!$B$11),2))</f>
        <v>0</v>
      </c>
      <c r="K113" s="139">
        <f t="shared" si="12"/>
        <v>0</v>
      </c>
      <c r="L113" s="140">
        <f>SUMIF('Business Bank'!$E$7:$E$598,A113,'Business Bank'!$D$7:$D$598)+SUMIF(Bank2!$E$7:$E$598,A113,Bank2!$D$7:$D$598)+SUMIF(CreditCard!$E$7:$E$598,A113,CreditCard!$D$7:$D$598)+SUMIF(Proprietor!$E$7:$E$574,A113,Proprietor!$D$7:$D$574)+SUMIF('CIS(suppliers)'!$E$8:$E$575,A113,'CIS(suppliers)'!$D$8:$D$575)+SUMIF('CIS(customers)'!$E$8:$E$575,A113,'CIS(customers)'!$D$8:$D$575)</f>
        <v>0</v>
      </c>
      <c r="M113" s="383" t="str">
        <f>IF((SUMIF('Business Bank'!$E$7:$E$6681,A113,'Business Bank'!$A$7:$A$6681)+SUMIF(Bank2!$E$7:$E$6690,A113,Bank2!$A$7:$A$6690)+SUMIF(CreditCard!$E$7:$E$6699,A113,CreditCard!$A$7:$A$6699)+SUMIF(Proprietor!$E$7:$E$6469,A113,Proprietor!$A$7:$D$6469))&gt;0,SUMIF('Business Bank'!$E$7:$E$6681,A113,'Business Bank'!$A$7:$A$6681)+SUMIF(Bank2!$E$7:$E$6690,A113,Bank2!$A$7:$A$6690)+SUMIF(CreditCard!$E$7:$E$6699,A113,CreditCard!$A$7:$A$6699)+SUMIF(Proprietor!$E$7:$E$6469,A113,Proprietor!$A$7:$D$6469),"")</f>
        <v/>
      </c>
      <c r="N113" s="141">
        <f t="shared" si="13"/>
        <v>0</v>
      </c>
      <c r="O113" s="142">
        <f>IF(H113&gt;0,IF(B113&gt;0,IF(Business!$B$7="n",N113,ROUND(N113*1/(1+VLOOKUP(DATE(YEAR(B113),MONTH(B113),1),Data!$A$2:$P$700,MATCH("VAT rate",Data!$A$1:$P$1,0),FALSE)),2)),0),N113)</f>
        <v>0</v>
      </c>
      <c r="P113" s="143">
        <f t="shared" si="14"/>
        <v>0</v>
      </c>
      <c r="Q113" s="357"/>
    </row>
    <row r="114" spans="1:17" s="57" customFormat="1">
      <c r="A114" s="75"/>
      <c r="B114" s="68"/>
      <c r="C114" s="75"/>
      <c r="D114" s="135" t="str">
        <f>IF(ISERROR(VLOOKUP(C114,Customers!$A$7:$H$302,3,FALSE)),"",VLOOKUP(C114,Customers!$A$7:$H$302,3,FALSE))</f>
        <v/>
      </c>
      <c r="E114" s="505"/>
      <c r="F114" s="52"/>
      <c r="G114" s="135">
        <f>IF(B114&gt;0,IF(Business!$B$7="n",F114,ROUND(F114*1/(1+VLOOKUP(DATE(YEAR(B114),MONTH(B114),1),Data!$A$2:$P$700,MATCH("VAT rate",Data!$A$1:$P$1,0),FALSE)),2)),0)</f>
        <v>0</v>
      </c>
      <c r="H114" s="136">
        <f t="shared" si="10"/>
        <v>0</v>
      </c>
      <c r="I114" s="137">
        <f t="shared" si="11"/>
        <v>0</v>
      </c>
      <c r="J114" s="138">
        <f>IF(Business!$B$10="n",G114,ROUND('Sales Invoices'!F114*(1-Business!$B$11),2))</f>
        <v>0</v>
      </c>
      <c r="K114" s="139">
        <f t="shared" si="12"/>
        <v>0</v>
      </c>
      <c r="L114" s="140">
        <f>SUMIF('Business Bank'!$E$7:$E$598,A114,'Business Bank'!$D$7:$D$598)+SUMIF(Bank2!$E$7:$E$598,A114,Bank2!$D$7:$D$598)+SUMIF(CreditCard!$E$7:$E$598,A114,CreditCard!$D$7:$D$598)+SUMIF(Proprietor!$E$7:$E$574,A114,Proprietor!$D$7:$D$574)+SUMIF('CIS(suppliers)'!$E$8:$E$575,A114,'CIS(suppliers)'!$D$8:$D$575)+SUMIF('CIS(customers)'!$E$8:$E$575,A114,'CIS(customers)'!$D$8:$D$575)</f>
        <v>0</v>
      </c>
      <c r="M114" s="383" t="str">
        <f>IF((SUMIF('Business Bank'!$E$7:$E$6681,A114,'Business Bank'!$A$7:$A$6681)+SUMIF(Bank2!$E$7:$E$6690,A114,Bank2!$A$7:$A$6690)+SUMIF(CreditCard!$E$7:$E$6699,A114,CreditCard!$A$7:$A$6699)+SUMIF(Proprietor!$E$7:$E$6469,A114,Proprietor!$A$7:$D$6469))&gt;0,SUMIF('Business Bank'!$E$7:$E$6681,A114,'Business Bank'!$A$7:$A$6681)+SUMIF(Bank2!$E$7:$E$6690,A114,Bank2!$A$7:$A$6690)+SUMIF(CreditCard!$E$7:$E$6699,A114,CreditCard!$A$7:$A$6699)+SUMIF(Proprietor!$E$7:$E$6469,A114,Proprietor!$A$7:$D$6469),"")</f>
        <v/>
      </c>
      <c r="N114" s="141">
        <f t="shared" si="13"/>
        <v>0</v>
      </c>
      <c r="O114" s="142">
        <f>IF(H114&gt;0,IF(B114&gt;0,IF(Business!$B$7="n",N114,ROUND(N114*1/(1+VLOOKUP(DATE(YEAR(B114),MONTH(B114),1),Data!$A$2:$P$700,MATCH("VAT rate",Data!$A$1:$P$1,0),FALSE)),2)),0),N114)</f>
        <v>0</v>
      </c>
      <c r="P114" s="143">
        <f t="shared" si="14"/>
        <v>0</v>
      </c>
      <c r="Q114" s="357"/>
    </row>
    <row r="115" spans="1:17" s="57" customFormat="1">
      <c r="A115" s="75"/>
      <c r="B115" s="68"/>
      <c r="C115" s="75"/>
      <c r="D115" s="135" t="str">
        <f>IF(ISERROR(VLOOKUP(C115,Customers!$A$7:$H$302,3,FALSE)),"",VLOOKUP(C115,Customers!$A$7:$H$302,3,FALSE))</f>
        <v/>
      </c>
      <c r="E115" s="505"/>
      <c r="F115" s="52"/>
      <c r="G115" s="135">
        <f>IF(B115&gt;0,IF(Business!$B$7="n",F115,ROUND(F115*1/(1+VLOOKUP(DATE(YEAR(B115),MONTH(B115),1),Data!$A$2:$P$700,MATCH("VAT rate",Data!$A$1:$P$1,0),FALSE)),2)),0)</f>
        <v>0</v>
      </c>
      <c r="H115" s="136">
        <f t="shared" si="10"/>
        <v>0</v>
      </c>
      <c r="I115" s="137">
        <f t="shared" si="11"/>
        <v>0</v>
      </c>
      <c r="J115" s="138">
        <f>IF(Business!$B$10="n",G115,ROUND('Sales Invoices'!F115*(1-Business!$B$11),2))</f>
        <v>0</v>
      </c>
      <c r="K115" s="139">
        <f t="shared" si="12"/>
        <v>0</v>
      </c>
      <c r="L115" s="140">
        <f>SUMIF('Business Bank'!$E$7:$E$598,A115,'Business Bank'!$D$7:$D$598)+SUMIF(Bank2!$E$7:$E$598,A115,Bank2!$D$7:$D$598)+SUMIF(CreditCard!$E$7:$E$598,A115,CreditCard!$D$7:$D$598)+SUMIF(Proprietor!$E$7:$E$574,A115,Proprietor!$D$7:$D$574)+SUMIF('CIS(suppliers)'!$E$8:$E$575,A115,'CIS(suppliers)'!$D$8:$D$575)+SUMIF('CIS(customers)'!$E$8:$E$575,A115,'CIS(customers)'!$D$8:$D$575)</f>
        <v>0</v>
      </c>
      <c r="M115" s="383" t="str">
        <f>IF((SUMIF('Business Bank'!$E$7:$E$6681,A115,'Business Bank'!$A$7:$A$6681)+SUMIF(Bank2!$E$7:$E$6690,A115,Bank2!$A$7:$A$6690)+SUMIF(CreditCard!$E$7:$E$6699,A115,CreditCard!$A$7:$A$6699)+SUMIF(Proprietor!$E$7:$E$6469,A115,Proprietor!$A$7:$D$6469))&gt;0,SUMIF('Business Bank'!$E$7:$E$6681,A115,'Business Bank'!$A$7:$A$6681)+SUMIF(Bank2!$E$7:$E$6690,A115,Bank2!$A$7:$A$6690)+SUMIF(CreditCard!$E$7:$E$6699,A115,CreditCard!$A$7:$A$6699)+SUMIF(Proprietor!$E$7:$E$6469,A115,Proprietor!$A$7:$D$6469),"")</f>
        <v/>
      </c>
      <c r="N115" s="141">
        <f t="shared" si="13"/>
        <v>0</v>
      </c>
      <c r="O115" s="142">
        <f>IF(H115&gt;0,IF(B115&gt;0,IF(Business!$B$7="n",N115,ROUND(N115*1/(1+VLOOKUP(DATE(YEAR(B115),MONTH(B115),1),Data!$A$2:$P$700,MATCH("VAT rate",Data!$A$1:$P$1,0),FALSE)),2)),0),N115)</f>
        <v>0</v>
      </c>
      <c r="P115" s="143">
        <f t="shared" si="14"/>
        <v>0</v>
      </c>
      <c r="Q115" s="357"/>
    </row>
    <row r="116" spans="1:17" s="57" customFormat="1">
      <c r="A116" s="75"/>
      <c r="B116" s="68"/>
      <c r="C116" s="75"/>
      <c r="D116" s="135" t="str">
        <f>IF(ISERROR(VLOOKUP(C116,Customers!$A$7:$H$302,3,FALSE)),"",VLOOKUP(C116,Customers!$A$7:$H$302,3,FALSE))</f>
        <v/>
      </c>
      <c r="E116" s="505"/>
      <c r="F116" s="52"/>
      <c r="G116" s="135">
        <f>IF(B116&gt;0,IF(Business!$B$7="n",F116,ROUND(F116*1/(1+VLOOKUP(DATE(YEAR(B116),MONTH(B116),1),Data!$A$2:$P$700,MATCH("VAT rate",Data!$A$1:$P$1,0),FALSE)),2)),0)</f>
        <v>0</v>
      </c>
      <c r="H116" s="136">
        <f t="shared" si="10"/>
        <v>0</v>
      </c>
      <c r="I116" s="137">
        <f t="shared" si="11"/>
        <v>0</v>
      </c>
      <c r="J116" s="138">
        <f>IF(Business!$B$10="n",G116,ROUND('Sales Invoices'!F116*(1-Business!$B$11),2))</f>
        <v>0</v>
      </c>
      <c r="K116" s="139">
        <f t="shared" si="12"/>
        <v>0</v>
      </c>
      <c r="L116" s="140">
        <f>SUMIF('Business Bank'!$E$7:$E$598,A116,'Business Bank'!$D$7:$D$598)+SUMIF(Bank2!$E$7:$E$598,A116,Bank2!$D$7:$D$598)+SUMIF(CreditCard!$E$7:$E$598,A116,CreditCard!$D$7:$D$598)+SUMIF(Proprietor!$E$7:$E$574,A116,Proprietor!$D$7:$D$574)+SUMIF('CIS(suppliers)'!$E$8:$E$575,A116,'CIS(suppliers)'!$D$8:$D$575)+SUMIF('CIS(customers)'!$E$8:$E$575,A116,'CIS(customers)'!$D$8:$D$575)</f>
        <v>0</v>
      </c>
      <c r="M116" s="383" t="str">
        <f>IF((SUMIF('Business Bank'!$E$7:$E$6681,A116,'Business Bank'!$A$7:$A$6681)+SUMIF(Bank2!$E$7:$E$6690,A116,Bank2!$A$7:$A$6690)+SUMIF(CreditCard!$E$7:$E$6699,A116,CreditCard!$A$7:$A$6699)+SUMIF(Proprietor!$E$7:$E$6469,A116,Proprietor!$A$7:$D$6469))&gt;0,SUMIF('Business Bank'!$E$7:$E$6681,A116,'Business Bank'!$A$7:$A$6681)+SUMIF(Bank2!$E$7:$E$6690,A116,Bank2!$A$7:$A$6690)+SUMIF(CreditCard!$E$7:$E$6699,A116,CreditCard!$A$7:$A$6699)+SUMIF(Proprietor!$E$7:$E$6469,A116,Proprietor!$A$7:$D$6469),"")</f>
        <v/>
      </c>
      <c r="N116" s="141">
        <f t="shared" si="13"/>
        <v>0</v>
      </c>
      <c r="O116" s="142">
        <f>IF(H116&gt;0,IF(B116&gt;0,IF(Business!$B$7="n",N116,ROUND(N116*1/(1+VLOOKUP(DATE(YEAR(B116),MONTH(B116),1),Data!$A$2:$P$700,MATCH("VAT rate",Data!$A$1:$P$1,0),FALSE)),2)),0),N116)</f>
        <v>0</v>
      </c>
      <c r="P116" s="143">
        <f t="shared" si="14"/>
        <v>0</v>
      </c>
      <c r="Q116" s="357"/>
    </row>
    <row r="117" spans="1:17" s="57" customFormat="1">
      <c r="A117" s="75"/>
      <c r="B117" s="68"/>
      <c r="C117" s="75"/>
      <c r="D117" s="135" t="str">
        <f>IF(ISERROR(VLOOKUP(C117,Customers!$A$7:$H$302,3,FALSE)),"",VLOOKUP(C117,Customers!$A$7:$H$302,3,FALSE))</f>
        <v/>
      </c>
      <c r="E117" s="505"/>
      <c r="F117" s="52"/>
      <c r="G117" s="135">
        <f>IF(B117&gt;0,IF(Business!$B$7="n",F117,ROUND(F117*1/(1+VLOOKUP(DATE(YEAR(B117),MONTH(B117),1),Data!$A$2:$P$700,MATCH("VAT rate",Data!$A$1:$P$1,0),FALSE)),2)),0)</f>
        <v>0</v>
      </c>
      <c r="H117" s="136">
        <f t="shared" si="10"/>
        <v>0</v>
      </c>
      <c r="I117" s="137">
        <f t="shared" si="11"/>
        <v>0</v>
      </c>
      <c r="J117" s="138">
        <f>IF(Business!$B$10="n",G117,ROUND('Sales Invoices'!F117*(1-Business!$B$11),2))</f>
        <v>0</v>
      </c>
      <c r="K117" s="139">
        <f t="shared" si="12"/>
        <v>0</v>
      </c>
      <c r="L117" s="140">
        <f>SUMIF('Business Bank'!$E$7:$E$598,A117,'Business Bank'!$D$7:$D$598)+SUMIF(Bank2!$E$7:$E$598,A117,Bank2!$D$7:$D$598)+SUMIF(CreditCard!$E$7:$E$598,A117,CreditCard!$D$7:$D$598)+SUMIF(Proprietor!$E$7:$E$574,A117,Proprietor!$D$7:$D$574)+SUMIF('CIS(suppliers)'!$E$8:$E$575,A117,'CIS(suppliers)'!$D$8:$D$575)+SUMIF('CIS(customers)'!$E$8:$E$575,A117,'CIS(customers)'!$D$8:$D$575)</f>
        <v>0</v>
      </c>
      <c r="M117" s="383" t="str">
        <f>IF((SUMIF('Business Bank'!$E$7:$E$6681,A117,'Business Bank'!$A$7:$A$6681)+SUMIF(Bank2!$E$7:$E$6690,A117,Bank2!$A$7:$A$6690)+SUMIF(CreditCard!$E$7:$E$6699,A117,CreditCard!$A$7:$A$6699)+SUMIF(Proprietor!$E$7:$E$6469,A117,Proprietor!$A$7:$D$6469))&gt;0,SUMIF('Business Bank'!$E$7:$E$6681,A117,'Business Bank'!$A$7:$A$6681)+SUMIF(Bank2!$E$7:$E$6690,A117,Bank2!$A$7:$A$6690)+SUMIF(CreditCard!$E$7:$E$6699,A117,CreditCard!$A$7:$A$6699)+SUMIF(Proprietor!$E$7:$E$6469,A117,Proprietor!$A$7:$D$6469),"")</f>
        <v/>
      </c>
      <c r="N117" s="141">
        <f t="shared" si="13"/>
        <v>0</v>
      </c>
      <c r="O117" s="142">
        <f>IF(H117&gt;0,IF(B117&gt;0,IF(Business!$B$7="n",N117,ROUND(N117*1/(1+VLOOKUP(DATE(YEAR(B117),MONTH(B117),1),Data!$A$2:$P$700,MATCH("VAT rate",Data!$A$1:$P$1,0),FALSE)),2)),0),N117)</f>
        <v>0</v>
      </c>
      <c r="P117" s="143">
        <f t="shared" si="14"/>
        <v>0</v>
      </c>
      <c r="Q117" s="357"/>
    </row>
    <row r="118" spans="1:17" s="57" customFormat="1">
      <c r="A118" s="75"/>
      <c r="B118" s="68"/>
      <c r="C118" s="75"/>
      <c r="D118" s="135" t="str">
        <f>IF(ISERROR(VLOOKUP(C118,Customers!$A$7:$H$302,3,FALSE)),"",VLOOKUP(C118,Customers!$A$7:$H$302,3,FALSE))</f>
        <v/>
      </c>
      <c r="E118" s="505"/>
      <c r="F118" s="52"/>
      <c r="G118" s="135">
        <f>IF(B118&gt;0,IF(Business!$B$7="n",F118,ROUND(F118*1/(1+VLOOKUP(DATE(YEAR(B118),MONTH(B118),1),Data!$A$2:$P$700,MATCH("VAT rate",Data!$A$1:$P$1,0),FALSE)),2)),0)</f>
        <v>0</v>
      </c>
      <c r="H118" s="136">
        <f t="shared" si="10"/>
        <v>0</v>
      </c>
      <c r="I118" s="137">
        <f t="shared" si="11"/>
        <v>0</v>
      </c>
      <c r="J118" s="138">
        <f>IF(Business!$B$10="n",G118,ROUND('Sales Invoices'!F118*(1-Business!$B$11),2))</f>
        <v>0</v>
      </c>
      <c r="K118" s="139">
        <f t="shared" si="12"/>
        <v>0</v>
      </c>
      <c r="L118" s="140">
        <f>SUMIF('Business Bank'!$E$7:$E$598,A118,'Business Bank'!$D$7:$D$598)+SUMIF(Bank2!$E$7:$E$598,A118,Bank2!$D$7:$D$598)+SUMIF(CreditCard!$E$7:$E$598,A118,CreditCard!$D$7:$D$598)+SUMIF(Proprietor!$E$7:$E$574,A118,Proprietor!$D$7:$D$574)+SUMIF('CIS(suppliers)'!$E$8:$E$575,A118,'CIS(suppliers)'!$D$8:$D$575)+SUMIF('CIS(customers)'!$E$8:$E$575,A118,'CIS(customers)'!$D$8:$D$575)</f>
        <v>0</v>
      </c>
      <c r="M118" s="383" t="str">
        <f>IF((SUMIF('Business Bank'!$E$7:$E$6681,A118,'Business Bank'!$A$7:$A$6681)+SUMIF(Bank2!$E$7:$E$6690,A118,Bank2!$A$7:$A$6690)+SUMIF(CreditCard!$E$7:$E$6699,A118,CreditCard!$A$7:$A$6699)+SUMIF(Proprietor!$E$7:$E$6469,A118,Proprietor!$A$7:$D$6469))&gt;0,SUMIF('Business Bank'!$E$7:$E$6681,A118,'Business Bank'!$A$7:$A$6681)+SUMIF(Bank2!$E$7:$E$6690,A118,Bank2!$A$7:$A$6690)+SUMIF(CreditCard!$E$7:$E$6699,A118,CreditCard!$A$7:$A$6699)+SUMIF(Proprietor!$E$7:$E$6469,A118,Proprietor!$A$7:$D$6469),"")</f>
        <v/>
      </c>
      <c r="N118" s="141">
        <f t="shared" si="13"/>
        <v>0</v>
      </c>
      <c r="O118" s="142">
        <f>IF(H118&gt;0,IF(B118&gt;0,IF(Business!$B$7="n",N118,ROUND(N118*1/(1+VLOOKUP(DATE(YEAR(B118),MONTH(B118),1),Data!$A$2:$P$700,MATCH("VAT rate",Data!$A$1:$P$1,0),FALSE)),2)),0),N118)</f>
        <v>0</v>
      </c>
      <c r="P118" s="143">
        <f t="shared" si="14"/>
        <v>0</v>
      </c>
      <c r="Q118" s="357"/>
    </row>
    <row r="119" spans="1:17" s="57" customFormat="1">
      <c r="A119" s="75"/>
      <c r="B119" s="68"/>
      <c r="C119" s="75"/>
      <c r="D119" s="135" t="str">
        <f>IF(ISERROR(VLOOKUP(C119,Customers!$A$7:$H$302,3,FALSE)),"",VLOOKUP(C119,Customers!$A$7:$H$302,3,FALSE))</f>
        <v/>
      </c>
      <c r="E119" s="505"/>
      <c r="F119" s="52"/>
      <c r="G119" s="135">
        <f>IF(B119&gt;0,IF(Business!$B$7="n",F119,ROUND(F119*1/(1+VLOOKUP(DATE(YEAR(B119),MONTH(B119),1),Data!$A$2:$P$700,MATCH("VAT rate",Data!$A$1:$P$1,0),FALSE)),2)),0)</f>
        <v>0</v>
      </c>
      <c r="H119" s="136">
        <f t="shared" si="10"/>
        <v>0</v>
      </c>
      <c r="I119" s="137">
        <f t="shared" si="11"/>
        <v>0</v>
      </c>
      <c r="J119" s="138">
        <f>IF(Business!$B$10="n",G119,ROUND('Sales Invoices'!F119*(1-Business!$B$11),2))</f>
        <v>0</v>
      </c>
      <c r="K119" s="139">
        <f t="shared" si="12"/>
        <v>0</v>
      </c>
      <c r="L119" s="140">
        <f>SUMIF('Business Bank'!$E$7:$E$598,A119,'Business Bank'!$D$7:$D$598)+SUMIF(Bank2!$E$7:$E$598,A119,Bank2!$D$7:$D$598)+SUMIF(CreditCard!$E$7:$E$598,A119,CreditCard!$D$7:$D$598)+SUMIF(Proprietor!$E$7:$E$574,A119,Proprietor!$D$7:$D$574)+SUMIF('CIS(suppliers)'!$E$8:$E$575,A119,'CIS(suppliers)'!$D$8:$D$575)+SUMIF('CIS(customers)'!$E$8:$E$575,A119,'CIS(customers)'!$D$8:$D$575)</f>
        <v>0</v>
      </c>
      <c r="M119" s="383" t="str">
        <f>IF((SUMIF('Business Bank'!$E$7:$E$6681,A119,'Business Bank'!$A$7:$A$6681)+SUMIF(Bank2!$E$7:$E$6690,A119,Bank2!$A$7:$A$6690)+SUMIF(CreditCard!$E$7:$E$6699,A119,CreditCard!$A$7:$A$6699)+SUMIF(Proprietor!$E$7:$E$6469,A119,Proprietor!$A$7:$D$6469))&gt;0,SUMIF('Business Bank'!$E$7:$E$6681,A119,'Business Bank'!$A$7:$A$6681)+SUMIF(Bank2!$E$7:$E$6690,A119,Bank2!$A$7:$A$6690)+SUMIF(CreditCard!$E$7:$E$6699,A119,CreditCard!$A$7:$A$6699)+SUMIF(Proprietor!$E$7:$E$6469,A119,Proprietor!$A$7:$D$6469),"")</f>
        <v/>
      </c>
      <c r="N119" s="141">
        <f t="shared" si="13"/>
        <v>0</v>
      </c>
      <c r="O119" s="142">
        <f>IF(H119&gt;0,IF(B119&gt;0,IF(Business!$B$7="n",N119,ROUND(N119*1/(1+VLOOKUP(DATE(YEAR(B119),MONTH(B119),1),Data!$A$2:$P$700,MATCH("VAT rate",Data!$A$1:$P$1,0),FALSE)),2)),0),N119)</f>
        <v>0</v>
      </c>
      <c r="P119" s="143">
        <f t="shared" si="14"/>
        <v>0</v>
      </c>
      <c r="Q119" s="357"/>
    </row>
    <row r="120" spans="1:17" s="57" customFormat="1">
      <c r="A120" s="75"/>
      <c r="B120" s="68"/>
      <c r="C120" s="75"/>
      <c r="D120" s="135" t="str">
        <f>IF(ISERROR(VLOOKUP(C120,Customers!$A$7:$H$302,3,FALSE)),"",VLOOKUP(C120,Customers!$A$7:$H$302,3,FALSE))</f>
        <v/>
      </c>
      <c r="E120" s="505"/>
      <c r="F120" s="52"/>
      <c r="G120" s="135">
        <f>IF(B120&gt;0,IF(Business!$B$7="n",F120,ROUND(F120*1/(1+VLOOKUP(DATE(YEAR(B120),MONTH(B120),1),Data!$A$2:$P$700,MATCH("VAT rate",Data!$A$1:$P$1,0),FALSE)),2)),0)</f>
        <v>0</v>
      </c>
      <c r="H120" s="136">
        <f t="shared" si="10"/>
        <v>0</v>
      </c>
      <c r="I120" s="137">
        <f t="shared" si="11"/>
        <v>0</v>
      </c>
      <c r="J120" s="138">
        <f>IF(Business!$B$10="n",G120,ROUND('Sales Invoices'!F120*(1-Business!$B$11),2))</f>
        <v>0</v>
      </c>
      <c r="K120" s="139">
        <f t="shared" si="12"/>
        <v>0</v>
      </c>
      <c r="L120" s="140">
        <f>SUMIF('Business Bank'!$E$7:$E$598,A120,'Business Bank'!$D$7:$D$598)+SUMIF(Bank2!$E$7:$E$598,A120,Bank2!$D$7:$D$598)+SUMIF(CreditCard!$E$7:$E$598,A120,CreditCard!$D$7:$D$598)+SUMIF(Proprietor!$E$7:$E$574,A120,Proprietor!$D$7:$D$574)+SUMIF('CIS(suppliers)'!$E$8:$E$575,A120,'CIS(suppliers)'!$D$8:$D$575)+SUMIF('CIS(customers)'!$E$8:$E$575,A120,'CIS(customers)'!$D$8:$D$575)</f>
        <v>0</v>
      </c>
      <c r="M120" s="383" t="str">
        <f>IF((SUMIF('Business Bank'!$E$7:$E$6681,A120,'Business Bank'!$A$7:$A$6681)+SUMIF(Bank2!$E$7:$E$6690,A120,Bank2!$A$7:$A$6690)+SUMIF(CreditCard!$E$7:$E$6699,A120,CreditCard!$A$7:$A$6699)+SUMIF(Proprietor!$E$7:$E$6469,A120,Proprietor!$A$7:$D$6469))&gt;0,SUMIF('Business Bank'!$E$7:$E$6681,A120,'Business Bank'!$A$7:$A$6681)+SUMIF(Bank2!$E$7:$E$6690,A120,Bank2!$A$7:$A$6690)+SUMIF(CreditCard!$E$7:$E$6699,A120,CreditCard!$A$7:$A$6699)+SUMIF(Proprietor!$E$7:$E$6469,A120,Proprietor!$A$7:$D$6469),"")</f>
        <v/>
      </c>
      <c r="N120" s="141">
        <f t="shared" si="13"/>
        <v>0</v>
      </c>
      <c r="O120" s="142">
        <f>IF(H120&gt;0,IF(B120&gt;0,IF(Business!$B$7="n",N120,ROUND(N120*1/(1+VLOOKUP(DATE(YEAR(B120),MONTH(B120),1),Data!$A$2:$P$700,MATCH("VAT rate",Data!$A$1:$P$1,0),FALSE)),2)),0),N120)</f>
        <v>0</v>
      </c>
      <c r="P120" s="143">
        <f t="shared" si="14"/>
        <v>0</v>
      </c>
      <c r="Q120" s="357"/>
    </row>
    <row r="121" spans="1:17" s="57" customFormat="1">
      <c r="A121" s="75"/>
      <c r="B121" s="68"/>
      <c r="C121" s="75"/>
      <c r="D121" s="135" t="str">
        <f>IF(ISERROR(VLOOKUP(C121,Customers!$A$7:$H$302,3,FALSE)),"",VLOOKUP(C121,Customers!$A$7:$H$302,3,FALSE))</f>
        <v/>
      </c>
      <c r="E121" s="505"/>
      <c r="F121" s="52"/>
      <c r="G121" s="135">
        <f>IF(B121&gt;0,IF(Business!$B$7="n",F121,ROUND(F121*1/(1+VLOOKUP(DATE(YEAR(B121),MONTH(B121),1),Data!$A$2:$P$700,MATCH("VAT rate",Data!$A$1:$P$1,0),FALSE)),2)),0)</f>
        <v>0</v>
      </c>
      <c r="H121" s="136">
        <f t="shared" si="10"/>
        <v>0</v>
      </c>
      <c r="I121" s="137">
        <f t="shared" si="11"/>
        <v>0</v>
      </c>
      <c r="J121" s="138">
        <f>IF(Business!$B$10="n",G121,ROUND('Sales Invoices'!F121*(1-Business!$B$11),2))</f>
        <v>0</v>
      </c>
      <c r="K121" s="139">
        <f t="shared" si="12"/>
        <v>0</v>
      </c>
      <c r="L121" s="140">
        <f>SUMIF('Business Bank'!$E$7:$E$598,A121,'Business Bank'!$D$7:$D$598)+SUMIF(Bank2!$E$7:$E$598,A121,Bank2!$D$7:$D$598)+SUMIF(CreditCard!$E$7:$E$598,A121,CreditCard!$D$7:$D$598)+SUMIF(Proprietor!$E$7:$E$574,A121,Proprietor!$D$7:$D$574)+SUMIF('CIS(suppliers)'!$E$8:$E$575,A121,'CIS(suppliers)'!$D$8:$D$575)+SUMIF('CIS(customers)'!$E$8:$E$575,A121,'CIS(customers)'!$D$8:$D$575)</f>
        <v>0</v>
      </c>
      <c r="M121" s="383" t="str">
        <f>IF((SUMIF('Business Bank'!$E$7:$E$6681,A121,'Business Bank'!$A$7:$A$6681)+SUMIF(Bank2!$E$7:$E$6690,A121,Bank2!$A$7:$A$6690)+SUMIF(CreditCard!$E$7:$E$6699,A121,CreditCard!$A$7:$A$6699)+SUMIF(Proprietor!$E$7:$E$6469,A121,Proprietor!$A$7:$D$6469))&gt;0,SUMIF('Business Bank'!$E$7:$E$6681,A121,'Business Bank'!$A$7:$A$6681)+SUMIF(Bank2!$E$7:$E$6690,A121,Bank2!$A$7:$A$6690)+SUMIF(CreditCard!$E$7:$E$6699,A121,CreditCard!$A$7:$A$6699)+SUMIF(Proprietor!$E$7:$E$6469,A121,Proprietor!$A$7:$D$6469),"")</f>
        <v/>
      </c>
      <c r="N121" s="141">
        <f t="shared" si="13"/>
        <v>0</v>
      </c>
      <c r="O121" s="142">
        <f>IF(H121&gt;0,IF(B121&gt;0,IF(Business!$B$7="n",N121,ROUND(N121*1/(1+VLOOKUP(DATE(YEAR(B121),MONTH(B121),1),Data!$A$2:$P$700,MATCH("VAT rate",Data!$A$1:$P$1,0),FALSE)),2)),0),N121)</f>
        <v>0</v>
      </c>
      <c r="P121" s="143">
        <f t="shared" si="14"/>
        <v>0</v>
      </c>
      <c r="Q121" s="357"/>
    </row>
    <row r="122" spans="1:17" s="57" customFormat="1">
      <c r="A122" s="75"/>
      <c r="B122" s="68"/>
      <c r="C122" s="75"/>
      <c r="D122" s="135" t="str">
        <f>IF(ISERROR(VLOOKUP(C122,Customers!$A$7:$H$302,3,FALSE)),"",VLOOKUP(C122,Customers!$A$7:$H$302,3,FALSE))</f>
        <v/>
      </c>
      <c r="E122" s="505"/>
      <c r="F122" s="52"/>
      <c r="G122" s="135">
        <f>IF(B122&gt;0,IF(Business!$B$7="n",F122,ROUND(F122*1/(1+VLOOKUP(DATE(YEAR(B122),MONTH(B122),1),Data!$A$2:$P$700,MATCH("VAT rate",Data!$A$1:$P$1,0),FALSE)),2)),0)</f>
        <v>0</v>
      </c>
      <c r="H122" s="136">
        <f t="shared" si="10"/>
        <v>0</v>
      </c>
      <c r="I122" s="137">
        <f t="shared" si="11"/>
        <v>0</v>
      </c>
      <c r="J122" s="138">
        <f>IF(Business!$B$10="n",G122,ROUND('Sales Invoices'!F122*(1-Business!$B$11),2))</f>
        <v>0</v>
      </c>
      <c r="K122" s="139">
        <f t="shared" si="12"/>
        <v>0</v>
      </c>
      <c r="L122" s="140">
        <f>SUMIF('Business Bank'!$E$7:$E$598,A122,'Business Bank'!$D$7:$D$598)+SUMIF(Bank2!$E$7:$E$598,A122,Bank2!$D$7:$D$598)+SUMIF(CreditCard!$E$7:$E$598,A122,CreditCard!$D$7:$D$598)+SUMIF(Proprietor!$E$7:$E$574,A122,Proprietor!$D$7:$D$574)+SUMIF('CIS(suppliers)'!$E$8:$E$575,A122,'CIS(suppliers)'!$D$8:$D$575)+SUMIF('CIS(customers)'!$E$8:$E$575,A122,'CIS(customers)'!$D$8:$D$575)</f>
        <v>0</v>
      </c>
      <c r="M122" s="383" t="str">
        <f>IF((SUMIF('Business Bank'!$E$7:$E$6681,A122,'Business Bank'!$A$7:$A$6681)+SUMIF(Bank2!$E$7:$E$6690,A122,Bank2!$A$7:$A$6690)+SUMIF(CreditCard!$E$7:$E$6699,A122,CreditCard!$A$7:$A$6699)+SUMIF(Proprietor!$E$7:$E$6469,A122,Proprietor!$A$7:$D$6469))&gt;0,SUMIF('Business Bank'!$E$7:$E$6681,A122,'Business Bank'!$A$7:$A$6681)+SUMIF(Bank2!$E$7:$E$6690,A122,Bank2!$A$7:$A$6690)+SUMIF(CreditCard!$E$7:$E$6699,A122,CreditCard!$A$7:$A$6699)+SUMIF(Proprietor!$E$7:$E$6469,A122,Proprietor!$A$7:$D$6469),"")</f>
        <v/>
      </c>
      <c r="N122" s="141">
        <f t="shared" si="13"/>
        <v>0</v>
      </c>
      <c r="O122" s="142">
        <f>IF(H122&gt;0,IF(B122&gt;0,IF(Business!$B$7="n",N122,ROUND(N122*1/(1+VLOOKUP(DATE(YEAR(B122),MONTH(B122),1),Data!$A$2:$P$700,MATCH("VAT rate",Data!$A$1:$P$1,0),FALSE)),2)),0),N122)</f>
        <v>0</v>
      </c>
      <c r="P122" s="143">
        <f t="shared" si="14"/>
        <v>0</v>
      </c>
      <c r="Q122" s="357"/>
    </row>
    <row r="123" spans="1:17" s="57" customFormat="1">
      <c r="A123" s="75"/>
      <c r="B123" s="68"/>
      <c r="C123" s="75"/>
      <c r="D123" s="135" t="str">
        <f>IF(ISERROR(VLOOKUP(C123,Customers!$A$7:$H$302,3,FALSE)),"",VLOOKUP(C123,Customers!$A$7:$H$302,3,FALSE))</f>
        <v/>
      </c>
      <c r="E123" s="505"/>
      <c r="F123" s="52"/>
      <c r="G123" s="135">
        <f>IF(B123&gt;0,IF(Business!$B$7="n",F123,ROUND(F123*1/(1+VLOOKUP(DATE(YEAR(B123),MONTH(B123),1),Data!$A$2:$P$700,MATCH("VAT rate",Data!$A$1:$P$1,0),FALSE)),2)),0)</f>
        <v>0</v>
      </c>
      <c r="H123" s="136">
        <f t="shared" si="10"/>
        <v>0</v>
      </c>
      <c r="I123" s="137">
        <f t="shared" si="11"/>
        <v>0</v>
      </c>
      <c r="J123" s="138">
        <f>IF(Business!$B$10="n",G123,ROUND('Sales Invoices'!F123*(1-Business!$B$11),2))</f>
        <v>0</v>
      </c>
      <c r="K123" s="139">
        <f t="shared" si="12"/>
        <v>0</v>
      </c>
      <c r="L123" s="140">
        <f>SUMIF('Business Bank'!$E$7:$E$598,A123,'Business Bank'!$D$7:$D$598)+SUMIF(Bank2!$E$7:$E$598,A123,Bank2!$D$7:$D$598)+SUMIF(CreditCard!$E$7:$E$598,A123,CreditCard!$D$7:$D$598)+SUMIF(Proprietor!$E$7:$E$574,A123,Proprietor!$D$7:$D$574)+SUMIF('CIS(suppliers)'!$E$8:$E$575,A123,'CIS(suppliers)'!$D$8:$D$575)+SUMIF('CIS(customers)'!$E$8:$E$575,A123,'CIS(customers)'!$D$8:$D$575)</f>
        <v>0</v>
      </c>
      <c r="M123" s="383" t="str">
        <f>IF((SUMIF('Business Bank'!$E$7:$E$6681,A123,'Business Bank'!$A$7:$A$6681)+SUMIF(Bank2!$E$7:$E$6690,A123,Bank2!$A$7:$A$6690)+SUMIF(CreditCard!$E$7:$E$6699,A123,CreditCard!$A$7:$A$6699)+SUMIF(Proprietor!$E$7:$E$6469,A123,Proprietor!$A$7:$D$6469))&gt;0,SUMIF('Business Bank'!$E$7:$E$6681,A123,'Business Bank'!$A$7:$A$6681)+SUMIF(Bank2!$E$7:$E$6690,A123,Bank2!$A$7:$A$6690)+SUMIF(CreditCard!$E$7:$E$6699,A123,CreditCard!$A$7:$A$6699)+SUMIF(Proprietor!$E$7:$E$6469,A123,Proprietor!$A$7:$D$6469),"")</f>
        <v/>
      </c>
      <c r="N123" s="141">
        <f t="shared" si="13"/>
        <v>0</v>
      </c>
      <c r="O123" s="142">
        <f>IF(H123&gt;0,IF(B123&gt;0,IF(Business!$B$7="n",N123,ROUND(N123*1/(1+VLOOKUP(DATE(YEAR(B123),MONTH(B123),1),Data!$A$2:$P$700,MATCH("VAT rate",Data!$A$1:$P$1,0),FALSE)),2)),0),N123)</f>
        <v>0</v>
      </c>
      <c r="P123" s="143">
        <f t="shared" si="14"/>
        <v>0</v>
      </c>
      <c r="Q123" s="357"/>
    </row>
    <row r="124" spans="1:17" s="57" customFormat="1">
      <c r="A124" s="75"/>
      <c r="B124" s="68"/>
      <c r="C124" s="75"/>
      <c r="D124" s="135" t="str">
        <f>IF(ISERROR(VLOOKUP(C124,Customers!$A$7:$H$302,3,FALSE)),"",VLOOKUP(C124,Customers!$A$7:$H$302,3,FALSE))</f>
        <v/>
      </c>
      <c r="E124" s="505"/>
      <c r="F124" s="52"/>
      <c r="G124" s="135">
        <f>IF(B124&gt;0,IF(Business!$B$7="n",F124,ROUND(F124*1/(1+VLOOKUP(DATE(YEAR(B124),MONTH(B124),1),Data!$A$2:$P$700,MATCH("VAT rate",Data!$A$1:$P$1,0),FALSE)),2)),0)</f>
        <v>0</v>
      </c>
      <c r="H124" s="136">
        <f t="shared" si="10"/>
        <v>0</v>
      </c>
      <c r="I124" s="137">
        <f t="shared" si="11"/>
        <v>0</v>
      </c>
      <c r="J124" s="138">
        <f>IF(Business!$B$10="n",G124,ROUND('Sales Invoices'!F124*(1-Business!$B$11),2))</f>
        <v>0</v>
      </c>
      <c r="K124" s="139">
        <f t="shared" si="12"/>
        <v>0</v>
      </c>
      <c r="L124" s="140">
        <f>SUMIF('Business Bank'!$E$7:$E$598,A124,'Business Bank'!$D$7:$D$598)+SUMIF(Bank2!$E$7:$E$598,A124,Bank2!$D$7:$D$598)+SUMIF(CreditCard!$E$7:$E$598,A124,CreditCard!$D$7:$D$598)+SUMIF(Proprietor!$E$7:$E$574,A124,Proprietor!$D$7:$D$574)+SUMIF('CIS(suppliers)'!$E$8:$E$575,A124,'CIS(suppliers)'!$D$8:$D$575)+SUMIF('CIS(customers)'!$E$8:$E$575,A124,'CIS(customers)'!$D$8:$D$575)</f>
        <v>0</v>
      </c>
      <c r="M124" s="383" t="str">
        <f>IF((SUMIF('Business Bank'!$E$7:$E$6681,A124,'Business Bank'!$A$7:$A$6681)+SUMIF(Bank2!$E$7:$E$6690,A124,Bank2!$A$7:$A$6690)+SUMIF(CreditCard!$E$7:$E$6699,A124,CreditCard!$A$7:$A$6699)+SUMIF(Proprietor!$E$7:$E$6469,A124,Proprietor!$A$7:$D$6469))&gt;0,SUMIF('Business Bank'!$E$7:$E$6681,A124,'Business Bank'!$A$7:$A$6681)+SUMIF(Bank2!$E$7:$E$6690,A124,Bank2!$A$7:$A$6690)+SUMIF(CreditCard!$E$7:$E$6699,A124,CreditCard!$A$7:$A$6699)+SUMIF(Proprietor!$E$7:$E$6469,A124,Proprietor!$A$7:$D$6469),"")</f>
        <v/>
      </c>
      <c r="N124" s="141">
        <f t="shared" si="13"/>
        <v>0</v>
      </c>
      <c r="O124" s="142">
        <f>IF(H124&gt;0,IF(B124&gt;0,IF(Business!$B$7="n",N124,ROUND(N124*1/(1+VLOOKUP(DATE(YEAR(B124),MONTH(B124),1),Data!$A$2:$P$700,MATCH("VAT rate",Data!$A$1:$P$1,0),FALSE)),2)),0),N124)</f>
        <v>0</v>
      </c>
      <c r="P124" s="143">
        <f t="shared" si="14"/>
        <v>0</v>
      </c>
      <c r="Q124" s="357"/>
    </row>
    <row r="125" spans="1:17" s="57" customFormat="1">
      <c r="A125" s="75"/>
      <c r="B125" s="68"/>
      <c r="C125" s="75"/>
      <c r="D125" s="135" t="str">
        <f>IF(ISERROR(VLOOKUP(C125,Customers!$A$7:$H$302,3,FALSE)),"",VLOOKUP(C125,Customers!$A$7:$H$302,3,FALSE))</f>
        <v/>
      </c>
      <c r="E125" s="505"/>
      <c r="F125" s="52"/>
      <c r="G125" s="135">
        <f>IF(B125&gt;0,IF(Business!$B$7="n",F125,ROUND(F125*1/(1+VLOOKUP(DATE(YEAR(B125),MONTH(B125),1),Data!$A$2:$P$700,MATCH("VAT rate",Data!$A$1:$P$1,0),FALSE)),2)),0)</f>
        <v>0</v>
      </c>
      <c r="H125" s="136">
        <f t="shared" si="10"/>
        <v>0</v>
      </c>
      <c r="I125" s="137">
        <f t="shared" si="11"/>
        <v>0</v>
      </c>
      <c r="J125" s="138">
        <f>IF(Business!$B$10="n",G125,ROUND('Sales Invoices'!F125*(1-Business!$B$11),2))</f>
        <v>0</v>
      </c>
      <c r="K125" s="139">
        <f t="shared" si="12"/>
        <v>0</v>
      </c>
      <c r="L125" s="140">
        <f>SUMIF('Business Bank'!$E$7:$E$598,A125,'Business Bank'!$D$7:$D$598)+SUMIF(Bank2!$E$7:$E$598,A125,Bank2!$D$7:$D$598)+SUMIF(CreditCard!$E$7:$E$598,A125,CreditCard!$D$7:$D$598)+SUMIF(Proprietor!$E$7:$E$574,A125,Proprietor!$D$7:$D$574)+SUMIF('CIS(suppliers)'!$E$8:$E$575,A125,'CIS(suppliers)'!$D$8:$D$575)+SUMIF('CIS(customers)'!$E$8:$E$575,A125,'CIS(customers)'!$D$8:$D$575)</f>
        <v>0</v>
      </c>
      <c r="M125" s="383" t="str">
        <f>IF((SUMIF('Business Bank'!$E$7:$E$6681,A125,'Business Bank'!$A$7:$A$6681)+SUMIF(Bank2!$E$7:$E$6690,A125,Bank2!$A$7:$A$6690)+SUMIF(CreditCard!$E$7:$E$6699,A125,CreditCard!$A$7:$A$6699)+SUMIF(Proprietor!$E$7:$E$6469,A125,Proprietor!$A$7:$D$6469))&gt;0,SUMIF('Business Bank'!$E$7:$E$6681,A125,'Business Bank'!$A$7:$A$6681)+SUMIF(Bank2!$E$7:$E$6690,A125,Bank2!$A$7:$A$6690)+SUMIF(CreditCard!$E$7:$E$6699,A125,CreditCard!$A$7:$A$6699)+SUMIF(Proprietor!$E$7:$E$6469,A125,Proprietor!$A$7:$D$6469),"")</f>
        <v/>
      </c>
      <c r="N125" s="141">
        <f t="shared" si="13"/>
        <v>0</v>
      </c>
      <c r="O125" s="142">
        <f>IF(H125&gt;0,IF(B125&gt;0,IF(Business!$B$7="n",N125,ROUND(N125*1/(1+VLOOKUP(DATE(YEAR(B125),MONTH(B125),1),Data!$A$2:$P$700,MATCH("VAT rate",Data!$A$1:$P$1,0),FALSE)),2)),0),N125)</f>
        <v>0</v>
      </c>
      <c r="P125" s="143">
        <f t="shared" si="14"/>
        <v>0</v>
      </c>
      <c r="Q125" s="357"/>
    </row>
    <row r="126" spans="1:17" s="57" customFormat="1">
      <c r="A126" s="75"/>
      <c r="B126" s="68"/>
      <c r="C126" s="75"/>
      <c r="D126" s="135" t="str">
        <f>IF(ISERROR(VLOOKUP(C126,Customers!$A$7:$H$302,3,FALSE)),"",VLOOKUP(C126,Customers!$A$7:$H$302,3,FALSE))</f>
        <v/>
      </c>
      <c r="E126" s="505"/>
      <c r="F126" s="52"/>
      <c r="G126" s="135">
        <f>IF(B126&gt;0,IF(Business!$B$7="n",F126,ROUND(F126*1/(1+VLOOKUP(DATE(YEAR(B126),MONTH(B126),1),Data!$A$2:$P$700,MATCH("VAT rate",Data!$A$1:$P$1,0),FALSE)),2)),0)</f>
        <v>0</v>
      </c>
      <c r="H126" s="136">
        <f t="shared" si="10"/>
        <v>0</v>
      </c>
      <c r="I126" s="137">
        <f t="shared" si="11"/>
        <v>0</v>
      </c>
      <c r="J126" s="138">
        <f>IF(Business!$B$10="n",G126,ROUND('Sales Invoices'!F126*(1-Business!$B$11),2))</f>
        <v>0</v>
      </c>
      <c r="K126" s="139">
        <f t="shared" si="12"/>
        <v>0</v>
      </c>
      <c r="L126" s="140">
        <f>SUMIF('Business Bank'!$E$7:$E$598,A126,'Business Bank'!$D$7:$D$598)+SUMIF(Bank2!$E$7:$E$598,A126,Bank2!$D$7:$D$598)+SUMIF(CreditCard!$E$7:$E$598,A126,CreditCard!$D$7:$D$598)+SUMIF(Proprietor!$E$7:$E$574,A126,Proprietor!$D$7:$D$574)+SUMIF('CIS(suppliers)'!$E$8:$E$575,A126,'CIS(suppliers)'!$D$8:$D$575)+SUMIF('CIS(customers)'!$E$8:$E$575,A126,'CIS(customers)'!$D$8:$D$575)</f>
        <v>0</v>
      </c>
      <c r="M126" s="383" t="str">
        <f>IF((SUMIF('Business Bank'!$E$7:$E$6681,A126,'Business Bank'!$A$7:$A$6681)+SUMIF(Bank2!$E$7:$E$6690,A126,Bank2!$A$7:$A$6690)+SUMIF(CreditCard!$E$7:$E$6699,A126,CreditCard!$A$7:$A$6699)+SUMIF(Proprietor!$E$7:$E$6469,A126,Proprietor!$A$7:$D$6469))&gt;0,SUMIF('Business Bank'!$E$7:$E$6681,A126,'Business Bank'!$A$7:$A$6681)+SUMIF(Bank2!$E$7:$E$6690,A126,Bank2!$A$7:$A$6690)+SUMIF(CreditCard!$E$7:$E$6699,A126,CreditCard!$A$7:$A$6699)+SUMIF(Proprietor!$E$7:$E$6469,A126,Proprietor!$A$7:$D$6469),"")</f>
        <v/>
      </c>
      <c r="N126" s="141">
        <f t="shared" si="13"/>
        <v>0</v>
      </c>
      <c r="O126" s="142">
        <f>IF(H126&gt;0,IF(B126&gt;0,IF(Business!$B$7="n",N126,ROUND(N126*1/(1+VLOOKUP(DATE(YEAR(B126),MONTH(B126),1),Data!$A$2:$P$700,MATCH("VAT rate",Data!$A$1:$P$1,0),FALSE)),2)),0),N126)</f>
        <v>0</v>
      </c>
      <c r="P126" s="143">
        <f t="shared" si="14"/>
        <v>0</v>
      </c>
      <c r="Q126" s="357"/>
    </row>
    <row r="127" spans="1:17" s="57" customFormat="1">
      <c r="A127" s="75"/>
      <c r="B127" s="68"/>
      <c r="C127" s="75"/>
      <c r="D127" s="135" t="str">
        <f>IF(ISERROR(VLOOKUP(C127,Customers!$A$7:$H$302,3,FALSE)),"",VLOOKUP(C127,Customers!$A$7:$H$302,3,FALSE))</f>
        <v/>
      </c>
      <c r="E127" s="505"/>
      <c r="F127" s="52"/>
      <c r="G127" s="135">
        <f>IF(B127&gt;0,IF(Business!$B$7="n",F127,ROUND(F127*1/(1+VLOOKUP(DATE(YEAR(B127),MONTH(B127),1),Data!$A$2:$P$700,MATCH("VAT rate",Data!$A$1:$P$1,0),FALSE)),2)),0)</f>
        <v>0</v>
      </c>
      <c r="H127" s="136">
        <f t="shared" si="10"/>
        <v>0</v>
      </c>
      <c r="I127" s="137">
        <f t="shared" si="11"/>
        <v>0</v>
      </c>
      <c r="J127" s="138">
        <f>IF(Business!$B$10="n",G127,ROUND('Sales Invoices'!F127*(1-Business!$B$11),2))</f>
        <v>0</v>
      </c>
      <c r="K127" s="139">
        <f t="shared" si="12"/>
        <v>0</v>
      </c>
      <c r="L127" s="140">
        <f>SUMIF('Business Bank'!$E$7:$E$598,A127,'Business Bank'!$D$7:$D$598)+SUMIF(Bank2!$E$7:$E$598,A127,Bank2!$D$7:$D$598)+SUMIF(CreditCard!$E$7:$E$598,A127,CreditCard!$D$7:$D$598)+SUMIF(Proprietor!$E$7:$E$574,A127,Proprietor!$D$7:$D$574)+SUMIF('CIS(suppliers)'!$E$8:$E$575,A127,'CIS(suppliers)'!$D$8:$D$575)+SUMIF('CIS(customers)'!$E$8:$E$575,A127,'CIS(customers)'!$D$8:$D$575)</f>
        <v>0</v>
      </c>
      <c r="M127" s="383" t="str">
        <f>IF((SUMIF('Business Bank'!$E$7:$E$6681,A127,'Business Bank'!$A$7:$A$6681)+SUMIF(Bank2!$E$7:$E$6690,A127,Bank2!$A$7:$A$6690)+SUMIF(CreditCard!$E$7:$E$6699,A127,CreditCard!$A$7:$A$6699)+SUMIF(Proprietor!$E$7:$E$6469,A127,Proprietor!$A$7:$D$6469))&gt;0,SUMIF('Business Bank'!$E$7:$E$6681,A127,'Business Bank'!$A$7:$A$6681)+SUMIF(Bank2!$E$7:$E$6690,A127,Bank2!$A$7:$A$6690)+SUMIF(CreditCard!$E$7:$E$6699,A127,CreditCard!$A$7:$A$6699)+SUMIF(Proprietor!$E$7:$E$6469,A127,Proprietor!$A$7:$D$6469),"")</f>
        <v/>
      </c>
      <c r="N127" s="141">
        <f t="shared" si="13"/>
        <v>0</v>
      </c>
      <c r="O127" s="142">
        <f>IF(H127&gt;0,IF(B127&gt;0,IF(Business!$B$7="n",N127,ROUND(N127*1/(1+VLOOKUP(DATE(YEAR(B127),MONTH(B127),1),Data!$A$2:$P$700,MATCH("VAT rate",Data!$A$1:$P$1,0),FALSE)),2)),0),N127)</f>
        <v>0</v>
      </c>
      <c r="P127" s="143">
        <f t="shared" si="14"/>
        <v>0</v>
      </c>
      <c r="Q127" s="357"/>
    </row>
    <row r="128" spans="1:17" s="57" customFormat="1">
      <c r="A128" s="75"/>
      <c r="B128" s="68"/>
      <c r="C128" s="75"/>
      <c r="D128" s="135" t="str">
        <f>IF(ISERROR(VLOOKUP(C128,Customers!$A$7:$H$302,3,FALSE)),"",VLOOKUP(C128,Customers!$A$7:$H$302,3,FALSE))</f>
        <v/>
      </c>
      <c r="E128" s="505"/>
      <c r="F128" s="52"/>
      <c r="G128" s="135">
        <f>IF(B128&gt;0,IF(Business!$B$7="n",F128,ROUND(F128*1/(1+VLOOKUP(DATE(YEAR(B128),MONTH(B128),1),Data!$A$2:$P$700,MATCH("VAT rate",Data!$A$1:$P$1,0),FALSE)),2)),0)</f>
        <v>0</v>
      </c>
      <c r="H128" s="136">
        <f t="shared" si="10"/>
        <v>0</v>
      </c>
      <c r="I128" s="137">
        <f t="shared" si="11"/>
        <v>0</v>
      </c>
      <c r="J128" s="138">
        <f>IF(Business!$B$10="n",G128,ROUND('Sales Invoices'!F128*(1-Business!$B$11),2))</f>
        <v>0</v>
      </c>
      <c r="K128" s="139">
        <f t="shared" si="12"/>
        <v>0</v>
      </c>
      <c r="L128" s="140">
        <f>SUMIF('Business Bank'!$E$7:$E$598,A128,'Business Bank'!$D$7:$D$598)+SUMIF(Bank2!$E$7:$E$598,A128,Bank2!$D$7:$D$598)+SUMIF(CreditCard!$E$7:$E$598,A128,CreditCard!$D$7:$D$598)+SUMIF(Proprietor!$E$7:$E$574,A128,Proprietor!$D$7:$D$574)+SUMIF('CIS(suppliers)'!$E$8:$E$575,A128,'CIS(suppliers)'!$D$8:$D$575)+SUMIF('CIS(customers)'!$E$8:$E$575,A128,'CIS(customers)'!$D$8:$D$575)</f>
        <v>0</v>
      </c>
      <c r="M128" s="383" t="str">
        <f>IF((SUMIF('Business Bank'!$E$7:$E$6681,A128,'Business Bank'!$A$7:$A$6681)+SUMIF(Bank2!$E$7:$E$6690,A128,Bank2!$A$7:$A$6690)+SUMIF(CreditCard!$E$7:$E$6699,A128,CreditCard!$A$7:$A$6699)+SUMIF(Proprietor!$E$7:$E$6469,A128,Proprietor!$A$7:$D$6469))&gt;0,SUMIF('Business Bank'!$E$7:$E$6681,A128,'Business Bank'!$A$7:$A$6681)+SUMIF(Bank2!$E$7:$E$6690,A128,Bank2!$A$7:$A$6690)+SUMIF(CreditCard!$E$7:$E$6699,A128,CreditCard!$A$7:$A$6699)+SUMIF(Proprietor!$E$7:$E$6469,A128,Proprietor!$A$7:$D$6469),"")</f>
        <v/>
      </c>
      <c r="N128" s="141">
        <f t="shared" si="13"/>
        <v>0</v>
      </c>
      <c r="O128" s="142">
        <f>IF(H128&gt;0,IF(B128&gt;0,IF(Business!$B$7="n",N128,ROUND(N128*1/(1+VLOOKUP(DATE(YEAR(B128),MONTH(B128),1),Data!$A$2:$P$700,MATCH("VAT rate",Data!$A$1:$P$1,0),FALSE)),2)),0),N128)</f>
        <v>0</v>
      </c>
      <c r="P128" s="143">
        <f t="shared" si="14"/>
        <v>0</v>
      </c>
      <c r="Q128" s="357"/>
    </row>
    <row r="129" spans="1:17" s="57" customFormat="1">
      <c r="A129" s="75"/>
      <c r="B129" s="68"/>
      <c r="C129" s="75"/>
      <c r="D129" s="135" t="str">
        <f>IF(ISERROR(VLOOKUP(C129,Customers!$A$7:$H$302,3,FALSE)),"",VLOOKUP(C129,Customers!$A$7:$H$302,3,FALSE))</f>
        <v/>
      </c>
      <c r="E129" s="505"/>
      <c r="F129" s="52"/>
      <c r="G129" s="135">
        <f>IF(B129&gt;0,IF(Business!$B$7="n",F129,ROUND(F129*1/(1+VLOOKUP(DATE(YEAR(B129),MONTH(B129),1),Data!$A$2:$P$700,MATCH("VAT rate",Data!$A$1:$P$1,0),FALSE)),2)),0)</f>
        <v>0</v>
      </c>
      <c r="H129" s="136">
        <f t="shared" si="10"/>
        <v>0</v>
      </c>
      <c r="I129" s="137">
        <f t="shared" si="11"/>
        <v>0</v>
      </c>
      <c r="J129" s="138">
        <f>IF(Business!$B$10="n",G129,ROUND('Sales Invoices'!F129*(1-Business!$B$11),2))</f>
        <v>0</v>
      </c>
      <c r="K129" s="139">
        <f t="shared" si="12"/>
        <v>0</v>
      </c>
      <c r="L129" s="140">
        <f>SUMIF('Business Bank'!$E$7:$E$598,A129,'Business Bank'!$D$7:$D$598)+SUMIF(Bank2!$E$7:$E$598,A129,Bank2!$D$7:$D$598)+SUMIF(CreditCard!$E$7:$E$598,A129,CreditCard!$D$7:$D$598)+SUMIF(Proprietor!$E$7:$E$574,A129,Proprietor!$D$7:$D$574)+SUMIF('CIS(suppliers)'!$E$8:$E$575,A129,'CIS(suppliers)'!$D$8:$D$575)+SUMIF('CIS(customers)'!$E$8:$E$575,A129,'CIS(customers)'!$D$8:$D$575)</f>
        <v>0</v>
      </c>
      <c r="M129" s="383" t="str">
        <f>IF((SUMIF('Business Bank'!$E$7:$E$6681,A129,'Business Bank'!$A$7:$A$6681)+SUMIF(Bank2!$E$7:$E$6690,A129,Bank2!$A$7:$A$6690)+SUMIF(CreditCard!$E$7:$E$6699,A129,CreditCard!$A$7:$A$6699)+SUMIF(Proprietor!$E$7:$E$6469,A129,Proprietor!$A$7:$D$6469))&gt;0,SUMIF('Business Bank'!$E$7:$E$6681,A129,'Business Bank'!$A$7:$A$6681)+SUMIF(Bank2!$E$7:$E$6690,A129,Bank2!$A$7:$A$6690)+SUMIF(CreditCard!$E$7:$E$6699,A129,CreditCard!$A$7:$A$6699)+SUMIF(Proprietor!$E$7:$E$6469,A129,Proprietor!$A$7:$D$6469),"")</f>
        <v/>
      </c>
      <c r="N129" s="141">
        <f t="shared" si="13"/>
        <v>0</v>
      </c>
      <c r="O129" s="142">
        <f>IF(H129&gt;0,IF(B129&gt;0,IF(Business!$B$7="n",N129,ROUND(N129*1/(1+VLOOKUP(DATE(YEAR(B129),MONTH(B129),1),Data!$A$2:$P$700,MATCH("VAT rate",Data!$A$1:$P$1,0),FALSE)),2)),0),N129)</f>
        <v>0</v>
      </c>
      <c r="P129" s="143">
        <f t="shared" si="14"/>
        <v>0</v>
      </c>
      <c r="Q129" s="357"/>
    </row>
    <row r="130" spans="1:17" s="57" customFormat="1">
      <c r="A130" s="75"/>
      <c r="B130" s="68"/>
      <c r="C130" s="75"/>
      <c r="D130" s="135" t="str">
        <f>IF(ISERROR(VLOOKUP(C130,Customers!$A$7:$H$302,3,FALSE)),"",VLOOKUP(C130,Customers!$A$7:$H$302,3,FALSE))</f>
        <v/>
      </c>
      <c r="E130" s="505"/>
      <c r="F130" s="52"/>
      <c r="G130" s="135">
        <f>IF(B130&gt;0,IF(Business!$B$7="n",F130,ROUND(F130*1/(1+VLOOKUP(DATE(YEAR(B130),MONTH(B130),1),Data!$A$2:$P$700,MATCH("VAT rate",Data!$A$1:$P$1,0),FALSE)),2)),0)</f>
        <v>0</v>
      </c>
      <c r="H130" s="136">
        <f t="shared" si="10"/>
        <v>0</v>
      </c>
      <c r="I130" s="137">
        <f t="shared" si="11"/>
        <v>0</v>
      </c>
      <c r="J130" s="138">
        <f>IF(Business!$B$10="n",G130,ROUND('Sales Invoices'!F130*(1-Business!$B$11),2))</f>
        <v>0</v>
      </c>
      <c r="K130" s="139">
        <f t="shared" si="12"/>
        <v>0</v>
      </c>
      <c r="L130" s="140">
        <f>SUMIF('Business Bank'!$E$7:$E$598,A130,'Business Bank'!$D$7:$D$598)+SUMIF(Bank2!$E$7:$E$598,A130,Bank2!$D$7:$D$598)+SUMIF(CreditCard!$E$7:$E$598,A130,CreditCard!$D$7:$D$598)+SUMIF(Proprietor!$E$7:$E$574,A130,Proprietor!$D$7:$D$574)+SUMIF('CIS(suppliers)'!$E$8:$E$575,A130,'CIS(suppliers)'!$D$8:$D$575)+SUMIF('CIS(customers)'!$E$8:$E$575,A130,'CIS(customers)'!$D$8:$D$575)</f>
        <v>0</v>
      </c>
      <c r="M130" s="383" t="str">
        <f>IF((SUMIF('Business Bank'!$E$7:$E$6681,A130,'Business Bank'!$A$7:$A$6681)+SUMIF(Bank2!$E$7:$E$6690,A130,Bank2!$A$7:$A$6690)+SUMIF(CreditCard!$E$7:$E$6699,A130,CreditCard!$A$7:$A$6699)+SUMIF(Proprietor!$E$7:$E$6469,A130,Proprietor!$A$7:$D$6469))&gt;0,SUMIF('Business Bank'!$E$7:$E$6681,A130,'Business Bank'!$A$7:$A$6681)+SUMIF(Bank2!$E$7:$E$6690,A130,Bank2!$A$7:$A$6690)+SUMIF(CreditCard!$E$7:$E$6699,A130,CreditCard!$A$7:$A$6699)+SUMIF(Proprietor!$E$7:$E$6469,A130,Proprietor!$A$7:$D$6469),"")</f>
        <v/>
      </c>
      <c r="N130" s="141">
        <f t="shared" si="13"/>
        <v>0</v>
      </c>
      <c r="O130" s="142">
        <f>IF(H130&gt;0,IF(B130&gt;0,IF(Business!$B$7="n",N130,ROUND(N130*1/(1+VLOOKUP(DATE(YEAR(B130),MONTH(B130),1),Data!$A$2:$P$700,MATCH("VAT rate",Data!$A$1:$P$1,0),FALSE)),2)),0),N130)</f>
        <v>0</v>
      </c>
      <c r="P130" s="143">
        <f t="shared" si="14"/>
        <v>0</v>
      </c>
      <c r="Q130" s="357"/>
    </row>
    <row r="131" spans="1:17" s="57" customFormat="1">
      <c r="A131" s="75"/>
      <c r="B131" s="68"/>
      <c r="C131" s="75"/>
      <c r="D131" s="135" t="str">
        <f>IF(ISERROR(VLOOKUP(C131,Customers!$A$7:$H$302,3,FALSE)),"",VLOOKUP(C131,Customers!$A$7:$H$302,3,FALSE))</f>
        <v/>
      </c>
      <c r="E131" s="505"/>
      <c r="F131" s="52"/>
      <c r="G131" s="135">
        <f>IF(B131&gt;0,IF(Business!$B$7="n",F131,ROUND(F131*1/(1+VLOOKUP(DATE(YEAR(B131),MONTH(B131),1),Data!$A$2:$P$700,MATCH("VAT rate",Data!$A$1:$P$1,0),FALSE)),2)),0)</f>
        <v>0</v>
      </c>
      <c r="H131" s="136">
        <f t="shared" si="10"/>
        <v>0</v>
      </c>
      <c r="I131" s="137">
        <f t="shared" si="11"/>
        <v>0</v>
      </c>
      <c r="J131" s="138">
        <f>IF(Business!$B$10="n",G131,ROUND('Sales Invoices'!F131*(1-Business!$B$11),2))</f>
        <v>0</v>
      </c>
      <c r="K131" s="139">
        <f t="shared" si="12"/>
        <v>0</v>
      </c>
      <c r="L131" s="140">
        <f>SUMIF('Business Bank'!$E$7:$E$598,A131,'Business Bank'!$D$7:$D$598)+SUMIF(Bank2!$E$7:$E$598,A131,Bank2!$D$7:$D$598)+SUMIF(CreditCard!$E$7:$E$598,A131,CreditCard!$D$7:$D$598)+SUMIF(Proprietor!$E$7:$E$574,A131,Proprietor!$D$7:$D$574)+SUMIF('CIS(suppliers)'!$E$8:$E$575,A131,'CIS(suppliers)'!$D$8:$D$575)+SUMIF('CIS(customers)'!$E$8:$E$575,A131,'CIS(customers)'!$D$8:$D$575)</f>
        <v>0</v>
      </c>
      <c r="M131" s="383" t="str">
        <f>IF((SUMIF('Business Bank'!$E$7:$E$6681,A131,'Business Bank'!$A$7:$A$6681)+SUMIF(Bank2!$E$7:$E$6690,A131,Bank2!$A$7:$A$6690)+SUMIF(CreditCard!$E$7:$E$6699,A131,CreditCard!$A$7:$A$6699)+SUMIF(Proprietor!$E$7:$E$6469,A131,Proprietor!$A$7:$D$6469))&gt;0,SUMIF('Business Bank'!$E$7:$E$6681,A131,'Business Bank'!$A$7:$A$6681)+SUMIF(Bank2!$E$7:$E$6690,A131,Bank2!$A$7:$A$6690)+SUMIF(CreditCard!$E$7:$E$6699,A131,CreditCard!$A$7:$A$6699)+SUMIF(Proprietor!$E$7:$E$6469,A131,Proprietor!$A$7:$D$6469),"")</f>
        <v/>
      </c>
      <c r="N131" s="141">
        <f t="shared" si="13"/>
        <v>0</v>
      </c>
      <c r="O131" s="142">
        <f>IF(H131&gt;0,IF(B131&gt;0,IF(Business!$B$7="n",N131,ROUND(N131*1/(1+VLOOKUP(DATE(YEAR(B131),MONTH(B131),1),Data!$A$2:$P$700,MATCH("VAT rate",Data!$A$1:$P$1,0),FALSE)),2)),0),N131)</f>
        <v>0</v>
      </c>
      <c r="P131" s="143">
        <f t="shared" si="14"/>
        <v>0</v>
      </c>
      <c r="Q131" s="357"/>
    </row>
    <row r="132" spans="1:17" s="57" customFormat="1">
      <c r="A132" s="75"/>
      <c r="B132" s="68"/>
      <c r="C132" s="75"/>
      <c r="D132" s="135" t="str">
        <f>IF(ISERROR(VLOOKUP(C132,Customers!$A$7:$H$302,3,FALSE)),"",VLOOKUP(C132,Customers!$A$7:$H$302,3,FALSE))</f>
        <v/>
      </c>
      <c r="E132" s="505"/>
      <c r="F132" s="52"/>
      <c r="G132" s="135">
        <f>IF(B132&gt;0,IF(Business!$B$7="n",F132,ROUND(F132*1/(1+VLOOKUP(DATE(YEAR(B132),MONTH(B132),1),Data!$A$2:$P$700,MATCH("VAT rate",Data!$A$1:$P$1,0),FALSE)),2)),0)</f>
        <v>0</v>
      </c>
      <c r="H132" s="136">
        <f t="shared" si="10"/>
        <v>0</v>
      </c>
      <c r="I132" s="137">
        <f t="shared" si="11"/>
        <v>0</v>
      </c>
      <c r="J132" s="138">
        <f>IF(Business!$B$10="n",G132,ROUND('Sales Invoices'!F132*(1-Business!$B$11),2))</f>
        <v>0</v>
      </c>
      <c r="K132" s="139">
        <f t="shared" si="12"/>
        <v>0</v>
      </c>
      <c r="L132" s="140">
        <f>SUMIF('Business Bank'!$E$7:$E$598,A132,'Business Bank'!$D$7:$D$598)+SUMIF(Bank2!$E$7:$E$598,A132,Bank2!$D$7:$D$598)+SUMIF(CreditCard!$E$7:$E$598,A132,CreditCard!$D$7:$D$598)+SUMIF(Proprietor!$E$7:$E$574,A132,Proprietor!$D$7:$D$574)+SUMIF('CIS(suppliers)'!$E$8:$E$575,A132,'CIS(suppliers)'!$D$8:$D$575)+SUMIF('CIS(customers)'!$E$8:$E$575,A132,'CIS(customers)'!$D$8:$D$575)</f>
        <v>0</v>
      </c>
      <c r="M132" s="383" t="str">
        <f>IF((SUMIF('Business Bank'!$E$7:$E$6681,A132,'Business Bank'!$A$7:$A$6681)+SUMIF(Bank2!$E$7:$E$6690,A132,Bank2!$A$7:$A$6690)+SUMIF(CreditCard!$E$7:$E$6699,A132,CreditCard!$A$7:$A$6699)+SUMIF(Proprietor!$E$7:$E$6469,A132,Proprietor!$A$7:$D$6469))&gt;0,SUMIF('Business Bank'!$E$7:$E$6681,A132,'Business Bank'!$A$7:$A$6681)+SUMIF(Bank2!$E$7:$E$6690,A132,Bank2!$A$7:$A$6690)+SUMIF(CreditCard!$E$7:$E$6699,A132,CreditCard!$A$7:$A$6699)+SUMIF(Proprietor!$E$7:$E$6469,A132,Proprietor!$A$7:$D$6469),"")</f>
        <v/>
      </c>
      <c r="N132" s="141">
        <f t="shared" si="13"/>
        <v>0</v>
      </c>
      <c r="O132" s="142">
        <f>IF(H132&gt;0,IF(B132&gt;0,IF(Business!$B$7="n",N132,ROUND(N132*1/(1+VLOOKUP(DATE(YEAR(B132),MONTH(B132),1),Data!$A$2:$P$700,MATCH("VAT rate",Data!$A$1:$P$1,0),FALSE)),2)),0),N132)</f>
        <v>0</v>
      </c>
      <c r="P132" s="143">
        <f t="shared" si="14"/>
        <v>0</v>
      </c>
      <c r="Q132" s="357"/>
    </row>
    <row r="133" spans="1:17" s="57" customFormat="1">
      <c r="A133" s="75"/>
      <c r="B133" s="68"/>
      <c r="C133" s="75"/>
      <c r="D133" s="135" t="str">
        <f>IF(ISERROR(VLOOKUP(C133,Customers!$A$7:$H$302,3,FALSE)),"",VLOOKUP(C133,Customers!$A$7:$H$302,3,FALSE))</f>
        <v/>
      </c>
      <c r="E133" s="505"/>
      <c r="F133" s="52"/>
      <c r="G133" s="135">
        <f>IF(B133&gt;0,IF(Business!$B$7="n",F133,ROUND(F133*1/(1+VLOOKUP(DATE(YEAR(B133),MONTH(B133),1),Data!$A$2:$P$700,MATCH("VAT rate",Data!$A$1:$P$1,0),FALSE)),2)),0)</f>
        <v>0</v>
      </c>
      <c r="H133" s="136">
        <f t="shared" si="10"/>
        <v>0</v>
      </c>
      <c r="I133" s="137">
        <f t="shared" si="11"/>
        <v>0</v>
      </c>
      <c r="J133" s="138">
        <f>IF(Business!$B$10="n",G133,ROUND('Sales Invoices'!F133*(1-Business!$B$11),2))</f>
        <v>0</v>
      </c>
      <c r="K133" s="139">
        <f t="shared" si="12"/>
        <v>0</v>
      </c>
      <c r="L133" s="140">
        <f>SUMIF('Business Bank'!$E$7:$E$598,A133,'Business Bank'!$D$7:$D$598)+SUMIF(Bank2!$E$7:$E$598,A133,Bank2!$D$7:$D$598)+SUMIF(CreditCard!$E$7:$E$598,A133,CreditCard!$D$7:$D$598)+SUMIF(Proprietor!$E$7:$E$574,A133,Proprietor!$D$7:$D$574)+SUMIF('CIS(suppliers)'!$E$8:$E$575,A133,'CIS(suppliers)'!$D$8:$D$575)+SUMIF('CIS(customers)'!$E$8:$E$575,A133,'CIS(customers)'!$D$8:$D$575)</f>
        <v>0</v>
      </c>
      <c r="M133" s="383" t="str">
        <f>IF((SUMIF('Business Bank'!$E$7:$E$6681,A133,'Business Bank'!$A$7:$A$6681)+SUMIF(Bank2!$E$7:$E$6690,A133,Bank2!$A$7:$A$6690)+SUMIF(CreditCard!$E$7:$E$6699,A133,CreditCard!$A$7:$A$6699)+SUMIF(Proprietor!$E$7:$E$6469,A133,Proprietor!$A$7:$D$6469))&gt;0,SUMIF('Business Bank'!$E$7:$E$6681,A133,'Business Bank'!$A$7:$A$6681)+SUMIF(Bank2!$E$7:$E$6690,A133,Bank2!$A$7:$A$6690)+SUMIF(CreditCard!$E$7:$E$6699,A133,CreditCard!$A$7:$A$6699)+SUMIF(Proprietor!$E$7:$E$6469,A133,Proprietor!$A$7:$D$6469),"")</f>
        <v/>
      </c>
      <c r="N133" s="141">
        <f t="shared" si="13"/>
        <v>0</v>
      </c>
      <c r="O133" s="142">
        <f>IF(H133&gt;0,IF(B133&gt;0,IF(Business!$B$7="n",N133,ROUND(N133*1/(1+VLOOKUP(DATE(YEAR(B133),MONTH(B133),1),Data!$A$2:$P$700,MATCH("VAT rate",Data!$A$1:$P$1,0),FALSE)),2)),0),N133)</f>
        <v>0</v>
      </c>
      <c r="P133" s="143">
        <f t="shared" si="14"/>
        <v>0</v>
      </c>
      <c r="Q133" s="357"/>
    </row>
    <row r="134" spans="1:17" s="57" customFormat="1">
      <c r="A134" s="75"/>
      <c r="B134" s="68"/>
      <c r="C134" s="75"/>
      <c r="D134" s="135" t="str">
        <f>IF(ISERROR(VLOOKUP(C134,Customers!$A$7:$H$302,3,FALSE)),"",VLOOKUP(C134,Customers!$A$7:$H$302,3,FALSE))</f>
        <v/>
      </c>
      <c r="E134" s="505"/>
      <c r="F134" s="52"/>
      <c r="G134" s="135">
        <f>IF(B134&gt;0,IF(Business!$B$7="n",F134,ROUND(F134*1/(1+VLOOKUP(DATE(YEAR(B134),MONTH(B134),1),Data!$A$2:$P$700,MATCH("VAT rate",Data!$A$1:$P$1,0),FALSE)),2)),0)</f>
        <v>0</v>
      </c>
      <c r="H134" s="136">
        <f t="shared" si="10"/>
        <v>0</v>
      </c>
      <c r="I134" s="137">
        <f t="shared" si="11"/>
        <v>0</v>
      </c>
      <c r="J134" s="138">
        <f>IF(Business!$B$10="n",G134,ROUND('Sales Invoices'!F134*(1-Business!$B$11),2))</f>
        <v>0</v>
      </c>
      <c r="K134" s="139">
        <f t="shared" si="12"/>
        <v>0</v>
      </c>
      <c r="L134" s="140">
        <f>SUMIF('Business Bank'!$E$7:$E$598,A134,'Business Bank'!$D$7:$D$598)+SUMIF(Bank2!$E$7:$E$598,A134,Bank2!$D$7:$D$598)+SUMIF(CreditCard!$E$7:$E$598,A134,CreditCard!$D$7:$D$598)+SUMIF(Proprietor!$E$7:$E$574,A134,Proprietor!$D$7:$D$574)+SUMIF('CIS(suppliers)'!$E$8:$E$575,A134,'CIS(suppliers)'!$D$8:$D$575)+SUMIF('CIS(customers)'!$E$8:$E$575,A134,'CIS(customers)'!$D$8:$D$575)</f>
        <v>0</v>
      </c>
      <c r="M134" s="383" t="str">
        <f>IF((SUMIF('Business Bank'!$E$7:$E$6681,A134,'Business Bank'!$A$7:$A$6681)+SUMIF(Bank2!$E$7:$E$6690,A134,Bank2!$A$7:$A$6690)+SUMIF(CreditCard!$E$7:$E$6699,A134,CreditCard!$A$7:$A$6699)+SUMIF(Proprietor!$E$7:$E$6469,A134,Proprietor!$A$7:$D$6469))&gt;0,SUMIF('Business Bank'!$E$7:$E$6681,A134,'Business Bank'!$A$7:$A$6681)+SUMIF(Bank2!$E$7:$E$6690,A134,Bank2!$A$7:$A$6690)+SUMIF(CreditCard!$E$7:$E$6699,A134,CreditCard!$A$7:$A$6699)+SUMIF(Proprietor!$E$7:$E$6469,A134,Proprietor!$A$7:$D$6469),"")</f>
        <v/>
      </c>
      <c r="N134" s="141">
        <f t="shared" si="13"/>
        <v>0</v>
      </c>
      <c r="O134" s="142">
        <f>IF(H134&gt;0,IF(B134&gt;0,IF(Business!$B$7="n",N134,ROUND(N134*1/(1+VLOOKUP(DATE(YEAR(B134),MONTH(B134),1),Data!$A$2:$P$700,MATCH("VAT rate",Data!$A$1:$P$1,0),FALSE)),2)),0),N134)</f>
        <v>0</v>
      </c>
      <c r="P134" s="143">
        <f t="shared" si="14"/>
        <v>0</v>
      </c>
      <c r="Q134" s="357"/>
    </row>
    <row r="135" spans="1:17" s="57" customFormat="1">
      <c r="A135" s="75"/>
      <c r="B135" s="68"/>
      <c r="C135" s="75"/>
      <c r="D135" s="135" t="str">
        <f>IF(ISERROR(VLOOKUP(C135,Customers!$A$7:$H$302,3,FALSE)),"",VLOOKUP(C135,Customers!$A$7:$H$302,3,FALSE))</f>
        <v/>
      </c>
      <c r="E135" s="505"/>
      <c r="F135" s="52"/>
      <c r="G135" s="135">
        <f>IF(B135&gt;0,IF(Business!$B$7="n",F135,ROUND(F135*1/(1+VLOOKUP(DATE(YEAR(B135),MONTH(B135),1),Data!$A$2:$P$700,MATCH("VAT rate",Data!$A$1:$P$1,0),FALSE)),2)),0)</f>
        <v>0</v>
      </c>
      <c r="H135" s="136">
        <f t="shared" si="10"/>
        <v>0</v>
      </c>
      <c r="I135" s="137">
        <f t="shared" si="11"/>
        <v>0</v>
      </c>
      <c r="J135" s="138">
        <f>IF(Business!$B$10="n",G135,ROUND('Sales Invoices'!F135*(1-Business!$B$11),2))</f>
        <v>0</v>
      </c>
      <c r="K135" s="139">
        <f t="shared" si="12"/>
        <v>0</v>
      </c>
      <c r="L135" s="140">
        <f>SUMIF('Business Bank'!$E$7:$E$598,A135,'Business Bank'!$D$7:$D$598)+SUMIF(Bank2!$E$7:$E$598,A135,Bank2!$D$7:$D$598)+SUMIF(CreditCard!$E$7:$E$598,A135,CreditCard!$D$7:$D$598)+SUMIF(Proprietor!$E$7:$E$574,A135,Proprietor!$D$7:$D$574)+SUMIF('CIS(suppliers)'!$E$8:$E$575,A135,'CIS(suppliers)'!$D$8:$D$575)+SUMIF('CIS(customers)'!$E$8:$E$575,A135,'CIS(customers)'!$D$8:$D$575)</f>
        <v>0</v>
      </c>
      <c r="M135" s="383" t="str">
        <f>IF((SUMIF('Business Bank'!$E$7:$E$6681,A135,'Business Bank'!$A$7:$A$6681)+SUMIF(Bank2!$E$7:$E$6690,A135,Bank2!$A$7:$A$6690)+SUMIF(CreditCard!$E$7:$E$6699,A135,CreditCard!$A$7:$A$6699)+SUMIF(Proprietor!$E$7:$E$6469,A135,Proprietor!$A$7:$D$6469))&gt;0,SUMIF('Business Bank'!$E$7:$E$6681,A135,'Business Bank'!$A$7:$A$6681)+SUMIF(Bank2!$E$7:$E$6690,A135,Bank2!$A$7:$A$6690)+SUMIF(CreditCard!$E$7:$E$6699,A135,CreditCard!$A$7:$A$6699)+SUMIF(Proprietor!$E$7:$E$6469,A135,Proprietor!$A$7:$D$6469),"")</f>
        <v/>
      </c>
      <c r="N135" s="141">
        <f t="shared" si="13"/>
        <v>0</v>
      </c>
      <c r="O135" s="142">
        <f>IF(H135&gt;0,IF(B135&gt;0,IF(Business!$B$7="n",N135,ROUND(N135*1/(1+VLOOKUP(DATE(YEAR(B135),MONTH(B135),1),Data!$A$2:$P$700,MATCH("VAT rate",Data!$A$1:$P$1,0),FALSE)),2)),0),N135)</f>
        <v>0</v>
      </c>
      <c r="P135" s="143">
        <f t="shared" si="14"/>
        <v>0</v>
      </c>
      <c r="Q135" s="357"/>
    </row>
    <row r="136" spans="1:17" s="57" customFormat="1">
      <c r="A136" s="75"/>
      <c r="B136" s="68"/>
      <c r="C136" s="75"/>
      <c r="D136" s="135" t="str">
        <f>IF(ISERROR(VLOOKUP(C136,Customers!$A$7:$H$302,3,FALSE)),"",VLOOKUP(C136,Customers!$A$7:$H$302,3,FALSE))</f>
        <v/>
      </c>
      <c r="E136" s="505"/>
      <c r="F136" s="52"/>
      <c r="G136" s="135">
        <f>IF(B136&gt;0,IF(Business!$B$7="n",F136,ROUND(F136*1/(1+VLOOKUP(DATE(YEAR(B136),MONTH(B136),1),Data!$A$2:$P$700,MATCH("VAT rate",Data!$A$1:$P$1,0),FALSE)),2)),0)</f>
        <v>0</v>
      </c>
      <c r="H136" s="136">
        <f t="shared" ref="H136:H199" si="15">+F136-G136</f>
        <v>0</v>
      </c>
      <c r="I136" s="137">
        <f t="shared" ref="I136:I199" si="16">+F136</f>
        <v>0</v>
      </c>
      <c r="J136" s="138">
        <f>IF(Business!$B$10="n",G136,ROUND('Sales Invoices'!F136*(1-Business!$B$11),2))</f>
        <v>0</v>
      </c>
      <c r="K136" s="139">
        <f t="shared" ref="K136:K199" si="17">+I136-J136</f>
        <v>0</v>
      </c>
      <c r="L136" s="140">
        <f>SUMIF('Business Bank'!$E$7:$E$598,A136,'Business Bank'!$D$7:$D$598)+SUMIF(Bank2!$E$7:$E$598,A136,Bank2!$D$7:$D$598)+SUMIF(CreditCard!$E$7:$E$598,A136,CreditCard!$D$7:$D$598)+SUMIF(Proprietor!$E$7:$E$574,A136,Proprietor!$D$7:$D$574)+SUMIF('CIS(suppliers)'!$E$8:$E$575,A136,'CIS(suppliers)'!$D$8:$D$575)+SUMIF('CIS(customers)'!$E$8:$E$575,A136,'CIS(customers)'!$D$8:$D$575)</f>
        <v>0</v>
      </c>
      <c r="M136" s="383" t="str">
        <f>IF((SUMIF('Business Bank'!$E$7:$E$6681,A136,'Business Bank'!$A$7:$A$6681)+SUMIF(Bank2!$E$7:$E$6690,A136,Bank2!$A$7:$A$6690)+SUMIF(CreditCard!$E$7:$E$6699,A136,CreditCard!$A$7:$A$6699)+SUMIF(Proprietor!$E$7:$E$6469,A136,Proprietor!$A$7:$D$6469))&gt;0,SUMIF('Business Bank'!$E$7:$E$6681,A136,'Business Bank'!$A$7:$A$6681)+SUMIF(Bank2!$E$7:$E$6690,A136,Bank2!$A$7:$A$6690)+SUMIF(CreditCard!$E$7:$E$6699,A136,CreditCard!$A$7:$A$6699)+SUMIF(Proprietor!$E$7:$E$6469,A136,Proprietor!$A$7:$D$6469),"")</f>
        <v/>
      </c>
      <c r="N136" s="141">
        <f t="shared" ref="N136:N199" si="18">+I136-L136</f>
        <v>0</v>
      </c>
      <c r="O136" s="142">
        <f>IF(H136&gt;0,IF(B136&gt;0,IF(Business!$B$7="n",N136,ROUND(N136*1/(1+VLOOKUP(DATE(YEAR(B136),MONTH(B136),1),Data!$A$2:$P$700,MATCH("VAT rate",Data!$A$1:$P$1,0),FALSE)),2)),0),N136)</f>
        <v>0</v>
      </c>
      <c r="P136" s="143">
        <f t="shared" ref="P136:P199" si="19">+N136-O136</f>
        <v>0</v>
      </c>
      <c r="Q136" s="357"/>
    </row>
    <row r="137" spans="1:17" s="57" customFormat="1">
      <c r="A137" s="75"/>
      <c r="B137" s="68"/>
      <c r="C137" s="75"/>
      <c r="D137" s="135" t="str">
        <f>IF(ISERROR(VLOOKUP(C137,Customers!$A$7:$H$302,3,FALSE)),"",VLOOKUP(C137,Customers!$A$7:$H$302,3,FALSE))</f>
        <v/>
      </c>
      <c r="E137" s="505"/>
      <c r="F137" s="52"/>
      <c r="G137" s="135">
        <f>IF(B137&gt;0,IF(Business!$B$7="n",F137,ROUND(F137*1/(1+VLOOKUP(DATE(YEAR(B137),MONTH(B137),1),Data!$A$2:$P$700,MATCH("VAT rate",Data!$A$1:$P$1,0),FALSE)),2)),0)</f>
        <v>0</v>
      </c>
      <c r="H137" s="136">
        <f t="shared" si="15"/>
        <v>0</v>
      </c>
      <c r="I137" s="137">
        <f t="shared" si="16"/>
        <v>0</v>
      </c>
      <c r="J137" s="138">
        <f>IF(Business!$B$10="n",G137,ROUND('Sales Invoices'!F137*(1-Business!$B$11),2))</f>
        <v>0</v>
      </c>
      <c r="K137" s="139">
        <f t="shared" si="17"/>
        <v>0</v>
      </c>
      <c r="L137" s="140">
        <f>SUMIF('Business Bank'!$E$7:$E$598,A137,'Business Bank'!$D$7:$D$598)+SUMIF(Bank2!$E$7:$E$598,A137,Bank2!$D$7:$D$598)+SUMIF(CreditCard!$E$7:$E$598,A137,CreditCard!$D$7:$D$598)+SUMIF(Proprietor!$E$7:$E$574,A137,Proprietor!$D$7:$D$574)+SUMIF('CIS(suppliers)'!$E$8:$E$575,A137,'CIS(suppliers)'!$D$8:$D$575)+SUMIF('CIS(customers)'!$E$8:$E$575,A137,'CIS(customers)'!$D$8:$D$575)</f>
        <v>0</v>
      </c>
      <c r="M137" s="383" t="str">
        <f>IF((SUMIF('Business Bank'!$E$7:$E$6681,A137,'Business Bank'!$A$7:$A$6681)+SUMIF(Bank2!$E$7:$E$6690,A137,Bank2!$A$7:$A$6690)+SUMIF(CreditCard!$E$7:$E$6699,A137,CreditCard!$A$7:$A$6699)+SUMIF(Proprietor!$E$7:$E$6469,A137,Proprietor!$A$7:$D$6469))&gt;0,SUMIF('Business Bank'!$E$7:$E$6681,A137,'Business Bank'!$A$7:$A$6681)+SUMIF(Bank2!$E$7:$E$6690,A137,Bank2!$A$7:$A$6690)+SUMIF(CreditCard!$E$7:$E$6699,A137,CreditCard!$A$7:$A$6699)+SUMIF(Proprietor!$E$7:$E$6469,A137,Proprietor!$A$7:$D$6469),"")</f>
        <v/>
      </c>
      <c r="N137" s="141">
        <f t="shared" si="18"/>
        <v>0</v>
      </c>
      <c r="O137" s="142">
        <f>IF(H137&gt;0,IF(B137&gt;0,IF(Business!$B$7="n",N137,ROUND(N137*1/(1+VLOOKUP(DATE(YEAR(B137),MONTH(B137),1),Data!$A$2:$P$700,MATCH("VAT rate",Data!$A$1:$P$1,0),FALSE)),2)),0),N137)</f>
        <v>0</v>
      </c>
      <c r="P137" s="143">
        <f t="shared" si="19"/>
        <v>0</v>
      </c>
      <c r="Q137" s="357"/>
    </row>
    <row r="138" spans="1:17" s="57" customFormat="1">
      <c r="A138" s="75"/>
      <c r="B138" s="68"/>
      <c r="C138" s="75"/>
      <c r="D138" s="135" t="str">
        <f>IF(ISERROR(VLOOKUP(C138,Customers!$A$7:$H$302,3,FALSE)),"",VLOOKUP(C138,Customers!$A$7:$H$302,3,FALSE))</f>
        <v/>
      </c>
      <c r="E138" s="505"/>
      <c r="F138" s="52"/>
      <c r="G138" s="135">
        <f>IF(B138&gt;0,IF(Business!$B$7="n",F138,ROUND(F138*1/(1+VLOOKUP(DATE(YEAR(B138),MONTH(B138),1),Data!$A$2:$P$700,MATCH("VAT rate",Data!$A$1:$P$1,0),FALSE)),2)),0)</f>
        <v>0</v>
      </c>
      <c r="H138" s="136">
        <f t="shared" si="15"/>
        <v>0</v>
      </c>
      <c r="I138" s="137">
        <f t="shared" si="16"/>
        <v>0</v>
      </c>
      <c r="J138" s="138">
        <f>IF(Business!$B$10="n",G138,ROUND('Sales Invoices'!F138*(1-Business!$B$11),2))</f>
        <v>0</v>
      </c>
      <c r="K138" s="139">
        <f t="shared" si="17"/>
        <v>0</v>
      </c>
      <c r="L138" s="140">
        <f>SUMIF('Business Bank'!$E$7:$E$598,A138,'Business Bank'!$D$7:$D$598)+SUMIF(Bank2!$E$7:$E$598,A138,Bank2!$D$7:$D$598)+SUMIF(CreditCard!$E$7:$E$598,A138,CreditCard!$D$7:$D$598)+SUMIF(Proprietor!$E$7:$E$574,A138,Proprietor!$D$7:$D$574)+SUMIF('CIS(suppliers)'!$E$8:$E$575,A138,'CIS(suppliers)'!$D$8:$D$575)+SUMIF('CIS(customers)'!$E$8:$E$575,A138,'CIS(customers)'!$D$8:$D$575)</f>
        <v>0</v>
      </c>
      <c r="M138" s="383" t="str">
        <f>IF((SUMIF('Business Bank'!$E$7:$E$6681,A138,'Business Bank'!$A$7:$A$6681)+SUMIF(Bank2!$E$7:$E$6690,A138,Bank2!$A$7:$A$6690)+SUMIF(CreditCard!$E$7:$E$6699,A138,CreditCard!$A$7:$A$6699)+SUMIF(Proprietor!$E$7:$E$6469,A138,Proprietor!$A$7:$D$6469))&gt;0,SUMIF('Business Bank'!$E$7:$E$6681,A138,'Business Bank'!$A$7:$A$6681)+SUMIF(Bank2!$E$7:$E$6690,A138,Bank2!$A$7:$A$6690)+SUMIF(CreditCard!$E$7:$E$6699,A138,CreditCard!$A$7:$A$6699)+SUMIF(Proprietor!$E$7:$E$6469,A138,Proprietor!$A$7:$D$6469),"")</f>
        <v/>
      </c>
      <c r="N138" s="141">
        <f t="shared" si="18"/>
        <v>0</v>
      </c>
      <c r="O138" s="142">
        <f>IF(H138&gt;0,IF(B138&gt;0,IF(Business!$B$7="n",N138,ROUND(N138*1/(1+VLOOKUP(DATE(YEAR(B138),MONTH(B138),1),Data!$A$2:$P$700,MATCH("VAT rate",Data!$A$1:$P$1,0),FALSE)),2)),0),N138)</f>
        <v>0</v>
      </c>
      <c r="P138" s="143">
        <f t="shared" si="19"/>
        <v>0</v>
      </c>
      <c r="Q138" s="357"/>
    </row>
    <row r="139" spans="1:17" s="57" customFormat="1">
      <c r="A139" s="75"/>
      <c r="B139" s="68"/>
      <c r="C139" s="75"/>
      <c r="D139" s="135" t="str">
        <f>IF(ISERROR(VLOOKUP(C139,Customers!$A$7:$H$302,3,FALSE)),"",VLOOKUP(C139,Customers!$A$7:$H$302,3,FALSE))</f>
        <v/>
      </c>
      <c r="E139" s="505"/>
      <c r="F139" s="52"/>
      <c r="G139" s="135">
        <f>IF(B139&gt;0,IF(Business!$B$7="n",F139,ROUND(F139*1/(1+VLOOKUP(DATE(YEAR(B139),MONTH(B139),1),Data!$A$2:$P$700,MATCH("VAT rate",Data!$A$1:$P$1,0),FALSE)),2)),0)</f>
        <v>0</v>
      </c>
      <c r="H139" s="136">
        <f t="shared" si="15"/>
        <v>0</v>
      </c>
      <c r="I139" s="137">
        <f t="shared" si="16"/>
        <v>0</v>
      </c>
      <c r="J139" s="138">
        <f>IF(Business!$B$10="n",G139,ROUND('Sales Invoices'!F139*(1-Business!$B$11),2))</f>
        <v>0</v>
      </c>
      <c r="K139" s="139">
        <f t="shared" si="17"/>
        <v>0</v>
      </c>
      <c r="L139" s="140">
        <f>SUMIF('Business Bank'!$E$7:$E$598,A139,'Business Bank'!$D$7:$D$598)+SUMIF(Bank2!$E$7:$E$598,A139,Bank2!$D$7:$D$598)+SUMIF(CreditCard!$E$7:$E$598,A139,CreditCard!$D$7:$D$598)+SUMIF(Proprietor!$E$7:$E$574,A139,Proprietor!$D$7:$D$574)+SUMIF('CIS(suppliers)'!$E$8:$E$575,A139,'CIS(suppliers)'!$D$8:$D$575)+SUMIF('CIS(customers)'!$E$8:$E$575,A139,'CIS(customers)'!$D$8:$D$575)</f>
        <v>0</v>
      </c>
      <c r="M139" s="383" t="str">
        <f>IF((SUMIF('Business Bank'!$E$7:$E$6681,A139,'Business Bank'!$A$7:$A$6681)+SUMIF(Bank2!$E$7:$E$6690,A139,Bank2!$A$7:$A$6690)+SUMIF(CreditCard!$E$7:$E$6699,A139,CreditCard!$A$7:$A$6699)+SUMIF(Proprietor!$E$7:$E$6469,A139,Proprietor!$A$7:$D$6469))&gt;0,SUMIF('Business Bank'!$E$7:$E$6681,A139,'Business Bank'!$A$7:$A$6681)+SUMIF(Bank2!$E$7:$E$6690,A139,Bank2!$A$7:$A$6690)+SUMIF(CreditCard!$E$7:$E$6699,A139,CreditCard!$A$7:$A$6699)+SUMIF(Proprietor!$E$7:$E$6469,A139,Proprietor!$A$7:$D$6469),"")</f>
        <v/>
      </c>
      <c r="N139" s="141">
        <f t="shared" si="18"/>
        <v>0</v>
      </c>
      <c r="O139" s="142">
        <f>IF(H139&gt;0,IF(B139&gt;0,IF(Business!$B$7="n",N139,ROUND(N139*1/(1+VLOOKUP(DATE(YEAR(B139),MONTH(B139),1),Data!$A$2:$P$700,MATCH("VAT rate",Data!$A$1:$P$1,0),FALSE)),2)),0),N139)</f>
        <v>0</v>
      </c>
      <c r="P139" s="143">
        <f t="shared" si="19"/>
        <v>0</v>
      </c>
      <c r="Q139" s="357"/>
    </row>
    <row r="140" spans="1:17" s="57" customFormat="1">
      <c r="A140" s="75"/>
      <c r="B140" s="68"/>
      <c r="C140" s="75"/>
      <c r="D140" s="135" t="str">
        <f>IF(ISERROR(VLOOKUP(C140,Customers!$A$7:$H$302,3,FALSE)),"",VLOOKUP(C140,Customers!$A$7:$H$302,3,FALSE))</f>
        <v/>
      </c>
      <c r="E140" s="505"/>
      <c r="F140" s="52"/>
      <c r="G140" s="135">
        <f>IF(B140&gt;0,IF(Business!$B$7="n",F140,ROUND(F140*1/(1+VLOOKUP(DATE(YEAR(B140),MONTH(B140),1),Data!$A$2:$P$700,MATCH("VAT rate",Data!$A$1:$P$1,0),FALSE)),2)),0)</f>
        <v>0</v>
      </c>
      <c r="H140" s="136">
        <f t="shared" si="15"/>
        <v>0</v>
      </c>
      <c r="I140" s="137">
        <f t="shared" si="16"/>
        <v>0</v>
      </c>
      <c r="J140" s="138">
        <f>IF(Business!$B$10="n",G140,ROUND('Sales Invoices'!F140*(1-Business!$B$11),2))</f>
        <v>0</v>
      </c>
      <c r="K140" s="139">
        <f t="shared" si="17"/>
        <v>0</v>
      </c>
      <c r="L140" s="140">
        <f>SUMIF('Business Bank'!$E$7:$E$598,A140,'Business Bank'!$D$7:$D$598)+SUMIF(Bank2!$E$7:$E$598,A140,Bank2!$D$7:$D$598)+SUMIF(CreditCard!$E$7:$E$598,A140,CreditCard!$D$7:$D$598)+SUMIF(Proprietor!$E$7:$E$574,A140,Proprietor!$D$7:$D$574)+SUMIF('CIS(suppliers)'!$E$8:$E$575,A140,'CIS(suppliers)'!$D$8:$D$575)+SUMIF('CIS(customers)'!$E$8:$E$575,A140,'CIS(customers)'!$D$8:$D$575)</f>
        <v>0</v>
      </c>
      <c r="M140" s="383" t="str">
        <f>IF((SUMIF('Business Bank'!$E$7:$E$6681,A140,'Business Bank'!$A$7:$A$6681)+SUMIF(Bank2!$E$7:$E$6690,A140,Bank2!$A$7:$A$6690)+SUMIF(CreditCard!$E$7:$E$6699,A140,CreditCard!$A$7:$A$6699)+SUMIF(Proprietor!$E$7:$E$6469,A140,Proprietor!$A$7:$D$6469))&gt;0,SUMIF('Business Bank'!$E$7:$E$6681,A140,'Business Bank'!$A$7:$A$6681)+SUMIF(Bank2!$E$7:$E$6690,A140,Bank2!$A$7:$A$6690)+SUMIF(CreditCard!$E$7:$E$6699,A140,CreditCard!$A$7:$A$6699)+SUMIF(Proprietor!$E$7:$E$6469,A140,Proprietor!$A$7:$D$6469),"")</f>
        <v/>
      </c>
      <c r="N140" s="141">
        <f t="shared" si="18"/>
        <v>0</v>
      </c>
      <c r="O140" s="142">
        <f>IF(H140&gt;0,IF(B140&gt;0,IF(Business!$B$7="n",N140,ROUND(N140*1/(1+VLOOKUP(DATE(YEAR(B140),MONTH(B140),1),Data!$A$2:$P$700,MATCH("VAT rate",Data!$A$1:$P$1,0),FALSE)),2)),0),N140)</f>
        <v>0</v>
      </c>
      <c r="P140" s="143">
        <f t="shared" si="19"/>
        <v>0</v>
      </c>
      <c r="Q140" s="357"/>
    </row>
    <row r="141" spans="1:17" s="57" customFormat="1">
      <c r="A141" s="75"/>
      <c r="B141" s="68"/>
      <c r="C141" s="75"/>
      <c r="D141" s="135" t="str">
        <f>IF(ISERROR(VLOOKUP(C141,Customers!$A$7:$H$302,3,FALSE)),"",VLOOKUP(C141,Customers!$A$7:$H$302,3,FALSE))</f>
        <v/>
      </c>
      <c r="E141" s="505"/>
      <c r="F141" s="52"/>
      <c r="G141" s="135">
        <f>IF(B141&gt;0,IF(Business!$B$7="n",F141,ROUND(F141*1/(1+VLOOKUP(DATE(YEAR(B141),MONTH(B141),1),Data!$A$2:$P$700,MATCH("VAT rate",Data!$A$1:$P$1,0),FALSE)),2)),0)</f>
        <v>0</v>
      </c>
      <c r="H141" s="136">
        <f t="shared" si="15"/>
        <v>0</v>
      </c>
      <c r="I141" s="137">
        <f t="shared" si="16"/>
        <v>0</v>
      </c>
      <c r="J141" s="138">
        <f>IF(Business!$B$10="n",G141,ROUND('Sales Invoices'!F141*(1-Business!$B$11),2))</f>
        <v>0</v>
      </c>
      <c r="K141" s="139">
        <f t="shared" si="17"/>
        <v>0</v>
      </c>
      <c r="L141" s="140">
        <f>SUMIF('Business Bank'!$E$7:$E$598,A141,'Business Bank'!$D$7:$D$598)+SUMIF(Bank2!$E$7:$E$598,A141,Bank2!$D$7:$D$598)+SUMIF(CreditCard!$E$7:$E$598,A141,CreditCard!$D$7:$D$598)+SUMIF(Proprietor!$E$7:$E$574,A141,Proprietor!$D$7:$D$574)+SUMIF('CIS(suppliers)'!$E$8:$E$575,A141,'CIS(suppliers)'!$D$8:$D$575)+SUMIF('CIS(customers)'!$E$8:$E$575,A141,'CIS(customers)'!$D$8:$D$575)</f>
        <v>0</v>
      </c>
      <c r="M141" s="383" t="str">
        <f>IF((SUMIF('Business Bank'!$E$7:$E$6681,A141,'Business Bank'!$A$7:$A$6681)+SUMIF(Bank2!$E$7:$E$6690,A141,Bank2!$A$7:$A$6690)+SUMIF(CreditCard!$E$7:$E$6699,A141,CreditCard!$A$7:$A$6699)+SUMIF(Proprietor!$E$7:$E$6469,A141,Proprietor!$A$7:$D$6469))&gt;0,SUMIF('Business Bank'!$E$7:$E$6681,A141,'Business Bank'!$A$7:$A$6681)+SUMIF(Bank2!$E$7:$E$6690,A141,Bank2!$A$7:$A$6690)+SUMIF(CreditCard!$E$7:$E$6699,A141,CreditCard!$A$7:$A$6699)+SUMIF(Proprietor!$E$7:$E$6469,A141,Proprietor!$A$7:$D$6469),"")</f>
        <v/>
      </c>
      <c r="N141" s="141">
        <f t="shared" si="18"/>
        <v>0</v>
      </c>
      <c r="O141" s="142">
        <f>IF(H141&gt;0,IF(B141&gt;0,IF(Business!$B$7="n",N141,ROUND(N141*1/(1+VLOOKUP(DATE(YEAR(B141),MONTH(B141),1),Data!$A$2:$P$700,MATCH("VAT rate",Data!$A$1:$P$1,0),FALSE)),2)),0),N141)</f>
        <v>0</v>
      </c>
      <c r="P141" s="143">
        <f t="shared" si="19"/>
        <v>0</v>
      </c>
      <c r="Q141" s="357"/>
    </row>
    <row r="142" spans="1:17" s="57" customFormat="1">
      <c r="A142" s="75"/>
      <c r="B142" s="68"/>
      <c r="C142" s="75"/>
      <c r="D142" s="135" t="str">
        <f>IF(ISERROR(VLOOKUP(C142,Customers!$A$7:$H$302,3,FALSE)),"",VLOOKUP(C142,Customers!$A$7:$H$302,3,FALSE))</f>
        <v/>
      </c>
      <c r="E142" s="505"/>
      <c r="F142" s="52"/>
      <c r="G142" s="135">
        <f>IF(B142&gt;0,IF(Business!$B$7="n",F142,ROUND(F142*1/(1+VLOOKUP(DATE(YEAR(B142),MONTH(B142),1),Data!$A$2:$P$700,MATCH("VAT rate",Data!$A$1:$P$1,0),FALSE)),2)),0)</f>
        <v>0</v>
      </c>
      <c r="H142" s="136">
        <f t="shared" si="15"/>
        <v>0</v>
      </c>
      <c r="I142" s="137">
        <f t="shared" si="16"/>
        <v>0</v>
      </c>
      <c r="J142" s="138">
        <f>IF(Business!$B$10="n",G142,ROUND('Sales Invoices'!F142*(1-Business!$B$11),2))</f>
        <v>0</v>
      </c>
      <c r="K142" s="139">
        <f t="shared" si="17"/>
        <v>0</v>
      </c>
      <c r="L142" s="140">
        <f>SUMIF('Business Bank'!$E$7:$E$598,A142,'Business Bank'!$D$7:$D$598)+SUMIF(Bank2!$E$7:$E$598,A142,Bank2!$D$7:$D$598)+SUMIF(CreditCard!$E$7:$E$598,A142,CreditCard!$D$7:$D$598)+SUMIF(Proprietor!$E$7:$E$574,A142,Proprietor!$D$7:$D$574)+SUMIF('CIS(suppliers)'!$E$8:$E$575,A142,'CIS(suppliers)'!$D$8:$D$575)+SUMIF('CIS(customers)'!$E$8:$E$575,A142,'CIS(customers)'!$D$8:$D$575)</f>
        <v>0</v>
      </c>
      <c r="M142" s="383" t="str">
        <f>IF((SUMIF('Business Bank'!$E$7:$E$6681,A142,'Business Bank'!$A$7:$A$6681)+SUMIF(Bank2!$E$7:$E$6690,A142,Bank2!$A$7:$A$6690)+SUMIF(CreditCard!$E$7:$E$6699,A142,CreditCard!$A$7:$A$6699)+SUMIF(Proprietor!$E$7:$E$6469,A142,Proprietor!$A$7:$D$6469))&gt;0,SUMIF('Business Bank'!$E$7:$E$6681,A142,'Business Bank'!$A$7:$A$6681)+SUMIF(Bank2!$E$7:$E$6690,A142,Bank2!$A$7:$A$6690)+SUMIF(CreditCard!$E$7:$E$6699,A142,CreditCard!$A$7:$A$6699)+SUMIF(Proprietor!$E$7:$E$6469,A142,Proprietor!$A$7:$D$6469),"")</f>
        <v/>
      </c>
      <c r="N142" s="141">
        <f t="shared" si="18"/>
        <v>0</v>
      </c>
      <c r="O142" s="142">
        <f>IF(H142&gt;0,IF(B142&gt;0,IF(Business!$B$7="n",N142,ROUND(N142*1/(1+VLOOKUP(DATE(YEAR(B142),MONTH(B142),1),Data!$A$2:$P$700,MATCH("VAT rate",Data!$A$1:$P$1,0),FALSE)),2)),0),N142)</f>
        <v>0</v>
      </c>
      <c r="P142" s="143">
        <f t="shared" si="19"/>
        <v>0</v>
      </c>
      <c r="Q142" s="357"/>
    </row>
    <row r="143" spans="1:17" s="57" customFormat="1">
      <c r="A143" s="75"/>
      <c r="B143" s="68"/>
      <c r="C143" s="75"/>
      <c r="D143" s="135" t="str">
        <f>IF(ISERROR(VLOOKUP(C143,Customers!$A$7:$H$302,3,FALSE)),"",VLOOKUP(C143,Customers!$A$7:$H$302,3,FALSE))</f>
        <v/>
      </c>
      <c r="E143" s="505"/>
      <c r="F143" s="52"/>
      <c r="G143" s="135">
        <f>IF(B143&gt;0,IF(Business!$B$7="n",F143,ROUND(F143*1/(1+VLOOKUP(DATE(YEAR(B143),MONTH(B143),1),Data!$A$2:$P$700,MATCH("VAT rate",Data!$A$1:$P$1,0),FALSE)),2)),0)</f>
        <v>0</v>
      </c>
      <c r="H143" s="136">
        <f t="shared" si="15"/>
        <v>0</v>
      </c>
      <c r="I143" s="137">
        <f t="shared" si="16"/>
        <v>0</v>
      </c>
      <c r="J143" s="138">
        <f>IF(Business!$B$10="n",G143,ROUND('Sales Invoices'!F143*(1-Business!$B$11),2))</f>
        <v>0</v>
      </c>
      <c r="K143" s="139">
        <f t="shared" si="17"/>
        <v>0</v>
      </c>
      <c r="L143" s="140">
        <f>SUMIF('Business Bank'!$E$7:$E$598,A143,'Business Bank'!$D$7:$D$598)+SUMIF(Bank2!$E$7:$E$598,A143,Bank2!$D$7:$D$598)+SUMIF(CreditCard!$E$7:$E$598,A143,CreditCard!$D$7:$D$598)+SUMIF(Proprietor!$E$7:$E$574,A143,Proprietor!$D$7:$D$574)+SUMIF('CIS(suppliers)'!$E$8:$E$575,A143,'CIS(suppliers)'!$D$8:$D$575)+SUMIF('CIS(customers)'!$E$8:$E$575,A143,'CIS(customers)'!$D$8:$D$575)</f>
        <v>0</v>
      </c>
      <c r="M143" s="383" t="str">
        <f>IF((SUMIF('Business Bank'!$E$7:$E$6681,A143,'Business Bank'!$A$7:$A$6681)+SUMIF(Bank2!$E$7:$E$6690,A143,Bank2!$A$7:$A$6690)+SUMIF(CreditCard!$E$7:$E$6699,A143,CreditCard!$A$7:$A$6699)+SUMIF(Proprietor!$E$7:$E$6469,A143,Proprietor!$A$7:$D$6469))&gt;0,SUMIF('Business Bank'!$E$7:$E$6681,A143,'Business Bank'!$A$7:$A$6681)+SUMIF(Bank2!$E$7:$E$6690,A143,Bank2!$A$7:$A$6690)+SUMIF(CreditCard!$E$7:$E$6699,A143,CreditCard!$A$7:$A$6699)+SUMIF(Proprietor!$E$7:$E$6469,A143,Proprietor!$A$7:$D$6469),"")</f>
        <v/>
      </c>
      <c r="N143" s="141">
        <f t="shared" si="18"/>
        <v>0</v>
      </c>
      <c r="O143" s="142">
        <f>IF(H143&gt;0,IF(B143&gt;0,IF(Business!$B$7="n",N143,ROUND(N143*1/(1+VLOOKUP(DATE(YEAR(B143),MONTH(B143),1),Data!$A$2:$P$700,MATCH("VAT rate",Data!$A$1:$P$1,0),FALSE)),2)),0),N143)</f>
        <v>0</v>
      </c>
      <c r="P143" s="143">
        <f t="shared" si="19"/>
        <v>0</v>
      </c>
      <c r="Q143" s="357"/>
    </row>
    <row r="144" spans="1:17" s="57" customFormat="1">
      <c r="A144" s="75"/>
      <c r="B144" s="68"/>
      <c r="C144" s="75"/>
      <c r="D144" s="135" t="str">
        <f>IF(ISERROR(VLOOKUP(C144,Customers!$A$7:$H$302,3,FALSE)),"",VLOOKUP(C144,Customers!$A$7:$H$302,3,FALSE))</f>
        <v/>
      </c>
      <c r="E144" s="505"/>
      <c r="F144" s="52"/>
      <c r="G144" s="135">
        <f>IF(B144&gt;0,IF(Business!$B$7="n",F144,ROUND(F144*1/(1+VLOOKUP(DATE(YEAR(B144),MONTH(B144),1),Data!$A$2:$P$700,MATCH("VAT rate",Data!$A$1:$P$1,0),FALSE)),2)),0)</f>
        <v>0</v>
      </c>
      <c r="H144" s="136">
        <f t="shared" si="15"/>
        <v>0</v>
      </c>
      <c r="I144" s="137">
        <f t="shared" si="16"/>
        <v>0</v>
      </c>
      <c r="J144" s="138">
        <f>IF(Business!$B$10="n",G144,ROUND('Sales Invoices'!F144*(1-Business!$B$11),2))</f>
        <v>0</v>
      </c>
      <c r="K144" s="139">
        <f t="shared" si="17"/>
        <v>0</v>
      </c>
      <c r="L144" s="140">
        <f>SUMIF('Business Bank'!$E$7:$E$598,A144,'Business Bank'!$D$7:$D$598)+SUMIF(Bank2!$E$7:$E$598,A144,Bank2!$D$7:$D$598)+SUMIF(CreditCard!$E$7:$E$598,A144,CreditCard!$D$7:$D$598)+SUMIF(Proprietor!$E$7:$E$574,A144,Proprietor!$D$7:$D$574)+SUMIF('CIS(suppliers)'!$E$8:$E$575,A144,'CIS(suppliers)'!$D$8:$D$575)+SUMIF('CIS(customers)'!$E$8:$E$575,A144,'CIS(customers)'!$D$8:$D$575)</f>
        <v>0</v>
      </c>
      <c r="M144" s="383" t="str">
        <f>IF((SUMIF('Business Bank'!$E$7:$E$6681,A144,'Business Bank'!$A$7:$A$6681)+SUMIF(Bank2!$E$7:$E$6690,A144,Bank2!$A$7:$A$6690)+SUMIF(CreditCard!$E$7:$E$6699,A144,CreditCard!$A$7:$A$6699)+SUMIF(Proprietor!$E$7:$E$6469,A144,Proprietor!$A$7:$D$6469))&gt;0,SUMIF('Business Bank'!$E$7:$E$6681,A144,'Business Bank'!$A$7:$A$6681)+SUMIF(Bank2!$E$7:$E$6690,A144,Bank2!$A$7:$A$6690)+SUMIF(CreditCard!$E$7:$E$6699,A144,CreditCard!$A$7:$A$6699)+SUMIF(Proprietor!$E$7:$E$6469,A144,Proprietor!$A$7:$D$6469),"")</f>
        <v/>
      </c>
      <c r="N144" s="141">
        <f t="shared" si="18"/>
        <v>0</v>
      </c>
      <c r="O144" s="142">
        <f>IF(H144&gt;0,IF(B144&gt;0,IF(Business!$B$7="n",N144,ROUND(N144*1/(1+VLOOKUP(DATE(YEAR(B144),MONTH(B144),1),Data!$A$2:$P$700,MATCH("VAT rate",Data!$A$1:$P$1,0),FALSE)),2)),0),N144)</f>
        <v>0</v>
      </c>
      <c r="P144" s="143">
        <f t="shared" si="19"/>
        <v>0</v>
      </c>
      <c r="Q144" s="357"/>
    </row>
    <row r="145" spans="1:17" s="57" customFormat="1">
      <c r="A145" s="75"/>
      <c r="B145" s="68"/>
      <c r="C145" s="75"/>
      <c r="D145" s="135" t="str">
        <f>IF(ISERROR(VLOOKUP(C145,Customers!$A$7:$H$302,3,FALSE)),"",VLOOKUP(C145,Customers!$A$7:$H$302,3,FALSE))</f>
        <v/>
      </c>
      <c r="E145" s="505"/>
      <c r="F145" s="52"/>
      <c r="G145" s="135">
        <f>IF(B145&gt;0,IF(Business!$B$7="n",F145,ROUND(F145*1/(1+VLOOKUP(DATE(YEAR(B145),MONTH(B145),1),Data!$A$2:$P$700,MATCH("VAT rate",Data!$A$1:$P$1,0),FALSE)),2)),0)</f>
        <v>0</v>
      </c>
      <c r="H145" s="136">
        <f t="shared" si="15"/>
        <v>0</v>
      </c>
      <c r="I145" s="137">
        <f t="shared" si="16"/>
        <v>0</v>
      </c>
      <c r="J145" s="138">
        <f>IF(Business!$B$10="n",G145,ROUND('Sales Invoices'!F145*(1-Business!$B$11),2))</f>
        <v>0</v>
      </c>
      <c r="K145" s="139">
        <f t="shared" si="17"/>
        <v>0</v>
      </c>
      <c r="L145" s="140">
        <f>SUMIF('Business Bank'!$E$7:$E$598,A145,'Business Bank'!$D$7:$D$598)+SUMIF(Bank2!$E$7:$E$598,A145,Bank2!$D$7:$D$598)+SUMIF(CreditCard!$E$7:$E$598,A145,CreditCard!$D$7:$D$598)+SUMIF(Proprietor!$E$7:$E$574,A145,Proprietor!$D$7:$D$574)+SUMIF('CIS(suppliers)'!$E$8:$E$575,A145,'CIS(suppliers)'!$D$8:$D$575)+SUMIF('CIS(customers)'!$E$8:$E$575,A145,'CIS(customers)'!$D$8:$D$575)</f>
        <v>0</v>
      </c>
      <c r="M145" s="383" t="str">
        <f>IF((SUMIF('Business Bank'!$E$7:$E$6681,A145,'Business Bank'!$A$7:$A$6681)+SUMIF(Bank2!$E$7:$E$6690,A145,Bank2!$A$7:$A$6690)+SUMIF(CreditCard!$E$7:$E$6699,A145,CreditCard!$A$7:$A$6699)+SUMIF(Proprietor!$E$7:$E$6469,A145,Proprietor!$A$7:$D$6469))&gt;0,SUMIF('Business Bank'!$E$7:$E$6681,A145,'Business Bank'!$A$7:$A$6681)+SUMIF(Bank2!$E$7:$E$6690,A145,Bank2!$A$7:$A$6690)+SUMIF(CreditCard!$E$7:$E$6699,A145,CreditCard!$A$7:$A$6699)+SUMIF(Proprietor!$E$7:$E$6469,A145,Proprietor!$A$7:$D$6469),"")</f>
        <v/>
      </c>
      <c r="N145" s="141">
        <f t="shared" si="18"/>
        <v>0</v>
      </c>
      <c r="O145" s="142">
        <f>IF(H145&gt;0,IF(B145&gt;0,IF(Business!$B$7="n",N145,ROUND(N145*1/(1+VLOOKUP(DATE(YEAR(B145),MONTH(B145),1),Data!$A$2:$P$700,MATCH("VAT rate",Data!$A$1:$P$1,0),FALSE)),2)),0),N145)</f>
        <v>0</v>
      </c>
      <c r="P145" s="143">
        <f t="shared" si="19"/>
        <v>0</v>
      </c>
      <c r="Q145" s="357"/>
    </row>
    <row r="146" spans="1:17" s="57" customFormat="1">
      <c r="A146" s="75"/>
      <c r="B146" s="68"/>
      <c r="C146" s="75"/>
      <c r="D146" s="135" t="str">
        <f>IF(ISERROR(VLOOKUP(C146,Customers!$A$7:$H$302,3,FALSE)),"",VLOOKUP(C146,Customers!$A$7:$H$302,3,FALSE))</f>
        <v/>
      </c>
      <c r="E146" s="505"/>
      <c r="F146" s="52"/>
      <c r="G146" s="135">
        <f>IF(B146&gt;0,IF(Business!$B$7="n",F146,ROUND(F146*1/(1+VLOOKUP(DATE(YEAR(B146),MONTH(B146),1),Data!$A$2:$P$700,MATCH("VAT rate",Data!$A$1:$P$1,0),FALSE)),2)),0)</f>
        <v>0</v>
      </c>
      <c r="H146" s="136">
        <f t="shared" si="15"/>
        <v>0</v>
      </c>
      <c r="I146" s="137">
        <f t="shared" si="16"/>
        <v>0</v>
      </c>
      <c r="J146" s="138">
        <f>IF(Business!$B$10="n",G146,ROUND('Sales Invoices'!F146*(1-Business!$B$11),2))</f>
        <v>0</v>
      </c>
      <c r="K146" s="139">
        <f t="shared" si="17"/>
        <v>0</v>
      </c>
      <c r="L146" s="140">
        <f>SUMIF('Business Bank'!$E$7:$E$598,A146,'Business Bank'!$D$7:$D$598)+SUMIF(Bank2!$E$7:$E$598,A146,Bank2!$D$7:$D$598)+SUMIF(CreditCard!$E$7:$E$598,A146,CreditCard!$D$7:$D$598)+SUMIF(Proprietor!$E$7:$E$574,A146,Proprietor!$D$7:$D$574)+SUMIF('CIS(suppliers)'!$E$8:$E$575,A146,'CIS(suppliers)'!$D$8:$D$575)+SUMIF('CIS(customers)'!$E$8:$E$575,A146,'CIS(customers)'!$D$8:$D$575)</f>
        <v>0</v>
      </c>
      <c r="M146" s="383" t="str">
        <f>IF((SUMIF('Business Bank'!$E$7:$E$6681,A146,'Business Bank'!$A$7:$A$6681)+SUMIF(Bank2!$E$7:$E$6690,A146,Bank2!$A$7:$A$6690)+SUMIF(CreditCard!$E$7:$E$6699,A146,CreditCard!$A$7:$A$6699)+SUMIF(Proprietor!$E$7:$E$6469,A146,Proprietor!$A$7:$D$6469))&gt;0,SUMIF('Business Bank'!$E$7:$E$6681,A146,'Business Bank'!$A$7:$A$6681)+SUMIF(Bank2!$E$7:$E$6690,A146,Bank2!$A$7:$A$6690)+SUMIF(CreditCard!$E$7:$E$6699,A146,CreditCard!$A$7:$A$6699)+SUMIF(Proprietor!$E$7:$E$6469,A146,Proprietor!$A$7:$D$6469),"")</f>
        <v/>
      </c>
      <c r="N146" s="141">
        <f t="shared" si="18"/>
        <v>0</v>
      </c>
      <c r="O146" s="142">
        <f>IF(H146&gt;0,IF(B146&gt;0,IF(Business!$B$7="n",N146,ROUND(N146*1/(1+VLOOKUP(DATE(YEAR(B146),MONTH(B146),1),Data!$A$2:$P$700,MATCH("VAT rate",Data!$A$1:$P$1,0),FALSE)),2)),0),N146)</f>
        <v>0</v>
      </c>
      <c r="P146" s="143">
        <f t="shared" si="19"/>
        <v>0</v>
      </c>
      <c r="Q146" s="357"/>
    </row>
    <row r="147" spans="1:17" s="57" customFormat="1">
      <c r="A147" s="75"/>
      <c r="B147" s="68"/>
      <c r="C147" s="75"/>
      <c r="D147" s="135" t="str">
        <f>IF(ISERROR(VLOOKUP(C147,Customers!$A$7:$H$302,3,FALSE)),"",VLOOKUP(C147,Customers!$A$7:$H$302,3,FALSE))</f>
        <v/>
      </c>
      <c r="E147" s="505"/>
      <c r="F147" s="52"/>
      <c r="G147" s="135">
        <f>IF(B147&gt;0,IF(Business!$B$7="n",F147,ROUND(F147*1/(1+VLOOKUP(DATE(YEAR(B147),MONTH(B147),1),Data!$A$2:$P$700,MATCH("VAT rate",Data!$A$1:$P$1,0),FALSE)),2)),0)</f>
        <v>0</v>
      </c>
      <c r="H147" s="136">
        <f t="shared" si="15"/>
        <v>0</v>
      </c>
      <c r="I147" s="137">
        <f t="shared" si="16"/>
        <v>0</v>
      </c>
      <c r="J147" s="138">
        <f>IF(Business!$B$10="n",G147,ROUND('Sales Invoices'!F147*(1-Business!$B$11),2))</f>
        <v>0</v>
      </c>
      <c r="K147" s="139">
        <f t="shared" si="17"/>
        <v>0</v>
      </c>
      <c r="L147" s="140">
        <f>SUMIF('Business Bank'!$E$7:$E$598,A147,'Business Bank'!$D$7:$D$598)+SUMIF(Bank2!$E$7:$E$598,A147,Bank2!$D$7:$D$598)+SUMIF(CreditCard!$E$7:$E$598,A147,CreditCard!$D$7:$D$598)+SUMIF(Proprietor!$E$7:$E$574,A147,Proprietor!$D$7:$D$574)+SUMIF('CIS(suppliers)'!$E$8:$E$575,A147,'CIS(suppliers)'!$D$8:$D$575)+SUMIF('CIS(customers)'!$E$8:$E$575,A147,'CIS(customers)'!$D$8:$D$575)</f>
        <v>0</v>
      </c>
      <c r="M147" s="383" t="str">
        <f>IF((SUMIF('Business Bank'!$E$7:$E$6681,A147,'Business Bank'!$A$7:$A$6681)+SUMIF(Bank2!$E$7:$E$6690,A147,Bank2!$A$7:$A$6690)+SUMIF(CreditCard!$E$7:$E$6699,A147,CreditCard!$A$7:$A$6699)+SUMIF(Proprietor!$E$7:$E$6469,A147,Proprietor!$A$7:$D$6469))&gt;0,SUMIF('Business Bank'!$E$7:$E$6681,A147,'Business Bank'!$A$7:$A$6681)+SUMIF(Bank2!$E$7:$E$6690,A147,Bank2!$A$7:$A$6690)+SUMIF(CreditCard!$E$7:$E$6699,A147,CreditCard!$A$7:$A$6699)+SUMIF(Proprietor!$E$7:$E$6469,A147,Proprietor!$A$7:$D$6469),"")</f>
        <v/>
      </c>
      <c r="N147" s="141">
        <f t="shared" si="18"/>
        <v>0</v>
      </c>
      <c r="O147" s="142">
        <f>IF(H147&gt;0,IF(B147&gt;0,IF(Business!$B$7="n",N147,ROUND(N147*1/(1+VLOOKUP(DATE(YEAR(B147),MONTH(B147),1),Data!$A$2:$P$700,MATCH("VAT rate",Data!$A$1:$P$1,0),FALSE)),2)),0),N147)</f>
        <v>0</v>
      </c>
      <c r="P147" s="143">
        <f t="shared" si="19"/>
        <v>0</v>
      </c>
      <c r="Q147" s="357"/>
    </row>
    <row r="148" spans="1:17" s="57" customFormat="1">
      <c r="A148" s="75"/>
      <c r="B148" s="68"/>
      <c r="C148" s="75"/>
      <c r="D148" s="135" t="str">
        <f>IF(ISERROR(VLOOKUP(C148,Customers!$A$7:$H$302,3,FALSE)),"",VLOOKUP(C148,Customers!$A$7:$H$302,3,FALSE))</f>
        <v/>
      </c>
      <c r="E148" s="505"/>
      <c r="F148" s="52"/>
      <c r="G148" s="135">
        <f>IF(B148&gt;0,IF(Business!$B$7="n",F148,ROUND(F148*1/(1+VLOOKUP(DATE(YEAR(B148),MONTH(B148),1),Data!$A$2:$P$700,MATCH("VAT rate",Data!$A$1:$P$1,0),FALSE)),2)),0)</f>
        <v>0</v>
      </c>
      <c r="H148" s="136">
        <f t="shared" si="15"/>
        <v>0</v>
      </c>
      <c r="I148" s="137">
        <f t="shared" si="16"/>
        <v>0</v>
      </c>
      <c r="J148" s="138">
        <f>IF(Business!$B$10="n",G148,ROUND('Sales Invoices'!F148*(1-Business!$B$11),2))</f>
        <v>0</v>
      </c>
      <c r="K148" s="139">
        <f t="shared" si="17"/>
        <v>0</v>
      </c>
      <c r="L148" s="140">
        <f>SUMIF('Business Bank'!$E$7:$E$598,A148,'Business Bank'!$D$7:$D$598)+SUMIF(Bank2!$E$7:$E$598,A148,Bank2!$D$7:$D$598)+SUMIF(CreditCard!$E$7:$E$598,A148,CreditCard!$D$7:$D$598)+SUMIF(Proprietor!$E$7:$E$574,A148,Proprietor!$D$7:$D$574)+SUMIF('CIS(suppliers)'!$E$8:$E$575,A148,'CIS(suppliers)'!$D$8:$D$575)+SUMIF('CIS(customers)'!$E$8:$E$575,A148,'CIS(customers)'!$D$8:$D$575)</f>
        <v>0</v>
      </c>
      <c r="M148" s="383" t="str">
        <f>IF((SUMIF('Business Bank'!$E$7:$E$6681,A148,'Business Bank'!$A$7:$A$6681)+SUMIF(Bank2!$E$7:$E$6690,A148,Bank2!$A$7:$A$6690)+SUMIF(CreditCard!$E$7:$E$6699,A148,CreditCard!$A$7:$A$6699)+SUMIF(Proprietor!$E$7:$E$6469,A148,Proprietor!$A$7:$D$6469))&gt;0,SUMIF('Business Bank'!$E$7:$E$6681,A148,'Business Bank'!$A$7:$A$6681)+SUMIF(Bank2!$E$7:$E$6690,A148,Bank2!$A$7:$A$6690)+SUMIF(CreditCard!$E$7:$E$6699,A148,CreditCard!$A$7:$A$6699)+SUMIF(Proprietor!$E$7:$E$6469,A148,Proprietor!$A$7:$D$6469),"")</f>
        <v/>
      </c>
      <c r="N148" s="141">
        <f t="shared" si="18"/>
        <v>0</v>
      </c>
      <c r="O148" s="142">
        <f>IF(H148&gt;0,IF(B148&gt;0,IF(Business!$B$7="n",N148,ROUND(N148*1/(1+VLOOKUP(DATE(YEAR(B148),MONTH(B148),1),Data!$A$2:$P$700,MATCH("VAT rate",Data!$A$1:$P$1,0),FALSE)),2)),0),N148)</f>
        <v>0</v>
      </c>
      <c r="P148" s="143">
        <f t="shared" si="19"/>
        <v>0</v>
      </c>
      <c r="Q148" s="357"/>
    </row>
    <row r="149" spans="1:17" s="57" customFormat="1">
      <c r="A149" s="75"/>
      <c r="B149" s="68"/>
      <c r="C149" s="75"/>
      <c r="D149" s="135" t="str">
        <f>IF(ISERROR(VLOOKUP(C149,Customers!$A$7:$H$302,3,FALSE)),"",VLOOKUP(C149,Customers!$A$7:$H$302,3,FALSE))</f>
        <v/>
      </c>
      <c r="E149" s="505"/>
      <c r="F149" s="52"/>
      <c r="G149" s="135">
        <f>IF(B149&gt;0,IF(Business!$B$7="n",F149,ROUND(F149*1/(1+VLOOKUP(DATE(YEAR(B149),MONTH(B149),1),Data!$A$2:$P$700,MATCH("VAT rate",Data!$A$1:$P$1,0),FALSE)),2)),0)</f>
        <v>0</v>
      </c>
      <c r="H149" s="136">
        <f t="shared" si="15"/>
        <v>0</v>
      </c>
      <c r="I149" s="137">
        <f t="shared" si="16"/>
        <v>0</v>
      </c>
      <c r="J149" s="138">
        <f>IF(Business!$B$10="n",G149,ROUND('Sales Invoices'!F149*(1-Business!$B$11),2))</f>
        <v>0</v>
      </c>
      <c r="K149" s="139">
        <f t="shared" si="17"/>
        <v>0</v>
      </c>
      <c r="L149" s="140">
        <f>SUMIF('Business Bank'!$E$7:$E$598,A149,'Business Bank'!$D$7:$D$598)+SUMIF(Bank2!$E$7:$E$598,A149,Bank2!$D$7:$D$598)+SUMIF(CreditCard!$E$7:$E$598,A149,CreditCard!$D$7:$D$598)+SUMIF(Proprietor!$E$7:$E$574,A149,Proprietor!$D$7:$D$574)+SUMIF('CIS(suppliers)'!$E$8:$E$575,A149,'CIS(suppliers)'!$D$8:$D$575)+SUMIF('CIS(customers)'!$E$8:$E$575,A149,'CIS(customers)'!$D$8:$D$575)</f>
        <v>0</v>
      </c>
      <c r="M149" s="383" t="str">
        <f>IF((SUMIF('Business Bank'!$E$7:$E$6681,A149,'Business Bank'!$A$7:$A$6681)+SUMIF(Bank2!$E$7:$E$6690,A149,Bank2!$A$7:$A$6690)+SUMIF(CreditCard!$E$7:$E$6699,A149,CreditCard!$A$7:$A$6699)+SUMIF(Proprietor!$E$7:$E$6469,A149,Proprietor!$A$7:$D$6469))&gt;0,SUMIF('Business Bank'!$E$7:$E$6681,A149,'Business Bank'!$A$7:$A$6681)+SUMIF(Bank2!$E$7:$E$6690,A149,Bank2!$A$7:$A$6690)+SUMIF(CreditCard!$E$7:$E$6699,A149,CreditCard!$A$7:$A$6699)+SUMIF(Proprietor!$E$7:$E$6469,A149,Proprietor!$A$7:$D$6469),"")</f>
        <v/>
      </c>
      <c r="N149" s="141">
        <f t="shared" si="18"/>
        <v>0</v>
      </c>
      <c r="O149" s="142">
        <f>IF(H149&gt;0,IF(B149&gt;0,IF(Business!$B$7="n",N149,ROUND(N149*1/(1+VLOOKUP(DATE(YEAR(B149),MONTH(B149),1),Data!$A$2:$P$700,MATCH("VAT rate",Data!$A$1:$P$1,0),FALSE)),2)),0),N149)</f>
        <v>0</v>
      </c>
      <c r="P149" s="143">
        <f t="shared" si="19"/>
        <v>0</v>
      </c>
      <c r="Q149" s="357"/>
    </row>
    <row r="150" spans="1:17" s="57" customFormat="1">
      <c r="A150" s="75"/>
      <c r="B150" s="68"/>
      <c r="C150" s="75"/>
      <c r="D150" s="135" t="str">
        <f>IF(ISERROR(VLOOKUP(C150,Customers!$A$7:$H$302,3,FALSE)),"",VLOOKUP(C150,Customers!$A$7:$H$302,3,FALSE))</f>
        <v/>
      </c>
      <c r="E150" s="505"/>
      <c r="F150" s="52"/>
      <c r="G150" s="135">
        <f>IF(B150&gt;0,IF(Business!$B$7="n",F150,ROUND(F150*1/(1+VLOOKUP(DATE(YEAR(B150),MONTH(B150),1),Data!$A$2:$P$700,MATCH("VAT rate",Data!$A$1:$P$1,0),FALSE)),2)),0)</f>
        <v>0</v>
      </c>
      <c r="H150" s="136">
        <f t="shared" si="15"/>
        <v>0</v>
      </c>
      <c r="I150" s="137">
        <f t="shared" si="16"/>
        <v>0</v>
      </c>
      <c r="J150" s="138">
        <f>IF(Business!$B$10="n",G150,ROUND('Sales Invoices'!F150*(1-Business!$B$11),2))</f>
        <v>0</v>
      </c>
      <c r="K150" s="139">
        <f t="shared" si="17"/>
        <v>0</v>
      </c>
      <c r="L150" s="140">
        <f>SUMIF('Business Bank'!$E$7:$E$598,A150,'Business Bank'!$D$7:$D$598)+SUMIF(Bank2!$E$7:$E$598,A150,Bank2!$D$7:$D$598)+SUMIF(CreditCard!$E$7:$E$598,A150,CreditCard!$D$7:$D$598)+SUMIF(Proprietor!$E$7:$E$574,A150,Proprietor!$D$7:$D$574)+SUMIF('CIS(suppliers)'!$E$8:$E$575,A150,'CIS(suppliers)'!$D$8:$D$575)+SUMIF('CIS(customers)'!$E$8:$E$575,A150,'CIS(customers)'!$D$8:$D$575)</f>
        <v>0</v>
      </c>
      <c r="M150" s="383" t="str">
        <f>IF((SUMIF('Business Bank'!$E$7:$E$6681,A150,'Business Bank'!$A$7:$A$6681)+SUMIF(Bank2!$E$7:$E$6690,A150,Bank2!$A$7:$A$6690)+SUMIF(CreditCard!$E$7:$E$6699,A150,CreditCard!$A$7:$A$6699)+SUMIF(Proprietor!$E$7:$E$6469,A150,Proprietor!$A$7:$D$6469))&gt;0,SUMIF('Business Bank'!$E$7:$E$6681,A150,'Business Bank'!$A$7:$A$6681)+SUMIF(Bank2!$E$7:$E$6690,A150,Bank2!$A$7:$A$6690)+SUMIF(CreditCard!$E$7:$E$6699,A150,CreditCard!$A$7:$A$6699)+SUMIF(Proprietor!$E$7:$E$6469,A150,Proprietor!$A$7:$D$6469),"")</f>
        <v/>
      </c>
      <c r="N150" s="141">
        <f t="shared" si="18"/>
        <v>0</v>
      </c>
      <c r="O150" s="142">
        <f>IF(H150&gt;0,IF(B150&gt;0,IF(Business!$B$7="n",N150,ROUND(N150*1/(1+VLOOKUP(DATE(YEAR(B150),MONTH(B150),1),Data!$A$2:$P$700,MATCH("VAT rate",Data!$A$1:$P$1,0),FALSE)),2)),0),N150)</f>
        <v>0</v>
      </c>
      <c r="P150" s="143">
        <f t="shared" si="19"/>
        <v>0</v>
      </c>
      <c r="Q150" s="357"/>
    </row>
    <row r="151" spans="1:17" s="57" customFormat="1">
      <c r="A151" s="75"/>
      <c r="B151" s="68"/>
      <c r="C151" s="75"/>
      <c r="D151" s="135" t="str">
        <f>IF(ISERROR(VLOOKUP(C151,Customers!$A$7:$H$302,3,FALSE)),"",VLOOKUP(C151,Customers!$A$7:$H$302,3,FALSE))</f>
        <v/>
      </c>
      <c r="E151" s="505"/>
      <c r="F151" s="52"/>
      <c r="G151" s="135">
        <f>IF(B151&gt;0,IF(Business!$B$7="n",F151,ROUND(F151*1/(1+VLOOKUP(DATE(YEAR(B151),MONTH(B151),1),Data!$A$2:$P$700,MATCH("VAT rate",Data!$A$1:$P$1,0),FALSE)),2)),0)</f>
        <v>0</v>
      </c>
      <c r="H151" s="136">
        <f t="shared" si="15"/>
        <v>0</v>
      </c>
      <c r="I151" s="137">
        <f t="shared" si="16"/>
        <v>0</v>
      </c>
      <c r="J151" s="138">
        <f>IF(Business!$B$10="n",G151,ROUND('Sales Invoices'!F151*(1-Business!$B$11),2))</f>
        <v>0</v>
      </c>
      <c r="K151" s="139">
        <f t="shared" si="17"/>
        <v>0</v>
      </c>
      <c r="L151" s="140">
        <f>SUMIF('Business Bank'!$E$7:$E$598,A151,'Business Bank'!$D$7:$D$598)+SUMIF(Bank2!$E$7:$E$598,A151,Bank2!$D$7:$D$598)+SUMIF(CreditCard!$E$7:$E$598,A151,CreditCard!$D$7:$D$598)+SUMIF(Proprietor!$E$7:$E$574,A151,Proprietor!$D$7:$D$574)+SUMIF('CIS(suppliers)'!$E$8:$E$575,A151,'CIS(suppliers)'!$D$8:$D$575)+SUMIF('CIS(customers)'!$E$8:$E$575,A151,'CIS(customers)'!$D$8:$D$575)</f>
        <v>0</v>
      </c>
      <c r="M151" s="383" t="str">
        <f>IF((SUMIF('Business Bank'!$E$7:$E$6681,A151,'Business Bank'!$A$7:$A$6681)+SUMIF(Bank2!$E$7:$E$6690,A151,Bank2!$A$7:$A$6690)+SUMIF(CreditCard!$E$7:$E$6699,A151,CreditCard!$A$7:$A$6699)+SUMIF(Proprietor!$E$7:$E$6469,A151,Proprietor!$A$7:$D$6469))&gt;0,SUMIF('Business Bank'!$E$7:$E$6681,A151,'Business Bank'!$A$7:$A$6681)+SUMIF(Bank2!$E$7:$E$6690,A151,Bank2!$A$7:$A$6690)+SUMIF(CreditCard!$E$7:$E$6699,A151,CreditCard!$A$7:$A$6699)+SUMIF(Proprietor!$E$7:$E$6469,A151,Proprietor!$A$7:$D$6469),"")</f>
        <v/>
      </c>
      <c r="N151" s="141">
        <f t="shared" si="18"/>
        <v>0</v>
      </c>
      <c r="O151" s="142">
        <f>IF(H151&gt;0,IF(B151&gt;0,IF(Business!$B$7="n",N151,ROUND(N151*1/(1+VLOOKUP(DATE(YEAR(B151),MONTH(B151),1),Data!$A$2:$P$700,MATCH("VAT rate",Data!$A$1:$P$1,0),FALSE)),2)),0),N151)</f>
        <v>0</v>
      </c>
      <c r="P151" s="143">
        <f t="shared" si="19"/>
        <v>0</v>
      </c>
      <c r="Q151" s="357"/>
    </row>
    <row r="152" spans="1:17" s="57" customFormat="1">
      <c r="A152" s="75"/>
      <c r="B152" s="68"/>
      <c r="C152" s="75"/>
      <c r="D152" s="135" t="str">
        <f>IF(ISERROR(VLOOKUP(C152,Customers!$A$7:$H$302,3,FALSE)),"",VLOOKUP(C152,Customers!$A$7:$H$302,3,FALSE))</f>
        <v/>
      </c>
      <c r="E152" s="505"/>
      <c r="F152" s="52"/>
      <c r="G152" s="135">
        <f>IF(B152&gt;0,IF(Business!$B$7="n",F152,ROUND(F152*1/(1+VLOOKUP(DATE(YEAR(B152),MONTH(B152),1),Data!$A$2:$P$700,MATCH("VAT rate",Data!$A$1:$P$1,0),FALSE)),2)),0)</f>
        <v>0</v>
      </c>
      <c r="H152" s="136">
        <f t="shared" si="15"/>
        <v>0</v>
      </c>
      <c r="I152" s="137">
        <f t="shared" si="16"/>
        <v>0</v>
      </c>
      <c r="J152" s="138">
        <f>IF(Business!$B$10="n",G152,ROUND('Sales Invoices'!F152*(1-Business!$B$11),2))</f>
        <v>0</v>
      </c>
      <c r="K152" s="139">
        <f t="shared" si="17"/>
        <v>0</v>
      </c>
      <c r="L152" s="140">
        <f>SUMIF('Business Bank'!$E$7:$E$598,A152,'Business Bank'!$D$7:$D$598)+SUMIF(Bank2!$E$7:$E$598,A152,Bank2!$D$7:$D$598)+SUMIF(CreditCard!$E$7:$E$598,A152,CreditCard!$D$7:$D$598)+SUMIF(Proprietor!$E$7:$E$574,A152,Proprietor!$D$7:$D$574)+SUMIF('CIS(suppliers)'!$E$8:$E$575,A152,'CIS(suppliers)'!$D$8:$D$575)+SUMIF('CIS(customers)'!$E$8:$E$575,A152,'CIS(customers)'!$D$8:$D$575)</f>
        <v>0</v>
      </c>
      <c r="M152" s="383" t="str">
        <f>IF((SUMIF('Business Bank'!$E$7:$E$6681,A152,'Business Bank'!$A$7:$A$6681)+SUMIF(Bank2!$E$7:$E$6690,A152,Bank2!$A$7:$A$6690)+SUMIF(CreditCard!$E$7:$E$6699,A152,CreditCard!$A$7:$A$6699)+SUMIF(Proprietor!$E$7:$E$6469,A152,Proprietor!$A$7:$D$6469))&gt;0,SUMIF('Business Bank'!$E$7:$E$6681,A152,'Business Bank'!$A$7:$A$6681)+SUMIF(Bank2!$E$7:$E$6690,A152,Bank2!$A$7:$A$6690)+SUMIF(CreditCard!$E$7:$E$6699,A152,CreditCard!$A$7:$A$6699)+SUMIF(Proprietor!$E$7:$E$6469,A152,Proprietor!$A$7:$D$6469),"")</f>
        <v/>
      </c>
      <c r="N152" s="141">
        <f t="shared" si="18"/>
        <v>0</v>
      </c>
      <c r="O152" s="142">
        <f>IF(H152&gt;0,IF(B152&gt;0,IF(Business!$B$7="n",N152,ROUND(N152*1/(1+VLOOKUP(DATE(YEAR(B152),MONTH(B152),1),Data!$A$2:$P$700,MATCH("VAT rate",Data!$A$1:$P$1,0),FALSE)),2)),0),N152)</f>
        <v>0</v>
      </c>
      <c r="P152" s="143">
        <f t="shared" si="19"/>
        <v>0</v>
      </c>
      <c r="Q152" s="357"/>
    </row>
    <row r="153" spans="1:17" s="57" customFormat="1">
      <c r="A153" s="75"/>
      <c r="B153" s="68"/>
      <c r="C153" s="75"/>
      <c r="D153" s="135" t="str">
        <f>IF(ISERROR(VLOOKUP(C153,Customers!$A$7:$H$302,3,FALSE)),"",VLOOKUP(C153,Customers!$A$7:$H$302,3,FALSE))</f>
        <v/>
      </c>
      <c r="E153" s="505"/>
      <c r="F153" s="52"/>
      <c r="G153" s="135">
        <f>IF(B153&gt;0,IF(Business!$B$7="n",F153,ROUND(F153*1/(1+VLOOKUP(DATE(YEAR(B153),MONTH(B153),1),Data!$A$2:$P$700,MATCH("VAT rate",Data!$A$1:$P$1,0),FALSE)),2)),0)</f>
        <v>0</v>
      </c>
      <c r="H153" s="136">
        <f t="shared" si="15"/>
        <v>0</v>
      </c>
      <c r="I153" s="137">
        <f t="shared" si="16"/>
        <v>0</v>
      </c>
      <c r="J153" s="138">
        <f>IF(Business!$B$10="n",G153,ROUND('Sales Invoices'!F153*(1-Business!$B$11),2))</f>
        <v>0</v>
      </c>
      <c r="K153" s="139">
        <f t="shared" si="17"/>
        <v>0</v>
      </c>
      <c r="L153" s="140">
        <f>SUMIF('Business Bank'!$E$7:$E$598,A153,'Business Bank'!$D$7:$D$598)+SUMIF(Bank2!$E$7:$E$598,A153,Bank2!$D$7:$D$598)+SUMIF(CreditCard!$E$7:$E$598,A153,CreditCard!$D$7:$D$598)+SUMIF(Proprietor!$E$7:$E$574,A153,Proprietor!$D$7:$D$574)+SUMIF('CIS(suppliers)'!$E$8:$E$575,A153,'CIS(suppliers)'!$D$8:$D$575)+SUMIF('CIS(customers)'!$E$8:$E$575,A153,'CIS(customers)'!$D$8:$D$575)</f>
        <v>0</v>
      </c>
      <c r="M153" s="383" t="str">
        <f>IF((SUMIF('Business Bank'!$E$7:$E$6681,A153,'Business Bank'!$A$7:$A$6681)+SUMIF(Bank2!$E$7:$E$6690,A153,Bank2!$A$7:$A$6690)+SUMIF(CreditCard!$E$7:$E$6699,A153,CreditCard!$A$7:$A$6699)+SUMIF(Proprietor!$E$7:$E$6469,A153,Proprietor!$A$7:$D$6469))&gt;0,SUMIF('Business Bank'!$E$7:$E$6681,A153,'Business Bank'!$A$7:$A$6681)+SUMIF(Bank2!$E$7:$E$6690,A153,Bank2!$A$7:$A$6690)+SUMIF(CreditCard!$E$7:$E$6699,A153,CreditCard!$A$7:$A$6699)+SUMIF(Proprietor!$E$7:$E$6469,A153,Proprietor!$A$7:$D$6469),"")</f>
        <v/>
      </c>
      <c r="N153" s="141">
        <f t="shared" si="18"/>
        <v>0</v>
      </c>
      <c r="O153" s="142">
        <f>IF(H153&gt;0,IF(B153&gt;0,IF(Business!$B$7="n",N153,ROUND(N153*1/(1+VLOOKUP(DATE(YEAR(B153),MONTH(B153),1),Data!$A$2:$P$700,MATCH("VAT rate",Data!$A$1:$P$1,0),FALSE)),2)),0),N153)</f>
        <v>0</v>
      </c>
      <c r="P153" s="143">
        <f t="shared" si="19"/>
        <v>0</v>
      </c>
      <c r="Q153" s="357"/>
    </row>
    <row r="154" spans="1:17" s="57" customFormat="1">
      <c r="A154" s="75"/>
      <c r="B154" s="68"/>
      <c r="C154" s="75"/>
      <c r="D154" s="135" t="str">
        <f>IF(ISERROR(VLOOKUP(C154,Customers!$A$7:$H$302,3,FALSE)),"",VLOOKUP(C154,Customers!$A$7:$H$302,3,FALSE))</f>
        <v/>
      </c>
      <c r="E154" s="505"/>
      <c r="F154" s="52"/>
      <c r="G154" s="135">
        <f>IF(B154&gt;0,IF(Business!$B$7="n",F154,ROUND(F154*1/(1+VLOOKUP(DATE(YEAR(B154),MONTH(B154),1),Data!$A$2:$P$700,MATCH("VAT rate",Data!$A$1:$P$1,0),FALSE)),2)),0)</f>
        <v>0</v>
      </c>
      <c r="H154" s="136">
        <f t="shared" si="15"/>
        <v>0</v>
      </c>
      <c r="I154" s="137">
        <f t="shared" si="16"/>
        <v>0</v>
      </c>
      <c r="J154" s="138">
        <f>IF(Business!$B$10="n",G154,ROUND('Sales Invoices'!F154*(1-Business!$B$11),2))</f>
        <v>0</v>
      </c>
      <c r="K154" s="139">
        <f t="shared" si="17"/>
        <v>0</v>
      </c>
      <c r="L154" s="140">
        <f>SUMIF('Business Bank'!$E$7:$E$598,A154,'Business Bank'!$D$7:$D$598)+SUMIF(Bank2!$E$7:$E$598,A154,Bank2!$D$7:$D$598)+SUMIF(CreditCard!$E$7:$E$598,A154,CreditCard!$D$7:$D$598)+SUMIF(Proprietor!$E$7:$E$574,A154,Proprietor!$D$7:$D$574)+SUMIF('CIS(suppliers)'!$E$8:$E$575,A154,'CIS(suppliers)'!$D$8:$D$575)+SUMIF('CIS(customers)'!$E$8:$E$575,A154,'CIS(customers)'!$D$8:$D$575)</f>
        <v>0</v>
      </c>
      <c r="M154" s="383" t="str">
        <f>IF((SUMIF('Business Bank'!$E$7:$E$6681,A154,'Business Bank'!$A$7:$A$6681)+SUMIF(Bank2!$E$7:$E$6690,A154,Bank2!$A$7:$A$6690)+SUMIF(CreditCard!$E$7:$E$6699,A154,CreditCard!$A$7:$A$6699)+SUMIF(Proprietor!$E$7:$E$6469,A154,Proprietor!$A$7:$D$6469))&gt;0,SUMIF('Business Bank'!$E$7:$E$6681,A154,'Business Bank'!$A$7:$A$6681)+SUMIF(Bank2!$E$7:$E$6690,A154,Bank2!$A$7:$A$6690)+SUMIF(CreditCard!$E$7:$E$6699,A154,CreditCard!$A$7:$A$6699)+SUMIF(Proprietor!$E$7:$E$6469,A154,Proprietor!$A$7:$D$6469),"")</f>
        <v/>
      </c>
      <c r="N154" s="141">
        <f t="shared" si="18"/>
        <v>0</v>
      </c>
      <c r="O154" s="142">
        <f>IF(H154&gt;0,IF(B154&gt;0,IF(Business!$B$7="n",N154,ROUND(N154*1/(1+VLOOKUP(DATE(YEAR(B154),MONTH(B154),1),Data!$A$2:$P$700,MATCH("VAT rate",Data!$A$1:$P$1,0),FALSE)),2)),0),N154)</f>
        <v>0</v>
      </c>
      <c r="P154" s="143">
        <f t="shared" si="19"/>
        <v>0</v>
      </c>
      <c r="Q154" s="357"/>
    </row>
    <row r="155" spans="1:17" s="57" customFormat="1">
      <c r="A155" s="75"/>
      <c r="B155" s="68"/>
      <c r="C155" s="75"/>
      <c r="D155" s="135" t="str">
        <f>IF(ISERROR(VLOOKUP(C155,Customers!$A$7:$H$302,3,FALSE)),"",VLOOKUP(C155,Customers!$A$7:$H$302,3,FALSE))</f>
        <v/>
      </c>
      <c r="E155" s="505"/>
      <c r="F155" s="52"/>
      <c r="G155" s="135">
        <f>IF(B155&gt;0,IF(Business!$B$7="n",F155,ROUND(F155*1/(1+VLOOKUP(DATE(YEAR(B155),MONTH(B155),1),Data!$A$2:$P$700,MATCH("VAT rate",Data!$A$1:$P$1,0),FALSE)),2)),0)</f>
        <v>0</v>
      </c>
      <c r="H155" s="136">
        <f t="shared" si="15"/>
        <v>0</v>
      </c>
      <c r="I155" s="137">
        <f t="shared" si="16"/>
        <v>0</v>
      </c>
      <c r="J155" s="138">
        <f>IF(Business!$B$10="n",G155,ROUND('Sales Invoices'!F155*(1-Business!$B$11),2))</f>
        <v>0</v>
      </c>
      <c r="K155" s="139">
        <f t="shared" si="17"/>
        <v>0</v>
      </c>
      <c r="L155" s="140">
        <f>SUMIF('Business Bank'!$E$7:$E$598,A155,'Business Bank'!$D$7:$D$598)+SUMIF(Bank2!$E$7:$E$598,A155,Bank2!$D$7:$D$598)+SUMIF(CreditCard!$E$7:$E$598,A155,CreditCard!$D$7:$D$598)+SUMIF(Proprietor!$E$7:$E$574,A155,Proprietor!$D$7:$D$574)+SUMIF('CIS(suppliers)'!$E$8:$E$575,A155,'CIS(suppliers)'!$D$8:$D$575)+SUMIF('CIS(customers)'!$E$8:$E$575,A155,'CIS(customers)'!$D$8:$D$575)</f>
        <v>0</v>
      </c>
      <c r="M155" s="383" t="str">
        <f>IF((SUMIF('Business Bank'!$E$7:$E$6681,A155,'Business Bank'!$A$7:$A$6681)+SUMIF(Bank2!$E$7:$E$6690,A155,Bank2!$A$7:$A$6690)+SUMIF(CreditCard!$E$7:$E$6699,A155,CreditCard!$A$7:$A$6699)+SUMIF(Proprietor!$E$7:$E$6469,A155,Proprietor!$A$7:$D$6469))&gt;0,SUMIF('Business Bank'!$E$7:$E$6681,A155,'Business Bank'!$A$7:$A$6681)+SUMIF(Bank2!$E$7:$E$6690,A155,Bank2!$A$7:$A$6690)+SUMIF(CreditCard!$E$7:$E$6699,A155,CreditCard!$A$7:$A$6699)+SUMIF(Proprietor!$E$7:$E$6469,A155,Proprietor!$A$7:$D$6469),"")</f>
        <v/>
      </c>
      <c r="N155" s="141">
        <f t="shared" si="18"/>
        <v>0</v>
      </c>
      <c r="O155" s="142">
        <f>IF(H155&gt;0,IF(B155&gt;0,IF(Business!$B$7="n",N155,ROUND(N155*1/(1+VLOOKUP(DATE(YEAR(B155),MONTH(B155),1),Data!$A$2:$P$700,MATCH("VAT rate",Data!$A$1:$P$1,0),FALSE)),2)),0),N155)</f>
        <v>0</v>
      </c>
      <c r="P155" s="143">
        <f t="shared" si="19"/>
        <v>0</v>
      </c>
      <c r="Q155" s="357"/>
    </row>
    <row r="156" spans="1:17" s="57" customFormat="1">
      <c r="A156" s="75"/>
      <c r="B156" s="68"/>
      <c r="C156" s="75"/>
      <c r="D156" s="135" t="str">
        <f>IF(ISERROR(VLOOKUP(C156,Customers!$A$7:$H$302,3,FALSE)),"",VLOOKUP(C156,Customers!$A$7:$H$302,3,FALSE))</f>
        <v/>
      </c>
      <c r="E156" s="505"/>
      <c r="F156" s="52"/>
      <c r="G156" s="135">
        <f>IF(B156&gt;0,IF(Business!$B$7="n",F156,ROUND(F156*1/(1+VLOOKUP(DATE(YEAR(B156),MONTH(B156),1),Data!$A$2:$P$700,MATCH("VAT rate",Data!$A$1:$P$1,0),FALSE)),2)),0)</f>
        <v>0</v>
      </c>
      <c r="H156" s="136">
        <f t="shared" si="15"/>
        <v>0</v>
      </c>
      <c r="I156" s="137">
        <f t="shared" si="16"/>
        <v>0</v>
      </c>
      <c r="J156" s="138">
        <f>IF(Business!$B$10="n",G156,ROUND('Sales Invoices'!F156*(1-Business!$B$11),2))</f>
        <v>0</v>
      </c>
      <c r="K156" s="139">
        <f t="shared" si="17"/>
        <v>0</v>
      </c>
      <c r="L156" s="140">
        <f>SUMIF('Business Bank'!$E$7:$E$598,A156,'Business Bank'!$D$7:$D$598)+SUMIF(Bank2!$E$7:$E$598,A156,Bank2!$D$7:$D$598)+SUMIF(CreditCard!$E$7:$E$598,A156,CreditCard!$D$7:$D$598)+SUMIF(Proprietor!$E$7:$E$574,A156,Proprietor!$D$7:$D$574)+SUMIF('CIS(suppliers)'!$E$8:$E$575,A156,'CIS(suppliers)'!$D$8:$D$575)+SUMIF('CIS(customers)'!$E$8:$E$575,A156,'CIS(customers)'!$D$8:$D$575)</f>
        <v>0</v>
      </c>
      <c r="M156" s="383" t="str">
        <f>IF((SUMIF('Business Bank'!$E$7:$E$6681,A156,'Business Bank'!$A$7:$A$6681)+SUMIF(Bank2!$E$7:$E$6690,A156,Bank2!$A$7:$A$6690)+SUMIF(CreditCard!$E$7:$E$6699,A156,CreditCard!$A$7:$A$6699)+SUMIF(Proprietor!$E$7:$E$6469,A156,Proprietor!$A$7:$D$6469))&gt;0,SUMIF('Business Bank'!$E$7:$E$6681,A156,'Business Bank'!$A$7:$A$6681)+SUMIF(Bank2!$E$7:$E$6690,A156,Bank2!$A$7:$A$6690)+SUMIF(CreditCard!$E$7:$E$6699,A156,CreditCard!$A$7:$A$6699)+SUMIF(Proprietor!$E$7:$E$6469,A156,Proprietor!$A$7:$D$6469),"")</f>
        <v/>
      </c>
      <c r="N156" s="141">
        <f t="shared" si="18"/>
        <v>0</v>
      </c>
      <c r="O156" s="142">
        <f>IF(H156&gt;0,IF(B156&gt;0,IF(Business!$B$7="n",N156,ROUND(N156*1/(1+VLOOKUP(DATE(YEAR(B156),MONTH(B156),1),Data!$A$2:$P$700,MATCH("VAT rate",Data!$A$1:$P$1,0),FALSE)),2)),0),N156)</f>
        <v>0</v>
      </c>
      <c r="P156" s="143">
        <f t="shared" si="19"/>
        <v>0</v>
      </c>
      <c r="Q156" s="357"/>
    </row>
    <row r="157" spans="1:17" s="57" customFormat="1">
      <c r="A157" s="75"/>
      <c r="B157" s="68"/>
      <c r="C157" s="75"/>
      <c r="D157" s="135" t="str">
        <f>IF(ISERROR(VLOOKUP(C157,Customers!$A$7:$H$302,3,FALSE)),"",VLOOKUP(C157,Customers!$A$7:$H$302,3,FALSE))</f>
        <v/>
      </c>
      <c r="E157" s="505"/>
      <c r="F157" s="52"/>
      <c r="G157" s="135">
        <f>IF(B157&gt;0,IF(Business!$B$7="n",F157,ROUND(F157*1/(1+VLOOKUP(DATE(YEAR(B157),MONTH(B157),1),Data!$A$2:$P$700,MATCH("VAT rate",Data!$A$1:$P$1,0),FALSE)),2)),0)</f>
        <v>0</v>
      </c>
      <c r="H157" s="136">
        <f t="shared" si="15"/>
        <v>0</v>
      </c>
      <c r="I157" s="137">
        <f t="shared" si="16"/>
        <v>0</v>
      </c>
      <c r="J157" s="138">
        <f>IF(Business!$B$10="n",G157,ROUND('Sales Invoices'!F157*(1-Business!$B$11),2))</f>
        <v>0</v>
      </c>
      <c r="K157" s="139">
        <f t="shared" si="17"/>
        <v>0</v>
      </c>
      <c r="L157" s="140">
        <f>SUMIF('Business Bank'!$E$7:$E$598,A157,'Business Bank'!$D$7:$D$598)+SUMIF(Bank2!$E$7:$E$598,A157,Bank2!$D$7:$D$598)+SUMIF(CreditCard!$E$7:$E$598,A157,CreditCard!$D$7:$D$598)+SUMIF(Proprietor!$E$7:$E$574,A157,Proprietor!$D$7:$D$574)+SUMIF('CIS(suppliers)'!$E$8:$E$575,A157,'CIS(suppliers)'!$D$8:$D$575)+SUMIF('CIS(customers)'!$E$8:$E$575,A157,'CIS(customers)'!$D$8:$D$575)</f>
        <v>0</v>
      </c>
      <c r="M157" s="383" t="str">
        <f>IF((SUMIF('Business Bank'!$E$7:$E$6681,A157,'Business Bank'!$A$7:$A$6681)+SUMIF(Bank2!$E$7:$E$6690,A157,Bank2!$A$7:$A$6690)+SUMIF(CreditCard!$E$7:$E$6699,A157,CreditCard!$A$7:$A$6699)+SUMIF(Proprietor!$E$7:$E$6469,A157,Proprietor!$A$7:$D$6469))&gt;0,SUMIF('Business Bank'!$E$7:$E$6681,A157,'Business Bank'!$A$7:$A$6681)+SUMIF(Bank2!$E$7:$E$6690,A157,Bank2!$A$7:$A$6690)+SUMIF(CreditCard!$E$7:$E$6699,A157,CreditCard!$A$7:$A$6699)+SUMIF(Proprietor!$E$7:$E$6469,A157,Proprietor!$A$7:$D$6469),"")</f>
        <v/>
      </c>
      <c r="N157" s="141">
        <f t="shared" si="18"/>
        <v>0</v>
      </c>
      <c r="O157" s="142">
        <f>IF(H157&gt;0,IF(B157&gt;0,IF(Business!$B$7="n",N157,ROUND(N157*1/(1+VLOOKUP(DATE(YEAR(B157),MONTH(B157),1),Data!$A$2:$P$700,MATCH("VAT rate",Data!$A$1:$P$1,0),FALSE)),2)),0),N157)</f>
        <v>0</v>
      </c>
      <c r="P157" s="143">
        <f t="shared" si="19"/>
        <v>0</v>
      </c>
      <c r="Q157" s="357"/>
    </row>
    <row r="158" spans="1:17" s="57" customFormat="1">
      <c r="A158" s="75"/>
      <c r="B158" s="68"/>
      <c r="C158" s="75"/>
      <c r="D158" s="135" t="str">
        <f>IF(ISERROR(VLOOKUP(C158,Customers!$A$7:$H$302,3,FALSE)),"",VLOOKUP(C158,Customers!$A$7:$H$302,3,FALSE))</f>
        <v/>
      </c>
      <c r="E158" s="505"/>
      <c r="F158" s="52"/>
      <c r="G158" s="135">
        <f>IF(B158&gt;0,IF(Business!$B$7="n",F158,ROUND(F158*1/(1+VLOOKUP(DATE(YEAR(B158),MONTH(B158),1),Data!$A$2:$P$700,MATCH("VAT rate",Data!$A$1:$P$1,0),FALSE)),2)),0)</f>
        <v>0</v>
      </c>
      <c r="H158" s="136">
        <f t="shared" si="15"/>
        <v>0</v>
      </c>
      <c r="I158" s="137">
        <f t="shared" si="16"/>
        <v>0</v>
      </c>
      <c r="J158" s="138">
        <f>IF(Business!$B$10="n",G158,ROUND('Sales Invoices'!F158*(1-Business!$B$11),2))</f>
        <v>0</v>
      </c>
      <c r="K158" s="139">
        <f t="shared" si="17"/>
        <v>0</v>
      </c>
      <c r="L158" s="140">
        <f>SUMIF('Business Bank'!$E$7:$E$598,A158,'Business Bank'!$D$7:$D$598)+SUMIF(Bank2!$E$7:$E$598,A158,Bank2!$D$7:$D$598)+SUMIF(CreditCard!$E$7:$E$598,A158,CreditCard!$D$7:$D$598)+SUMIF(Proprietor!$E$7:$E$574,A158,Proprietor!$D$7:$D$574)+SUMIF('CIS(suppliers)'!$E$8:$E$575,A158,'CIS(suppliers)'!$D$8:$D$575)+SUMIF('CIS(customers)'!$E$8:$E$575,A158,'CIS(customers)'!$D$8:$D$575)</f>
        <v>0</v>
      </c>
      <c r="M158" s="383" t="str">
        <f>IF((SUMIF('Business Bank'!$E$7:$E$6681,A158,'Business Bank'!$A$7:$A$6681)+SUMIF(Bank2!$E$7:$E$6690,A158,Bank2!$A$7:$A$6690)+SUMIF(CreditCard!$E$7:$E$6699,A158,CreditCard!$A$7:$A$6699)+SUMIF(Proprietor!$E$7:$E$6469,A158,Proprietor!$A$7:$D$6469))&gt;0,SUMIF('Business Bank'!$E$7:$E$6681,A158,'Business Bank'!$A$7:$A$6681)+SUMIF(Bank2!$E$7:$E$6690,A158,Bank2!$A$7:$A$6690)+SUMIF(CreditCard!$E$7:$E$6699,A158,CreditCard!$A$7:$A$6699)+SUMIF(Proprietor!$E$7:$E$6469,A158,Proprietor!$A$7:$D$6469),"")</f>
        <v/>
      </c>
      <c r="N158" s="141">
        <f t="shared" si="18"/>
        <v>0</v>
      </c>
      <c r="O158" s="142">
        <f>IF(H158&gt;0,IF(B158&gt;0,IF(Business!$B$7="n",N158,ROUND(N158*1/(1+VLOOKUP(DATE(YEAR(B158),MONTH(B158),1),Data!$A$2:$P$700,MATCH("VAT rate",Data!$A$1:$P$1,0),FALSE)),2)),0),N158)</f>
        <v>0</v>
      </c>
      <c r="P158" s="143">
        <f t="shared" si="19"/>
        <v>0</v>
      </c>
      <c r="Q158" s="357"/>
    </row>
    <row r="159" spans="1:17" s="57" customFormat="1">
      <c r="A159" s="75"/>
      <c r="B159" s="68"/>
      <c r="C159" s="75"/>
      <c r="D159" s="135" t="str">
        <f>IF(ISERROR(VLOOKUP(C159,Customers!$A$7:$H$302,3,FALSE)),"",VLOOKUP(C159,Customers!$A$7:$H$302,3,FALSE))</f>
        <v/>
      </c>
      <c r="E159" s="505"/>
      <c r="F159" s="52"/>
      <c r="G159" s="135">
        <f>IF(B159&gt;0,IF(Business!$B$7="n",F159,ROUND(F159*1/(1+VLOOKUP(DATE(YEAR(B159),MONTH(B159),1),Data!$A$2:$P$700,MATCH("VAT rate",Data!$A$1:$P$1,0),FALSE)),2)),0)</f>
        <v>0</v>
      </c>
      <c r="H159" s="136">
        <f t="shared" si="15"/>
        <v>0</v>
      </c>
      <c r="I159" s="137">
        <f t="shared" si="16"/>
        <v>0</v>
      </c>
      <c r="J159" s="138">
        <f>IF(Business!$B$10="n",G159,ROUND('Sales Invoices'!F159*(1-Business!$B$11),2))</f>
        <v>0</v>
      </c>
      <c r="K159" s="139">
        <f t="shared" si="17"/>
        <v>0</v>
      </c>
      <c r="L159" s="140">
        <f>SUMIF('Business Bank'!$E$7:$E$598,A159,'Business Bank'!$D$7:$D$598)+SUMIF(Bank2!$E$7:$E$598,A159,Bank2!$D$7:$D$598)+SUMIF(CreditCard!$E$7:$E$598,A159,CreditCard!$D$7:$D$598)+SUMIF(Proprietor!$E$7:$E$574,A159,Proprietor!$D$7:$D$574)+SUMIF('CIS(suppliers)'!$E$8:$E$575,A159,'CIS(suppliers)'!$D$8:$D$575)+SUMIF('CIS(customers)'!$E$8:$E$575,A159,'CIS(customers)'!$D$8:$D$575)</f>
        <v>0</v>
      </c>
      <c r="M159" s="383" t="str">
        <f>IF((SUMIF('Business Bank'!$E$7:$E$6681,A159,'Business Bank'!$A$7:$A$6681)+SUMIF(Bank2!$E$7:$E$6690,A159,Bank2!$A$7:$A$6690)+SUMIF(CreditCard!$E$7:$E$6699,A159,CreditCard!$A$7:$A$6699)+SUMIF(Proprietor!$E$7:$E$6469,A159,Proprietor!$A$7:$D$6469))&gt;0,SUMIF('Business Bank'!$E$7:$E$6681,A159,'Business Bank'!$A$7:$A$6681)+SUMIF(Bank2!$E$7:$E$6690,A159,Bank2!$A$7:$A$6690)+SUMIF(CreditCard!$E$7:$E$6699,A159,CreditCard!$A$7:$A$6699)+SUMIF(Proprietor!$E$7:$E$6469,A159,Proprietor!$A$7:$D$6469),"")</f>
        <v/>
      </c>
      <c r="N159" s="141">
        <f t="shared" si="18"/>
        <v>0</v>
      </c>
      <c r="O159" s="142">
        <f>IF(H159&gt;0,IF(B159&gt;0,IF(Business!$B$7="n",N159,ROUND(N159*1/(1+VLOOKUP(DATE(YEAR(B159),MONTH(B159),1),Data!$A$2:$P$700,MATCH("VAT rate",Data!$A$1:$P$1,0),FALSE)),2)),0),N159)</f>
        <v>0</v>
      </c>
      <c r="P159" s="143">
        <f t="shared" si="19"/>
        <v>0</v>
      </c>
      <c r="Q159" s="357"/>
    </row>
    <row r="160" spans="1:17" s="57" customFormat="1">
      <c r="A160" s="75"/>
      <c r="B160" s="68"/>
      <c r="C160" s="75"/>
      <c r="D160" s="135" t="str">
        <f>IF(ISERROR(VLOOKUP(C160,Customers!$A$7:$H$302,3,FALSE)),"",VLOOKUP(C160,Customers!$A$7:$H$302,3,FALSE))</f>
        <v/>
      </c>
      <c r="E160" s="505"/>
      <c r="F160" s="52"/>
      <c r="G160" s="135">
        <f>IF(B160&gt;0,IF(Business!$B$7="n",F160,ROUND(F160*1/(1+VLOOKUP(DATE(YEAR(B160),MONTH(B160),1),Data!$A$2:$P$700,MATCH("VAT rate",Data!$A$1:$P$1,0),FALSE)),2)),0)</f>
        <v>0</v>
      </c>
      <c r="H160" s="136">
        <f t="shared" si="15"/>
        <v>0</v>
      </c>
      <c r="I160" s="137">
        <f t="shared" si="16"/>
        <v>0</v>
      </c>
      <c r="J160" s="138">
        <f>IF(Business!$B$10="n",G160,ROUND('Sales Invoices'!F160*(1-Business!$B$11),2))</f>
        <v>0</v>
      </c>
      <c r="K160" s="139">
        <f t="shared" si="17"/>
        <v>0</v>
      </c>
      <c r="L160" s="140">
        <f>SUMIF('Business Bank'!$E$7:$E$598,A160,'Business Bank'!$D$7:$D$598)+SUMIF(Bank2!$E$7:$E$598,A160,Bank2!$D$7:$D$598)+SUMIF(CreditCard!$E$7:$E$598,A160,CreditCard!$D$7:$D$598)+SUMIF(Proprietor!$E$7:$E$574,A160,Proprietor!$D$7:$D$574)+SUMIF('CIS(suppliers)'!$E$8:$E$575,A160,'CIS(suppliers)'!$D$8:$D$575)+SUMIF('CIS(customers)'!$E$8:$E$575,A160,'CIS(customers)'!$D$8:$D$575)</f>
        <v>0</v>
      </c>
      <c r="M160" s="383" t="str">
        <f>IF((SUMIF('Business Bank'!$E$7:$E$6681,A160,'Business Bank'!$A$7:$A$6681)+SUMIF(Bank2!$E$7:$E$6690,A160,Bank2!$A$7:$A$6690)+SUMIF(CreditCard!$E$7:$E$6699,A160,CreditCard!$A$7:$A$6699)+SUMIF(Proprietor!$E$7:$E$6469,A160,Proprietor!$A$7:$D$6469))&gt;0,SUMIF('Business Bank'!$E$7:$E$6681,A160,'Business Bank'!$A$7:$A$6681)+SUMIF(Bank2!$E$7:$E$6690,A160,Bank2!$A$7:$A$6690)+SUMIF(CreditCard!$E$7:$E$6699,A160,CreditCard!$A$7:$A$6699)+SUMIF(Proprietor!$E$7:$E$6469,A160,Proprietor!$A$7:$D$6469),"")</f>
        <v/>
      </c>
      <c r="N160" s="141">
        <f t="shared" si="18"/>
        <v>0</v>
      </c>
      <c r="O160" s="142">
        <f>IF(H160&gt;0,IF(B160&gt;0,IF(Business!$B$7="n",N160,ROUND(N160*1/(1+VLOOKUP(DATE(YEAR(B160),MONTH(B160),1),Data!$A$2:$P$700,MATCH("VAT rate",Data!$A$1:$P$1,0),FALSE)),2)),0),N160)</f>
        <v>0</v>
      </c>
      <c r="P160" s="143">
        <f t="shared" si="19"/>
        <v>0</v>
      </c>
      <c r="Q160" s="357"/>
    </row>
    <row r="161" spans="1:17" s="57" customFormat="1">
      <c r="A161" s="75"/>
      <c r="B161" s="68"/>
      <c r="C161" s="75"/>
      <c r="D161" s="135" t="str">
        <f>IF(ISERROR(VLOOKUP(C161,Customers!$A$7:$H$302,3,FALSE)),"",VLOOKUP(C161,Customers!$A$7:$H$302,3,FALSE))</f>
        <v/>
      </c>
      <c r="E161" s="505"/>
      <c r="F161" s="52"/>
      <c r="G161" s="135">
        <f>IF(B161&gt;0,IF(Business!$B$7="n",F161,ROUND(F161*1/(1+VLOOKUP(DATE(YEAR(B161),MONTH(B161),1),Data!$A$2:$P$700,MATCH("VAT rate",Data!$A$1:$P$1,0),FALSE)),2)),0)</f>
        <v>0</v>
      </c>
      <c r="H161" s="136">
        <f t="shared" si="15"/>
        <v>0</v>
      </c>
      <c r="I161" s="137">
        <f t="shared" si="16"/>
        <v>0</v>
      </c>
      <c r="J161" s="138">
        <f>IF(Business!$B$10="n",G161,ROUND('Sales Invoices'!F161*(1-Business!$B$11),2))</f>
        <v>0</v>
      </c>
      <c r="K161" s="139">
        <f t="shared" si="17"/>
        <v>0</v>
      </c>
      <c r="L161" s="140">
        <f>SUMIF('Business Bank'!$E$7:$E$598,A161,'Business Bank'!$D$7:$D$598)+SUMIF(Bank2!$E$7:$E$598,A161,Bank2!$D$7:$D$598)+SUMIF(CreditCard!$E$7:$E$598,A161,CreditCard!$D$7:$D$598)+SUMIF(Proprietor!$E$7:$E$574,A161,Proprietor!$D$7:$D$574)+SUMIF('CIS(suppliers)'!$E$8:$E$575,A161,'CIS(suppliers)'!$D$8:$D$575)+SUMIF('CIS(customers)'!$E$8:$E$575,A161,'CIS(customers)'!$D$8:$D$575)</f>
        <v>0</v>
      </c>
      <c r="M161" s="383" t="str">
        <f>IF((SUMIF('Business Bank'!$E$7:$E$6681,A161,'Business Bank'!$A$7:$A$6681)+SUMIF(Bank2!$E$7:$E$6690,A161,Bank2!$A$7:$A$6690)+SUMIF(CreditCard!$E$7:$E$6699,A161,CreditCard!$A$7:$A$6699)+SUMIF(Proprietor!$E$7:$E$6469,A161,Proprietor!$A$7:$D$6469))&gt;0,SUMIF('Business Bank'!$E$7:$E$6681,A161,'Business Bank'!$A$7:$A$6681)+SUMIF(Bank2!$E$7:$E$6690,A161,Bank2!$A$7:$A$6690)+SUMIF(CreditCard!$E$7:$E$6699,A161,CreditCard!$A$7:$A$6699)+SUMIF(Proprietor!$E$7:$E$6469,A161,Proprietor!$A$7:$D$6469),"")</f>
        <v/>
      </c>
      <c r="N161" s="141">
        <f t="shared" si="18"/>
        <v>0</v>
      </c>
      <c r="O161" s="142">
        <f>IF(H161&gt;0,IF(B161&gt;0,IF(Business!$B$7="n",N161,ROUND(N161*1/(1+VLOOKUP(DATE(YEAR(B161),MONTH(B161),1),Data!$A$2:$P$700,MATCH("VAT rate",Data!$A$1:$P$1,0),FALSE)),2)),0),N161)</f>
        <v>0</v>
      </c>
      <c r="P161" s="143">
        <f t="shared" si="19"/>
        <v>0</v>
      </c>
      <c r="Q161" s="357"/>
    </row>
    <row r="162" spans="1:17" s="57" customFormat="1">
      <c r="A162" s="75"/>
      <c r="B162" s="68"/>
      <c r="C162" s="75"/>
      <c r="D162" s="135" t="str">
        <f>IF(ISERROR(VLOOKUP(C162,Customers!$A$7:$H$302,3,FALSE)),"",VLOOKUP(C162,Customers!$A$7:$H$302,3,FALSE))</f>
        <v/>
      </c>
      <c r="E162" s="505"/>
      <c r="F162" s="52"/>
      <c r="G162" s="135">
        <f>IF(B162&gt;0,IF(Business!$B$7="n",F162,ROUND(F162*1/(1+VLOOKUP(DATE(YEAR(B162),MONTH(B162),1),Data!$A$2:$P$700,MATCH("VAT rate",Data!$A$1:$P$1,0),FALSE)),2)),0)</f>
        <v>0</v>
      </c>
      <c r="H162" s="136">
        <f t="shared" si="15"/>
        <v>0</v>
      </c>
      <c r="I162" s="137">
        <f t="shared" si="16"/>
        <v>0</v>
      </c>
      <c r="J162" s="138">
        <f>IF(Business!$B$10="n",G162,ROUND('Sales Invoices'!F162*(1-Business!$B$11),2))</f>
        <v>0</v>
      </c>
      <c r="K162" s="139">
        <f t="shared" si="17"/>
        <v>0</v>
      </c>
      <c r="L162" s="140">
        <f>SUMIF('Business Bank'!$E$7:$E$598,A162,'Business Bank'!$D$7:$D$598)+SUMIF(Bank2!$E$7:$E$598,A162,Bank2!$D$7:$D$598)+SUMIF(CreditCard!$E$7:$E$598,A162,CreditCard!$D$7:$D$598)+SUMIF(Proprietor!$E$7:$E$574,A162,Proprietor!$D$7:$D$574)+SUMIF('CIS(suppliers)'!$E$8:$E$575,A162,'CIS(suppliers)'!$D$8:$D$575)+SUMIF('CIS(customers)'!$E$8:$E$575,A162,'CIS(customers)'!$D$8:$D$575)</f>
        <v>0</v>
      </c>
      <c r="M162" s="383" t="str">
        <f>IF((SUMIF('Business Bank'!$E$7:$E$6681,A162,'Business Bank'!$A$7:$A$6681)+SUMIF(Bank2!$E$7:$E$6690,A162,Bank2!$A$7:$A$6690)+SUMIF(CreditCard!$E$7:$E$6699,A162,CreditCard!$A$7:$A$6699)+SUMIF(Proprietor!$E$7:$E$6469,A162,Proprietor!$A$7:$D$6469))&gt;0,SUMIF('Business Bank'!$E$7:$E$6681,A162,'Business Bank'!$A$7:$A$6681)+SUMIF(Bank2!$E$7:$E$6690,A162,Bank2!$A$7:$A$6690)+SUMIF(CreditCard!$E$7:$E$6699,A162,CreditCard!$A$7:$A$6699)+SUMIF(Proprietor!$E$7:$E$6469,A162,Proprietor!$A$7:$D$6469),"")</f>
        <v/>
      </c>
      <c r="N162" s="141">
        <f t="shared" si="18"/>
        <v>0</v>
      </c>
      <c r="O162" s="142">
        <f>IF(H162&gt;0,IF(B162&gt;0,IF(Business!$B$7="n",N162,ROUND(N162*1/(1+VLOOKUP(DATE(YEAR(B162),MONTH(B162),1),Data!$A$2:$P$700,MATCH("VAT rate",Data!$A$1:$P$1,0),FALSE)),2)),0),N162)</f>
        <v>0</v>
      </c>
      <c r="P162" s="143">
        <f t="shared" si="19"/>
        <v>0</v>
      </c>
      <c r="Q162" s="357"/>
    </row>
    <row r="163" spans="1:17" s="57" customFormat="1">
      <c r="A163" s="75"/>
      <c r="B163" s="68"/>
      <c r="C163" s="75"/>
      <c r="D163" s="135" t="str">
        <f>IF(ISERROR(VLOOKUP(C163,Customers!$A$7:$H$302,3,FALSE)),"",VLOOKUP(C163,Customers!$A$7:$H$302,3,FALSE))</f>
        <v/>
      </c>
      <c r="E163" s="505"/>
      <c r="F163" s="52"/>
      <c r="G163" s="135">
        <f>IF(B163&gt;0,IF(Business!$B$7="n",F163,ROUND(F163*1/(1+VLOOKUP(DATE(YEAR(B163),MONTH(B163),1),Data!$A$2:$P$700,MATCH("VAT rate",Data!$A$1:$P$1,0),FALSE)),2)),0)</f>
        <v>0</v>
      </c>
      <c r="H163" s="136">
        <f t="shared" si="15"/>
        <v>0</v>
      </c>
      <c r="I163" s="137">
        <f t="shared" si="16"/>
        <v>0</v>
      </c>
      <c r="J163" s="138">
        <f>IF(Business!$B$10="n",G163,ROUND('Sales Invoices'!F163*(1-Business!$B$11),2))</f>
        <v>0</v>
      </c>
      <c r="K163" s="139">
        <f t="shared" si="17"/>
        <v>0</v>
      </c>
      <c r="L163" s="140">
        <f>SUMIF('Business Bank'!$E$7:$E$598,A163,'Business Bank'!$D$7:$D$598)+SUMIF(Bank2!$E$7:$E$598,A163,Bank2!$D$7:$D$598)+SUMIF(CreditCard!$E$7:$E$598,A163,CreditCard!$D$7:$D$598)+SUMIF(Proprietor!$E$7:$E$574,A163,Proprietor!$D$7:$D$574)+SUMIF('CIS(suppliers)'!$E$8:$E$575,A163,'CIS(suppliers)'!$D$8:$D$575)+SUMIF('CIS(customers)'!$E$8:$E$575,A163,'CIS(customers)'!$D$8:$D$575)</f>
        <v>0</v>
      </c>
      <c r="M163" s="383" t="str">
        <f>IF((SUMIF('Business Bank'!$E$7:$E$6681,A163,'Business Bank'!$A$7:$A$6681)+SUMIF(Bank2!$E$7:$E$6690,A163,Bank2!$A$7:$A$6690)+SUMIF(CreditCard!$E$7:$E$6699,A163,CreditCard!$A$7:$A$6699)+SUMIF(Proprietor!$E$7:$E$6469,A163,Proprietor!$A$7:$D$6469))&gt;0,SUMIF('Business Bank'!$E$7:$E$6681,A163,'Business Bank'!$A$7:$A$6681)+SUMIF(Bank2!$E$7:$E$6690,A163,Bank2!$A$7:$A$6690)+SUMIF(CreditCard!$E$7:$E$6699,A163,CreditCard!$A$7:$A$6699)+SUMIF(Proprietor!$E$7:$E$6469,A163,Proprietor!$A$7:$D$6469),"")</f>
        <v/>
      </c>
      <c r="N163" s="141">
        <f t="shared" si="18"/>
        <v>0</v>
      </c>
      <c r="O163" s="142">
        <f>IF(H163&gt;0,IF(B163&gt;0,IF(Business!$B$7="n",N163,ROUND(N163*1/(1+VLOOKUP(DATE(YEAR(B163),MONTH(B163),1),Data!$A$2:$P$700,MATCH("VAT rate",Data!$A$1:$P$1,0),FALSE)),2)),0),N163)</f>
        <v>0</v>
      </c>
      <c r="P163" s="143">
        <f t="shared" si="19"/>
        <v>0</v>
      </c>
      <c r="Q163" s="357"/>
    </row>
    <row r="164" spans="1:17" s="57" customFormat="1">
      <c r="A164" s="75"/>
      <c r="B164" s="68"/>
      <c r="C164" s="75"/>
      <c r="D164" s="135" t="str">
        <f>IF(ISERROR(VLOOKUP(C164,Customers!$A$7:$H$302,3,FALSE)),"",VLOOKUP(C164,Customers!$A$7:$H$302,3,FALSE))</f>
        <v/>
      </c>
      <c r="E164" s="505"/>
      <c r="F164" s="52"/>
      <c r="G164" s="135">
        <f>IF(B164&gt;0,IF(Business!$B$7="n",F164,ROUND(F164*1/(1+VLOOKUP(DATE(YEAR(B164),MONTH(B164),1),Data!$A$2:$P$700,MATCH("VAT rate",Data!$A$1:$P$1,0),FALSE)),2)),0)</f>
        <v>0</v>
      </c>
      <c r="H164" s="136">
        <f t="shared" si="15"/>
        <v>0</v>
      </c>
      <c r="I164" s="137">
        <f t="shared" si="16"/>
        <v>0</v>
      </c>
      <c r="J164" s="138">
        <f>IF(Business!$B$10="n",G164,ROUND('Sales Invoices'!F164*(1-Business!$B$11),2))</f>
        <v>0</v>
      </c>
      <c r="K164" s="139">
        <f t="shared" si="17"/>
        <v>0</v>
      </c>
      <c r="L164" s="140">
        <f>SUMIF('Business Bank'!$E$7:$E$598,A164,'Business Bank'!$D$7:$D$598)+SUMIF(Bank2!$E$7:$E$598,A164,Bank2!$D$7:$D$598)+SUMIF(CreditCard!$E$7:$E$598,A164,CreditCard!$D$7:$D$598)+SUMIF(Proprietor!$E$7:$E$574,A164,Proprietor!$D$7:$D$574)+SUMIF('CIS(suppliers)'!$E$8:$E$575,A164,'CIS(suppliers)'!$D$8:$D$575)+SUMIF('CIS(customers)'!$E$8:$E$575,A164,'CIS(customers)'!$D$8:$D$575)</f>
        <v>0</v>
      </c>
      <c r="M164" s="383" t="str">
        <f>IF((SUMIF('Business Bank'!$E$7:$E$6681,A164,'Business Bank'!$A$7:$A$6681)+SUMIF(Bank2!$E$7:$E$6690,A164,Bank2!$A$7:$A$6690)+SUMIF(CreditCard!$E$7:$E$6699,A164,CreditCard!$A$7:$A$6699)+SUMIF(Proprietor!$E$7:$E$6469,A164,Proprietor!$A$7:$D$6469))&gt;0,SUMIF('Business Bank'!$E$7:$E$6681,A164,'Business Bank'!$A$7:$A$6681)+SUMIF(Bank2!$E$7:$E$6690,A164,Bank2!$A$7:$A$6690)+SUMIF(CreditCard!$E$7:$E$6699,A164,CreditCard!$A$7:$A$6699)+SUMIF(Proprietor!$E$7:$E$6469,A164,Proprietor!$A$7:$D$6469),"")</f>
        <v/>
      </c>
      <c r="N164" s="141">
        <f t="shared" si="18"/>
        <v>0</v>
      </c>
      <c r="O164" s="142">
        <f>IF(H164&gt;0,IF(B164&gt;0,IF(Business!$B$7="n",N164,ROUND(N164*1/(1+VLOOKUP(DATE(YEAR(B164),MONTH(B164),1),Data!$A$2:$P$700,MATCH("VAT rate",Data!$A$1:$P$1,0),FALSE)),2)),0),N164)</f>
        <v>0</v>
      </c>
      <c r="P164" s="143">
        <f t="shared" si="19"/>
        <v>0</v>
      </c>
      <c r="Q164" s="357"/>
    </row>
    <row r="165" spans="1:17" s="57" customFormat="1">
      <c r="A165" s="75"/>
      <c r="B165" s="68"/>
      <c r="C165" s="75"/>
      <c r="D165" s="135" t="str">
        <f>IF(ISERROR(VLOOKUP(C165,Customers!$A$7:$H$302,3,FALSE)),"",VLOOKUP(C165,Customers!$A$7:$H$302,3,FALSE))</f>
        <v/>
      </c>
      <c r="E165" s="505"/>
      <c r="F165" s="52"/>
      <c r="G165" s="135">
        <f>IF(B165&gt;0,IF(Business!$B$7="n",F165,ROUND(F165*1/(1+VLOOKUP(DATE(YEAR(B165),MONTH(B165),1),Data!$A$2:$P$700,MATCH("VAT rate",Data!$A$1:$P$1,0),FALSE)),2)),0)</f>
        <v>0</v>
      </c>
      <c r="H165" s="136">
        <f t="shared" si="15"/>
        <v>0</v>
      </c>
      <c r="I165" s="137">
        <f t="shared" si="16"/>
        <v>0</v>
      </c>
      <c r="J165" s="138">
        <f>IF(Business!$B$10="n",G165,ROUND('Sales Invoices'!F165*(1-Business!$B$11),2))</f>
        <v>0</v>
      </c>
      <c r="K165" s="139">
        <f t="shared" si="17"/>
        <v>0</v>
      </c>
      <c r="L165" s="140">
        <f>SUMIF('Business Bank'!$E$7:$E$598,A165,'Business Bank'!$D$7:$D$598)+SUMIF(Bank2!$E$7:$E$598,A165,Bank2!$D$7:$D$598)+SUMIF(CreditCard!$E$7:$E$598,A165,CreditCard!$D$7:$D$598)+SUMIF(Proprietor!$E$7:$E$574,A165,Proprietor!$D$7:$D$574)+SUMIF('CIS(suppliers)'!$E$8:$E$575,A165,'CIS(suppliers)'!$D$8:$D$575)+SUMIF('CIS(customers)'!$E$8:$E$575,A165,'CIS(customers)'!$D$8:$D$575)</f>
        <v>0</v>
      </c>
      <c r="M165" s="383" t="str">
        <f>IF((SUMIF('Business Bank'!$E$7:$E$6681,A165,'Business Bank'!$A$7:$A$6681)+SUMIF(Bank2!$E$7:$E$6690,A165,Bank2!$A$7:$A$6690)+SUMIF(CreditCard!$E$7:$E$6699,A165,CreditCard!$A$7:$A$6699)+SUMIF(Proprietor!$E$7:$E$6469,A165,Proprietor!$A$7:$D$6469))&gt;0,SUMIF('Business Bank'!$E$7:$E$6681,A165,'Business Bank'!$A$7:$A$6681)+SUMIF(Bank2!$E$7:$E$6690,A165,Bank2!$A$7:$A$6690)+SUMIF(CreditCard!$E$7:$E$6699,A165,CreditCard!$A$7:$A$6699)+SUMIF(Proprietor!$E$7:$E$6469,A165,Proprietor!$A$7:$D$6469),"")</f>
        <v/>
      </c>
      <c r="N165" s="141">
        <f t="shared" si="18"/>
        <v>0</v>
      </c>
      <c r="O165" s="142">
        <f>IF(H165&gt;0,IF(B165&gt;0,IF(Business!$B$7="n",N165,ROUND(N165*1/(1+VLOOKUP(DATE(YEAR(B165),MONTH(B165),1),Data!$A$2:$P$700,MATCH("VAT rate",Data!$A$1:$P$1,0),FALSE)),2)),0),N165)</f>
        <v>0</v>
      </c>
      <c r="P165" s="143">
        <f t="shared" si="19"/>
        <v>0</v>
      </c>
      <c r="Q165" s="357"/>
    </row>
    <row r="166" spans="1:17" s="57" customFormat="1">
      <c r="A166" s="75"/>
      <c r="B166" s="68"/>
      <c r="C166" s="75"/>
      <c r="D166" s="135" t="str">
        <f>IF(ISERROR(VLOOKUP(C166,Customers!$A$7:$H$302,3,FALSE)),"",VLOOKUP(C166,Customers!$A$7:$H$302,3,FALSE))</f>
        <v/>
      </c>
      <c r="E166" s="505"/>
      <c r="F166" s="52"/>
      <c r="G166" s="135">
        <f>IF(B166&gt;0,IF(Business!$B$7="n",F166,ROUND(F166*1/(1+VLOOKUP(DATE(YEAR(B166),MONTH(B166),1),Data!$A$2:$P$700,MATCH("VAT rate",Data!$A$1:$P$1,0),FALSE)),2)),0)</f>
        <v>0</v>
      </c>
      <c r="H166" s="136">
        <f t="shared" si="15"/>
        <v>0</v>
      </c>
      <c r="I166" s="137">
        <f t="shared" si="16"/>
        <v>0</v>
      </c>
      <c r="J166" s="138">
        <f>IF(Business!$B$10="n",G166,ROUND('Sales Invoices'!F166*(1-Business!$B$11),2))</f>
        <v>0</v>
      </c>
      <c r="K166" s="139">
        <f t="shared" si="17"/>
        <v>0</v>
      </c>
      <c r="L166" s="140">
        <f>SUMIF('Business Bank'!$E$7:$E$598,A166,'Business Bank'!$D$7:$D$598)+SUMIF(Bank2!$E$7:$E$598,A166,Bank2!$D$7:$D$598)+SUMIF(CreditCard!$E$7:$E$598,A166,CreditCard!$D$7:$D$598)+SUMIF(Proprietor!$E$7:$E$574,A166,Proprietor!$D$7:$D$574)+SUMIF('CIS(suppliers)'!$E$8:$E$575,A166,'CIS(suppliers)'!$D$8:$D$575)+SUMIF('CIS(customers)'!$E$8:$E$575,A166,'CIS(customers)'!$D$8:$D$575)</f>
        <v>0</v>
      </c>
      <c r="M166" s="383" t="str">
        <f>IF((SUMIF('Business Bank'!$E$7:$E$6681,A166,'Business Bank'!$A$7:$A$6681)+SUMIF(Bank2!$E$7:$E$6690,A166,Bank2!$A$7:$A$6690)+SUMIF(CreditCard!$E$7:$E$6699,A166,CreditCard!$A$7:$A$6699)+SUMIF(Proprietor!$E$7:$E$6469,A166,Proprietor!$A$7:$D$6469))&gt;0,SUMIF('Business Bank'!$E$7:$E$6681,A166,'Business Bank'!$A$7:$A$6681)+SUMIF(Bank2!$E$7:$E$6690,A166,Bank2!$A$7:$A$6690)+SUMIF(CreditCard!$E$7:$E$6699,A166,CreditCard!$A$7:$A$6699)+SUMIF(Proprietor!$E$7:$E$6469,A166,Proprietor!$A$7:$D$6469),"")</f>
        <v/>
      </c>
      <c r="N166" s="141">
        <f t="shared" si="18"/>
        <v>0</v>
      </c>
      <c r="O166" s="142">
        <f>IF(H166&gt;0,IF(B166&gt;0,IF(Business!$B$7="n",N166,ROUND(N166*1/(1+VLOOKUP(DATE(YEAR(B166),MONTH(B166),1),Data!$A$2:$P$700,MATCH("VAT rate",Data!$A$1:$P$1,0),FALSE)),2)),0),N166)</f>
        <v>0</v>
      </c>
      <c r="P166" s="143">
        <f t="shared" si="19"/>
        <v>0</v>
      </c>
      <c r="Q166" s="357"/>
    </row>
    <row r="167" spans="1:17" s="57" customFormat="1">
      <c r="A167" s="75"/>
      <c r="B167" s="68"/>
      <c r="C167" s="75"/>
      <c r="D167" s="135" t="str">
        <f>IF(ISERROR(VLOOKUP(C167,Customers!$A$7:$H$302,3,FALSE)),"",VLOOKUP(C167,Customers!$A$7:$H$302,3,FALSE))</f>
        <v/>
      </c>
      <c r="E167" s="505"/>
      <c r="F167" s="52"/>
      <c r="G167" s="135">
        <f>IF(B167&gt;0,IF(Business!$B$7="n",F167,ROUND(F167*1/(1+VLOOKUP(DATE(YEAR(B167),MONTH(B167),1),Data!$A$2:$P$700,MATCH("VAT rate",Data!$A$1:$P$1,0),FALSE)),2)),0)</f>
        <v>0</v>
      </c>
      <c r="H167" s="136">
        <f t="shared" si="15"/>
        <v>0</v>
      </c>
      <c r="I167" s="137">
        <f t="shared" si="16"/>
        <v>0</v>
      </c>
      <c r="J167" s="138">
        <f>IF(Business!$B$10="n",G167,ROUND('Sales Invoices'!F167*(1-Business!$B$11),2))</f>
        <v>0</v>
      </c>
      <c r="K167" s="139">
        <f t="shared" si="17"/>
        <v>0</v>
      </c>
      <c r="L167" s="140">
        <f>SUMIF('Business Bank'!$E$7:$E$598,A167,'Business Bank'!$D$7:$D$598)+SUMIF(Bank2!$E$7:$E$598,A167,Bank2!$D$7:$D$598)+SUMIF(CreditCard!$E$7:$E$598,A167,CreditCard!$D$7:$D$598)+SUMIF(Proprietor!$E$7:$E$574,A167,Proprietor!$D$7:$D$574)+SUMIF('CIS(suppliers)'!$E$8:$E$575,A167,'CIS(suppliers)'!$D$8:$D$575)+SUMIF('CIS(customers)'!$E$8:$E$575,A167,'CIS(customers)'!$D$8:$D$575)</f>
        <v>0</v>
      </c>
      <c r="M167" s="383" t="str">
        <f>IF((SUMIF('Business Bank'!$E$7:$E$6681,A167,'Business Bank'!$A$7:$A$6681)+SUMIF(Bank2!$E$7:$E$6690,A167,Bank2!$A$7:$A$6690)+SUMIF(CreditCard!$E$7:$E$6699,A167,CreditCard!$A$7:$A$6699)+SUMIF(Proprietor!$E$7:$E$6469,A167,Proprietor!$A$7:$D$6469))&gt;0,SUMIF('Business Bank'!$E$7:$E$6681,A167,'Business Bank'!$A$7:$A$6681)+SUMIF(Bank2!$E$7:$E$6690,A167,Bank2!$A$7:$A$6690)+SUMIF(CreditCard!$E$7:$E$6699,A167,CreditCard!$A$7:$A$6699)+SUMIF(Proprietor!$E$7:$E$6469,A167,Proprietor!$A$7:$D$6469),"")</f>
        <v/>
      </c>
      <c r="N167" s="141">
        <f t="shared" si="18"/>
        <v>0</v>
      </c>
      <c r="O167" s="142">
        <f>IF(H167&gt;0,IF(B167&gt;0,IF(Business!$B$7="n",N167,ROUND(N167*1/(1+VLOOKUP(DATE(YEAR(B167),MONTH(B167),1),Data!$A$2:$P$700,MATCH("VAT rate",Data!$A$1:$P$1,0),FALSE)),2)),0),N167)</f>
        <v>0</v>
      </c>
      <c r="P167" s="143">
        <f t="shared" si="19"/>
        <v>0</v>
      </c>
      <c r="Q167" s="357"/>
    </row>
    <row r="168" spans="1:17" s="57" customFormat="1">
      <c r="A168" s="75"/>
      <c r="B168" s="68"/>
      <c r="C168" s="75"/>
      <c r="D168" s="135" t="str">
        <f>IF(ISERROR(VLOOKUP(C168,Customers!$A$7:$H$302,3,FALSE)),"",VLOOKUP(C168,Customers!$A$7:$H$302,3,FALSE))</f>
        <v/>
      </c>
      <c r="E168" s="505"/>
      <c r="F168" s="52"/>
      <c r="G168" s="135">
        <f>IF(B168&gt;0,IF(Business!$B$7="n",F168,ROUND(F168*1/(1+VLOOKUP(DATE(YEAR(B168),MONTH(B168),1),Data!$A$2:$P$700,MATCH("VAT rate",Data!$A$1:$P$1,0),FALSE)),2)),0)</f>
        <v>0</v>
      </c>
      <c r="H168" s="136">
        <f t="shared" si="15"/>
        <v>0</v>
      </c>
      <c r="I168" s="137">
        <f t="shared" si="16"/>
        <v>0</v>
      </c>
      <c r="J168" s="138">
        <f>IF(Business!$B$10="n",G168,ROUND('Sales Invoices'!F168*(1-Business!$B$11),2))</f>
        <v>0</v>
      </c>
      <c r="K168" s="139">
        <f t="shared" si="17"/>
        <v>0</v>
      </c>
      <c r="L168" s="140">
        <f>SUMIF('Business Bank'!$E$7:$E$598,A168,'Business Bank'!$D$7:$D$598)+SUMIF(Bank2!$E$7:$E$598,A168,Bank2!$D$7:$D$598)+SUMIF(CreditCard!$E$7:$E$598,A168,CreditCard!$D$7:$D$598)+SUMIF(Proprietor!$E$7:$E$574,A168,Proprietor!$D$7:$D$574)+SUMIF('CIS(suppliers)'!$E$8:$E$575,A168,'CIS(suppliers)'!$D$8:$D$575)+SUMIF('CIS(customers)'!$E$8:$E$575,A168,'CIS(customers)'!$D$8:$D$575)</f>
        <v>0</v>
      </c>
      <c r="M168" s="383" t="str">
        <f>IF((SUMIF('Business Bank'!$E$7:$E$6681,A168,'Business Bank'!$A$7:$A$6681)+SUMIF(Bank2!$E$7:$E$6690,A168,Bank2!$A$7:$A$6690)+SUMIF(CreditCard!$E$7:$E$6699,A168,CreditCard!$A$7:$A$6699)+SUMIF(Proprietor!$E$7:$E$6469,A168,Proprietor!$A$7:$D$6469))&gt;0,SUMIF('Business Bank'!$E$7:$E$6681,A168,'Business Bank'!$A$7:$A$6681)+SUMIF(Bank2!$E$7:$E$6690,A168,Bank2!$A$7:$A$6690)+SUMIF(CreditCard!$E$7:$E$6699,A168,CreditCard!$A$7:$A$6699)+SUMIF(Proprietor!$E$7:$E$6469,A168,Proprietor!$A$7:$D$6469),"")</f>
        <v/>
      </c>
      <c r="N168" s="141">
        <f t="shared" si="18"/>
        <v>0</v>
      </c>
      <c r="O168" s="142">
        <f>IF(H168&gt;0,IF(B168&gt;0,IF(Business!$B$7="n",N168,ROUND(N168*1/(1+VLOOKUP(DATE(YEAR(B168),MONTH(B168),1),Data!$A$2:$P$700,MATCH("VAT rate",Data!$A$1:$P$1,0),FALSE)),2)),0),N168)</f>
        <v>0</v>
      </c>
      <c r="P168" s="143">
        <f t="shared" si="19"/>
        <v>0</v>
      </c>
      <c r="Q168" s="357"/>
    </row>
    <row r="169" spans="1:17" s="57" customFormat="1">
      <c r="A169" s="75"/>
      <c r="B169" s="68"/>
      <c r="C169" s="75"/>
      <c r="D169" s="135" t="str">
        <f>IF(ISERROR(VLOOKUP(C169,Customers!$A$7:$H$302,3,FALSE)),"",VLOOKUP(C169,Customers!$A$7:$H$302,3,FALSE))</f>
        <v/>
      </c>
      <c r="E169" s="505"/>
      <c r="F169" s="52"/>
      <c r="G169" s="135">
        <f>IF(B169&gt;0,IF(Business!$B$7="n",F169,ROUND(F169*1/(1+VLOOKUP(DATE(YEAR(B169),MONTH(B169),1),Data!$A$2:$P$700,MATCH("VAT rate",Data!$A$1:$P$1,0),FALSE)),2)),0)</f>
        <v>0</v>
      </c>
      <c r="H169" s="136">
        <f t="shared" si="15"/>
        <v>0</v>
      </c>
      <c r="I169" s="137">
        <f t="shared" si="16"/>
        <v>0</v>
      </c>
      <c r="J169" s="138">
        <f>IF(Business!$B$10="n",G169,ROUND('Sales Invoices'!F169*(1-Business!$B$11),2))</f>
        <v>0</v>
      </c>
      <c r="K169" s="139">
        <f t="shared" si="17"/>
        <v>0</v>
      </c>
      <c r="L169" s="140">
        <f>SUMIF('Business Bank'!$E$7:$E$598,A169,'Business Bank'!$D$7:$D$598)+SUMIF(Bank2!$E$7:$E$598,A169,Bank2!$D$7:$D$598)+SUMIF(CreditCard!$E$7:$E$598,A169,CreditCard!$D$7:$D$598)+SUMIF(Proprietor!$E$7:$E$574,A169,Proprietor!$D$7:$D$574)+SUMIF('CIS(suppliers)'!$E$8:$E$575,A169,'CIS(suppliers)'!$D$8:$D$575)+SUMIF('CIS(customers)'!$E$8:$E$575,A169,'CIS(customers)'!$D$8:$D$575)</f>
        <v>0</v>
      </c>
      <c r="M169" s="383" t="str">
        <f>IF((SUMIF('Business Bank'!$E$7:$E$6681,A169,'Business Bank'!$A$7:$A$6681)+SUMIF(Bank2!$E$7:$E$6690,A169,Bank2!$A$7:$A$6690)+SUMIF(CreditCard!$E$7:$E$6699,A169,CreditCard!$A$7:$A$6699)+SUMIF(Proprietor!$E$7:$E$6469,A169,Proprietor!$A$7:$D$6469))&gt;0,SUMIF('Business Bank'!$E$7:$E$6681,A169,'Business Bank'!$A$7:$A$6681)+SUMIF(Bank2!$E$7:$E$6690,A169,Bank2!$A$7:$A$6690)+SUMIF(CreditCard!$E$7:$E$6699,A169,CreditCard!$A$7:$A$6699)+SUMIF(Proprietor!$E$7:$E$6469,A169,Proprietor!$A$7:$D$6469),"")</f>
        <v/>
      </c>
      <c r="N169" s="141">
        <f t="shared" si="18"/>
        <v>0</v>
      </c>
      <c r="O169" s="142">
        <f>IF(H169&gt;0,IF(B169&gt;0,IF(Business!$B$7="n",N169,ROUND(N169*1/(1+VLOOKUP(DATE(YEAR(B169),MONTH(B169),1),Data!$A$2:$P$700,MATCH("VAT rate",Data!$A$1:$P$1,0),FALSE)),2)),0),N169)</f>
        <v>0</v>
      </c>
      <c r="P169" s="143">
        <f t="shared" si="19"/>
        <v>0</v>
      </c>
      <c r="Q169" s="357"/>
    </row>
    <row r="170" spans="1:17" s="57" customFormat="1">
      <c r="A170" s="75"/>
      <c r="B170" s="68"/>
      <c r="C170" s="75"/>
      <c r="D170" s="135" t="str">
        <f>IF(ISERROR(VLOOKUP(C170,Customers!$A$7:$H$302,3,FALSE)),"",VLOOKUP(C170,Customers!$A$7:$H$302,3,FALSE))</f>
        <v/>
      </c>
      <c r="E170" s="505"/>
      <c r="F170" s="52"/>
      <c r="G170" s="135">
        <f>IF(B170&gt;0,IF(Business!$B$7="n",F170,ROUND(F170*1/(1+VLOOKUP(DATE(YEAR(B170),MONTH(B170),1),Data!$A$2:$P$700,MATCH("VAT rate",Data!$A$1:$P$1,0),FALSE)),2)),0)</f>
        <v>0</v>
      </c>
      <c r="H170" s="136">
        <f t="shared" si="15"/>
        <v>0</v>
      </c>
      <c r="I170" s="137">
        <f t="shared" si="16"/>
        <v>0</v>
      </c>
      <c r="J170" s="138">
        <f>IF(Business!$B$10="n",G170,ROUND('Sales Invoices'!F170*(1-Business!$B$11),2))</f>
        <v>0</v>
      </c>
      <c r="K170" s="139">
        <f t="shared" si="17"/>
        <v>0</v>
      </c>
      <c r="L170" s="140">
        <f>SUMIF('Business Bank'!$E$7:$E$598,A170,'Business Bank'!$D$7:$D$598)+SUMIF(Bank2!$E$7:$E$598,A170,Bank2!$D$7:$D$598)+SUMIF(CreditCard!$E$7:$E$598,A170,CreditCard!$D$7:$D$598)+SUMIF(Proprietor!$E$7:$E$574,A170,Proprietor!$D$7:$D$574)+SUMIF('CIS(suppliers)'!$E$8:$E$575,A170,'CIS(suppliers)'!$D$8:$D$575)+SUMIF('CIS(customers)'!$E$8:$E$575,A170,'CIS(customers)'!$D$8:$D$575)</f>
        <v>0</v>
      </c>
      <c r="M170" s="383" t="str">
        <f>IF((SUMIF('Business Bank'!$E$7:$E$6681,A170,'Business Bank'!$A$7:$A$6681)+SUMIF(Bank2!$E$7:$E$6690,A170,Bank2!$A$7:$A$6690)+SUMIF(CreditCard!$E$7:$E$6699,A170,CreditCard!$A$7:$A$6699)+SUMIF(Proprietor!$E$7:$E$6469,A170,Proprietor!$A$7:$D$6469))&gt;0,SUMIF('Business Bank'!$E$7:$E$6681,A170,'Business Bank'!$A$7:$A$6681)+SUMIF(Bank2!$E$7:$E$6690,A170,Bank2!$A$7:$A$6690)+SUMIF(CreditCard!$E$7:$E$6699,A170,CreditCard!$A$7:$A$6699)+SUMIF(Proprietor!$E$7:$E$6469,A170,Proprietor!$A$7:$D$6469),"")</f>
        <v/>
      </c>
      <c r="N170" s="141">
        <f t="shared" si="18"/>
        <v>0</v>
      </c>
      <c r="O170" s="142">
        <f>IF(H170&gt;0,IF(B170&gt;0,IF(Business!$B$7="n",N170,ROUND(N170*1/(1+VLOOKUP(DATE(YEAR(B170),MONTH(B170),1),Data!$A$2:$P$700,MATCH("VAT rate",Data!$A$1:$P$1,0),FALSE)),2)),0),N170)</f>
        <v>0</v>
      </c>
      <c r="P170" s="143">
        <f t="shared" si="19"/>
        <v>0</v>
      </c>
      <c r="Q170" s="357"/>
    </row>
    <row r="171" spans="1:17" s="57" customFormat="1">
      <c r="A171" s="75"/>
      <c r="B171" s="68"/>
      <c r="C171" s="75"/>
      <c r="D171" s="135" t="str">
        <f>IF(ISERROR(VLOOKUP(C171,Customers!$A$7:$H$302,3,FALSE)),"",VLOOKUP(C171,Customers!$A$7:$H$302,3,FALSE))</f>
        <v/>
      </c>
      <c r="E171" s="505"/>
      <c r="F171" s="52"/>
      <c r="G171" s="135">
        <f>IF(B171&gt;0,IF(Business!$B$7="n",F171,ROUND(F171*1/(1+VLOOKUP(DATE(YEAR(B171),MONTH(B171),1),Data!$A$2:$P$700,MATCH("VAT rate",Data!$A$1:$P$1,0),FALSE)),2)),0)</f>
        <v>0</v>
      </c>
      <c r="H171" s="136">
        <f t="shared" si="15"/>
        <v>0</v>
      </c>
      <c r="I171" s="137">
        <f t="shared" si="16"/>
        <v>0</v>
      </c>
      <c r="J171" s="138">
        <f>IF(Business!$B$10="n",G171,ROUND('Sales Invoices'!F171*(1-Business!$B$11),2))</f>
        <v>0</v>
      </c>
      <c r="K171" s="139">
        <f t="shared" si="17"/>
        <v>0</v>
      </c>
      <c r="L171" s="140">
        <f>SUMIF('Business Bank'!$E$7:$E$598,A171,'Business Bank'!$D$7:$D$598)+SUMIF(Bank2!$E$7:$E$598,A171,Bank2!$D$7:$D$598)+SUMIF(CreditCard!$E$7:$E$598,A171,CreditCard!$D$7:$D$598)+SUMIF(Proprietor!$E$7:$E$574,A171,Proprietor!$D$7:$D$574)+SUMIF('CIS(suppliers)'!$E$8:$E$575,A171,'CIS(suppliers)'!$D$8:$D$575)+SUMIF('CIS(customers)'!$E$8:$E$575,A171,'CIS(customers)'!$D$8:$D$575)</f>
        <v>0</v>
      </c>
      <c r="M171" s="383" t="str">
        <f>IF((SUMIF('Business Bank'!$E$7:$E$6681,A171,'Business Bank'!$A$7:$A$6681)+SUMIF(Bank2!$E$7:$E$6690,A171,Bank2!$A$7:$A$6690)+SUMIF(CreditCard!$E$7:$E$6699,A171,CreditCard!$A$7:$A$6699)+SUMIF(Proprietor!$E$7:$E$6469,A171,Proprietor!$A$7:$D$6469))&gt;0,SUMIF('Business Bank'!$E$7:$E$6681,A171,'Business Bank'!$A$7:$A$6681)+SUMIF(Bank2!$E$7:$E$6690,A171,Bank2!$A$7:$A$6690)+SUMIF(CreditCard!$E$7:$E$6699,A171,CreditCard!$A$7:$A$6699)+SUMIF(Proprietor!$E$7:$E$6469,A171,Proprietor!$A$7:$D$6469),"")</f>
        <v/>
      </c>
      <c r="N171" s="141">
        <f t="shared" si="18"/>
        <v>0</v>
      </c>
      <c r="O171" s="142">
        <f>IF(H171&gt;0,IF(B171&gt;0,IF(Business!$B$7="n",N171,ROUND(N171*1/(1+VLOOKUP(DATE(YEAR(B171),MONTH(B171),1),Data!$A$2:$P$700,MATCH("VAT rate",Data!$A$1:$P$1,0),FALSE)),2)),0),N171)</f>
        <v>0</v>
      </c>
      <c r="P171" s="143">
        <f t="shared" si="19"/>
        <v>0</v>
      </c>
      <c r="Q171" s="357"/>
    </row>
    <row r="172" spans="1:17" s="57" customFormat="1">
      <c r="A172" s="75"/>
      <c r="B172" s="68"/>
      <c r="C172" s="75"/>
      <c r="D172" s="135" t="str">
        <f>IF(ISERROR(VLOOKUP(C172,Customers!$A$7:$H$302,3,FALSE)),"",VLOOKUP(C172,Customers!$A$7:$H$302,3,FALSE))</f>
        <v/>
      </c>
      <c r="E172" s="505"/>
      <c r="F172" s="52"/>
      <c r="G172" s="135">
        <f>IF(B172&gt;0,IF(Business!$B$7="n",F172,ROUND(F172*1/(1+VLOOKUP(DATE(YEAR(B172),MONTH(B172),1),Data!$A$2:$P$700,MATCH("VAT rate",Data!$A$1:$P$1,0),FALSE)),2)),0)</f>
        <v>0</v>
      </c>
      <c r="H172" s="136">
        <f t="shared" si="15"/>
        <v>0</v>
      </c>
      <c r="I172" s="137">
        <f t="shared" si="16"/>
        <v>0</v>
      </c>
      <c r="J172" s="138">
        <f>IF(Business!$B$10="n",G172,ROUND('Sales Invoices'!F172*(1-Business!$B$11),2))</f>
        <v>0</v>
      </c>
      <c r="K172" s="139">
        <f t="shared" si="17"/>
        <v>0</v>
      </c>
      <c r="L172" s="140">
        <f>SUMIF('Business Bank'!$E$7:$E$598,A172,'Business Bank'!$D$7:$D$598)+SUMIF(Bank2!$E$7:$E$598,A172,Bank2!$D$7:$D$598)+SUMIF(CreditCard!$E$7:$E$598,A172,CreditCard!$D$7:$D$598)+SUMIF(Proprietor!$E$7:$E$574,A172,Proprietor!$D$7:$D$574)+SUMIF('CIS(suppliers)'!$E$8:$E$575,A172,'CIS(suppliers)'!$D$8:$D$575)+SUMIF('CIS(customers)'!$E$8:$E$575,A172,'CIS(customers)'!$D$8:$D$575)</f>
        <v>0</v>
      </c>
      <c r="M172" s="383" t="str">
        <f>IF((SUMIF('Business Bank'!$E$7:$E$6681,A172,'Business Bank'!$A$7:$A$6681)+SUMIF(Bank2!$E$7:$E$6690,A172,Bank2!$A$7:$A$6690)+SUMIF(CreditCard!$E$7:$E$6699,A172,CreditCard!$A$7:$A$6699)+SUMIF(Proprietor!$E$7:$E$6469,A172,Proprietor!$A$7:$D$6469))&gt;0,SUMIF('Business Bank'!$E$7:$E$6681,A172,'Business Bank'!$A$7:$A$6681)+SUMIF(Bank2!$E$7:$E$6690,A172,Bank2!$A$7:$A$6690)+SUMIF(CreditCard!$E$7:$E$6699,A172,CreditCard!$A$7:$A$6699)+SUMIF(Proprietor!$E$7:$E$6469,A172,Proprietor!$A$7:$D$6469),"")</f>
        <v/>
      </c>
      <c r="N172" s="141">
        <f t="shared" si="18"/>
        <v>0</v>
      </c>
      <c r="O172" s="142">
        <f>IF(H172&gt;0,IF(B172&gt;0,IF(Business!$B$7="n",N172,ROUND(N172*1/(1+VLOOKUP(DATE(YEAR(B172),MONTH(B172),1),Data!$A$2:$P$700,MATCH("VAT rate",Data!$A$1:$P$1,0),FALSE)),2)),0),N172)</f>
        <v>0</v>
      </c>
      <c r="P172" s="143">
        <f t="shared" si="19"/>
        <v>0</v>
      </c>
      <c r="Q172" s="357"/>
    </row>
    <row r="173" spans="1:17" s="57" customFormat="1">
      <c r="A173" s="75"/>
      <c r="B173" s="68"/>
      <c r="C173" s="75"/>
      <c r="D173" s="135" t="str">
        <f>IF(ISERROR(VLOOKUP(C173,Customers!$A$7:$H$302,3,FALSE)),"",VLOOKUP(C173,Customers!$A$7:$H$302,3,FALSE))</f>
        <v/>
      </c>
      <c r="E173" s="505"/>
      <c r="F173" s="52"/>
      <c r="G173" s="135">
        <f>IF(B173&gt;0,IF(Business!$B$7="n",F173,ROUND(F173*1/(1+VLOOKUP(DATE(YEAR(B173),MONTH(B173),1),Data!$A$2:$P$700,MATCH("VAT rate",Data!$A$1:$P$1,0),FALSE)),2)),0)</f>
        <v>0</v>
      </c>
      <c r="H173" s="136">
        <f t="shared" si="15"/>
        <v>0</v>
      </c>
      <c r="I173" s="137">
        <f t="shared" si="16"/>
        <v>0</v>
      </c>
      <c r="J173" s="138">
        <f>IF(Business!$B$10="n",G173,ROUND('Sales Invoices'!F173*(1-Business!$B$11),2))</f>
        <v>0</v>
      </c>
      <c r="K173" s="139">
        <f t="shared" si="17"/>
        <v>0</v>
      </c>
      <c r="L173" s="140">
        <f>SUMIF('Business Bank'!$E$7:$E$598,A173,'Business Bank'!$D$7:$D$598)+SUMIF(Bank2!$E$7:$E$598,A173,Bank2!$D$7:$D$598)+SUMIF(CreditCard!$E$7:$E$598,A173,CreditCard!$D$7:$D$598)+SUMIF(Proprietor!$E$7:$E$574,A173,Proprietor!$D$7:$D$574)+SUMIF('CIS(suppliers)'!$E$8:$E$575,A173,'CIS(suppliers)'!$D$8:$D$575)+SUMIF('CIS(customers)'!$E$8:$E$575,A173,'CIS(customers)'!$D$8:$D$575)</f>
        <v>0</v>
      </c>
      <c r="M173" s="383" t="str">
        <f>IF((SUMIF('Business Bank'!$E$7:$E$6681,A173,'Business Bank'!$A$7:$A$6681)+SUMIF(Bank2!$E$7:$E$6690,A173,Bank2!$A$7:$A$6690)+SUMIF(CreditCard!$E$7:$E$6699,A173,CreditCard!$A$7:$A$6699)+SUMIF(Proprietor!$E$7:$E$6469,A173,Proprietor!$A$7:$D$6469))&gt;0,SUMIF('Business Bank'!$E$7:$E$6681,A173,'Business Bank'!$A$7:$A$6681)+SUMIF(Bank2!$E$7:$E$6690,A173,Bank2!$A$7:$A$6690)+SUMIF(CreditCard!$E$7:$E$6699,A173,CreditCard!$A$7:$A$6699)+SUMIF(Proprietor!$E$7:$E$6469,A173,Proprietor!$A$7:$D$6469),"")</f>
        <v/>
      </c>
      <c r="N173" s="141">
        <f t="shared" si="18"/>
        <v>0</v>
      </c>
      <c r="O173" s="142">
        <f>IF(H173&gt;0,IF(B173&gt;0,IF(Business!$B$7="n",N173,ROUND(N173*1/(1+VLOOKUP(DATE(YEAR(B173),MONTH(B173),1),Data!$A$2:$P$700,MATCH("VAT rate",Data!$A$1:$P$1,0),FALSE)),2)),0),N173)</f>
        <v>0</v>
      </c>
      <c r="P173" s="143">
        <f t="shared" si="19"/>
        <v>0</v>
      </c>
      <c r="Q173" s="357"/>
    </row>
    <row r="174" spans="1:17" s="57" customFormat="1">
      <c r="A174" s="75"/>
      <c r="B174" s="68"/>
      <c r="C174" s="75"/>
      <c r="D174" s="135" t="str">
        <f>IF(ISERROR(VLOOKUP(C174,Customers!$A$7:$H$302,3,FALSE)),"",VLOOKUP(C174,Customers!$A$7:$H$302,3,FALSE))</f>
        <v/>
      </c>
      <c r="E174" s="505"/>
      <c r="F174" s="52"/>
      <c r="G174" s="135">
        <f>IF(B174&gt;0,IF(Business!$B$7="n",F174,ROUND(F174*1/(1+VLOOKUP(DATE(YEAR(B174),MONTH(B174),1),Data!$A$2:$P$700,MATCH("VAT rate",Data!$A$1:$P$1,0),FALSE)),2)),0)</f>
        <v>0</v>
      </c>
      <c r="H174" s="136">
        <f t="shared" si="15"/>
        <v>0</v>
      </c>
      <c r="I174" s="137">
        <f t="shared" si="16"/>
        <v>0</v>
      </c>
      <c r="J174" s="138">
        <f>IF(Business!$B$10="n",G174,ROUND('Sales Invoices'!F174*(1-Business!$B$11),2))</f>
        <v>0</v>
      </c>
      <c r="K174" s="139">
        <f t="shared" si="17"/>
        <v>0</v>
      </c>
      <c r="L174" s="140">
        <f>SUMIF('Business Bank'!$E$7:$E$598,A174,'Business Bank'!$D$7:$D$598)+SUMIF(Bank2!$E$7:$E$598,A174,Bank2!$D$7:$D$598)+SUMIF(CreditCard!$E$7:$E$598,A174,CreditCard!$D$7:$D$598)+SUMIF(Proprietor!$E$7:$E$574,A174,Proprietor!$D$7:$D$574)+SUMIF('CIS(suppliers)'!$E$8:$E$575,A174,'CIS(suppliers)'!$D$8:$D$575)+SUMIF('CIS(customers)'!$E$8:$E$575,A174,'CIS(customers)'!$D$8:$D$575)</f>
        <v>0</v>
      </c>
      <c r="M174" s="383" t="str">
        <f>IF((SUMIF('Business Bank'!$E$7:$E$6681,A174,'Business Bank'!$A$7:$A$6681)+SUMIF(Bank2!$E$7:$E$6690,A174,Bank2!$A$7:$A$6690)+SUMIF(CreditCard!$E$7:$E$6699,A174,CreditCard!$A$7:$A$6699)+SUMIF(Proprietor!$E$7:$E$6469,A174,Proprietor!$A$7:$D$6469))&gt;0,SUMIF('Business Bank'!$E$7:$E$6681,A174,'Business Bank'!$A$7:$A$6681)+SUMIF(Bank2!$E$7:$E$6690,A174,Bank2!$A$7:$A$6690)+SUMIF(CreditCard!$E$7:$E$6699,A174,CreditCard!$A$7:$A$6699)+SUMIF(Proprietor!$E$7:$E$6469,A174,Proprietor!$A$7:$D$6469),"")</f>
        <v/>
      </c>
      <c r="N174" s="141">
        <f t="shared" si="18"/>
        <v>0</v>
      </c>
      <c r="O174" s="142">
        <f>IF(H174&gt;0,IF(B174&gt;0,IF(Business!$B$7="n",N174,ROUND(N174*1/(1+VLOOKUP(DATE(YEAR(B174),MONTH(B174),1),Data!$A$2:$P$700,MATCH("VAT rate",Data!$A$1:$P$1,0),FALSE)),2)),0),N174)</f>
        <v>0</v>
      </c>
      <c r="P174" s="143">
        <f t="shared" si="19"/>
        <v>0</v>
      </c>
      <c r="Q174" s="357"/>
    </row>
    <row r="175" spans="1:17" s="57" customFormat="1">
      <c r="A175" s="75"/>
      <c r="B175" s="68"/>
      <c r="C175" s="75"/>
      <c r="D175" s="135" t="str">
        <f>IF(ISERROR(VLOOKUP(C175,Customers!$A$7:$H$302,3,FALSE)),"",VLOOKUP(C175,Customers!$A$7:$H$302,3,FALSE))</f>
        <v/>
      </c>
      <c r="E175" s="505"/>
      <c r="F175" s="52"/>
      <c r="G175" s="135">
        <f>IF(B175&gt;0,IF(Business!$B$7="n",F175,ROUND(F175*1/(1+VLOOKUP(DATE(YEAR(B175),MONTH(B175),1),Data!$A$2:$P$700,MATCH("VAT rate",Data!$A$1:$P$1,0),FALSE)),2)),0)</f>
        <v>0</v>
      </c>
      <c r="H175" s="136">
        <f t="shared" si="15"/>
        <v>0</v>
      </c>
      <c r="I175" s="137">
        <f t="shared" si="16"/>
        <v>0</v>
      </c>
      <c r="J175" s="138">
        <f>IF(Business!$B$10="n",G175,ROUND('Sales Invoices'!F175*(1-Business!$B$11),2))</f>
        <v>0</v>
      </c>
      <c r="K175" s="139">
        <f t="shared" si="17"/>
        <v>0</v>
      </c>
      <c r="L175" s="140">
        <f>SUMIF('Business Bank'!$E$7:$E$598,A175,'Business Bank'!$D$7:$D$598)+SUMIF(Bank2!$E$7:$E$598,A175,Bank2!$D$7:$D$598)+SUMIF(CreditCard!$E$7:$E$598,A175,CreditCard!$D$7:$D$598)+SUMIF(Proprietor!$E$7:$E$574,A175,Proprietor!$D$7:$D$574)+SUMIF('CIS(suppliers)'!$E$8:$E$575,A175,'CIS(suppliers)'!$D$8:$D$575)+SUMIF('CIS(customers)'!$E$8:$E$575,A175,'CIS(customers)'!$D$8:$D$575)</f>
        <v>0</v>
      </c>
      <c r="M175" s="383" t="str">
        <f>IF((SUMIF('Business Bank'!$E$7:$E$6681,A175,'Business Bank'!$A$7:$A$6681)+SUMIF(Bank2!$E$7:$E$6690,A175,Bank2!$A$7:$A$6690)+SUMIF(CreditCard!$E$7:$E$6699,A175,CreditCard!$A$7:$A$6699)+SUMIF(Proprietor!$E$7:$E$6469,A175,Proprietor!$A$7:$D$6469))&gt;0,SUMIF('Business Bank'!$E$7:$E$6681,A175,'Business Bank'!$A$7:$A$6681)+SUMIF(Bank2!$E$7:$E$6690,A175,Bank2!$A$7:$A$6690)+SUMIF(CreditCard!$E$7:$E$6699,A175,CreditCard!$A$7:$A$6699)+SUMIF(Proprietor!$E$7:$E$6469,A175,Proprietor!$A$7:$D$6469),"")</f>
        <v/>
      </c>
      <c r="N175" s="141">
        <f t="shared" si="18"/>
        <v>0</v>
      </c>
      <c r="O175" s="142">
        <f>IF(H175&gt;0,IF(B175&gt;0,IF(Business!$B$7="n",N175,ROUND(N175*1/(1+VLOOKUP(DATE(YEAR(B175),MONTH(B175),1),Data!$A$2:$P$700,MATCH("VAT rate",Data!$A$1:$P$1,0),FALSE)),2)),0),N175)</f>
        <v>0</v>
      </c>
      <c r="P175" s="143">
        <f t="shared" si="19"/>
        <v>0</v>
      </c>
      <c r="Q175" s="357"/>
    </row>
    <row r="176" spans="1:17" s="57" customFormat="1">
      <c r="A176" s="75"/>
      <c r="B176" s="68"/>
      <c r="C176" s="75"/>
      <c r="D176" s="135" t="str">
        <f>IF(ISERROR(VLOOKUP(C176,Customers!$A$7:$H$302,3,FALSE)),"",VLOOKUP(C176,Customers!$A$7:$H$302,3,FALSE))</f>
        <v/>
      </c>
      <c r="E176" s="505"/>
      <c r="F176" s="52"/>
      <c r="G176" s="135">
        <f>IF(B176&gt;0,IF(Business!$B$7="n",F176,ROUND(F176*1/(1+VLOOKUP(DATE(YEAR(B176),MONTH(B176),1),Data!$A$2:$P$700,MATCH("VAT rate",Data!$A$1:$P$1,0),FALSE)),2)),0)</f>
        <v>0</v>
      </c>
      <c r="H176" s="136">
        <f t="shared" si="15"/>
        <v>0</v>
      </c>
      <c r="I176" s="137">
        <f t="shared" si="16"/>
        <v>0</v>
      </c>
      <c r="J176" s="138">
        <f>IF(Business!$B$10="n",G176,ROUND('Sales Invoices'!F176*(1-Business!$B$11),2))</f>
        <v>0</v>
      </c>
      <c r="K176" s="139">
        <f t="shared" si="17"/>
        <v>0</v>
      </c>
      <c r="L176" s="140">
        <f>SUMIF('Business Bank'!$E$7:$E$598,A176,'Business Bank'!$D$7:$D$598)+SUMIF(Bank2!$E$7:$E$598,A176,Bank2!$D$7:$D$598)+SUMIF(CreditCard!$E$7:$E$598,A176,CreditCard!$D$7:$D$598)+SUMIF(Proprietor!$E$7:$E$574,A176,Proprietor!$D$7:$D$574)+SUMIF('CIS(suppliers)'!$E$8:$E$575,A176,'CIS(suppliers)'!$D$8:$D$575)+SUMIF('CIS(customers)'!$E$8:$E$575,A176,'CIS(customers)'!$D$8:$D$575)</f>
        <v>0</v>
      </c>
      <c r="M176" s="383" t="str">
        <f>IF((SUMIF('Business Bank'!$E$7:$E$6681,A176,'Business Bank'!$A$7:$A$6681)+SUMIF(Bank2!$E$7:$E$6690,A176,Bank2!$A$7:$A$6690)+SUMIF(CreditCard!$E$7:$E$6699,A176,CreditCard!$A$7:$A$6699)+SUMIF(Proprietor!$E$7:$E$6469,A176,Proprietor!$A$7:$D$6469))&gt;0,SUMIF('Business Bank'!$E$7:$E$6681,A176,'Business Bank'!$A$7:$A$6681)+SUMIF(Bank2!$E$7:$E$6690,A176,Bank2!$A$7:$A$6690)+SUMIF(CreditCard!$E$7:$E$6699,A176,CreditCard!$A$7:$A$6699)+SUMIF(Proprietor!$E$7:$E$6469,A176,Proprietor!$A$7:$D$6469),"")</f>
        <v/>
      </c>
      <c r="N176" s="141">
        <f t="shared" si="18"/>
        <v>0</v>
      </c>
      <c r="O176" s="142">
        <f>IF(H176&gt;0,IF(B176&gt;0,IF(Business!$B$7="n",N176,ROUND(N176*1/(1+VLOOKUP(DATE(YEAR(B176),MONTH(B176),1),Data!$A$2:$P$700,MATCH("VAT rate",Data!$A$1:$P$1,0),FALSE)),2)),0),N176)</f>
        <v>0</v>
      </c>
      <c r="P176" s="143">
        <f t="shared" si="19"/>
        <v>0</v>
      </c>
      <c r="Q176" s="357"/>
    </row>
    <row r="177" spans="1:17" s="57" customFormat="1">
      <c r="A177" s="75"/>
      <c r="B177" s="68"/>
      <c r="C177" s="75"/>
      <c r="D177" s="135" t="str">
        <f>IF(ISERROR(VLOOKUP(C177,Customers!$A$7:$H$302,3,FALSE)),"",VLOOKUP(C177,Customers!$A$7:$H$302,3,FALSE))</f>
        <v/>
      </c>
      <c r="E177" s="505"/>
      <c r="F177" s="52"/>
      <c r="G177" s="135">
        <f>IF(B177&gt;0,IF(Business!$B$7="n",F177,ROUND(F177*1/(1+VLOOKUP(DATE(YEAR(B177),MONTH(B177),1),Data!$A$2:$P$700,MATCH("VAT rate",Data!$A$1:$P$1,0),FALSE)),2)),0)</f>
        <v>0</v>
      </c>
      <c r="H177" s="136">
        <f t="shared" si="15"/>
        <v>0</v>
      </c>
      <c r="I177" s="137">
        <f t="shared" si="16"/>
        <v>0</v>
      </c>
      <c r="J177" s="138">
        <f>IF(Business!$B$10="n",G177,ROUND('Sales Invoices'!F177*(1-Business!$B$11),2))</f>
        <v>0</v>
      </c>
      <c r="K177" s="139">
        <f t="shared" si="17"/>
        <v>0</v>
      </c>
      <c r="L177" s="140">
        <f>SUMIF('Business Bank'!$E$7:$E$598,A177,'Business Bank'!$D$7:$D$598)+SUMIF(Bank2!$E$7:$E$598,A177,Bank2!$D$7:$D$598)+SUMIF(CreditCard!$E$7:$E$598,A177,CreditCard!$D$7:$D$598)+SUMIF(Proprietor!$E$7:$E$574,A177,Proprietor!$D$7:$D$574)+SUMIF('CIS(suppliers)'!$E$8:$E$575,A177,'CIS(suppliers)'!$D$8:$D$575)+SUMIF('CIS(customers)'!$E$8:$E$575,A177,'CIS(customers)'!$D$8:$D$575)</f>
        <v>0</v>
      </c>
      <c r="M177" s="383" t="str">
        <f>IF((SUMIF('Business Bank'!$E$7:$E$6681,A177,'Business Bank'!$A$7:$A$6681)+SUMIF(Bank2!$E$7:$E$6690,A177,Bank2!$A$7:$A$6690)+SUMIF(CreditCard!$E$7:$E$6699,A177,CreditCard!$A$7:$A$6699)+SUMIF(Proprietor!$E$7:$E$6469,A177,Proprietor!$A$7:$D$6469))&gt;0,SUMIF('Business Bank'!$E$7:$E$6681,A177,'Business Bank'!$A$7:$A$6681)+SUMIF(Bank2!$E$7:$E$6690,A177,Bank2!$A$7:$A$6690)+SUMIF(CreditCard!$E$7:$E$6699,A177,CreditCard!$A$7:$A$6699)+SUMIF(Proprietor!$E$7:$E$6469,A177,Proprietor!$A$7:$D$6469),"")</f>
        <v/>
      </c>
      <c r="N177" s="141">
        <f t="shared" si="18"/>
        <v>0</v>
      </c>
      <c r="O177" s="142">
        <f>IF(H177&gt;0,IF(B177&gt;0,IF(Business!$B$7="n",N177,ROUND(N177*1/(1+VLOOKUP(DATE(YEAR(B177),MONTH(B177),1),Data!$A$2:$P$700,MATCH("VAT rate",Data!$A$1:$P$1,0),FALSE)),2)),0),N177)</f>
        <v>0</v>
      </c>
      <c r="P177" s="143">
        <f t="shared" si="19"/>
        <v>0</v>
      </c>
      <c r="Q177" s="357"/>
    </row>
    <row r="178" spans="1:17" s="57" customFormat="1">
      <c r="A178" s="75"/>
      <c r="B178" s="68"/>
      <c r="C178" s="75"/>
      <c r="D178" s="135" t="str">
        <f>IF(ISERROR(VLOOKUP(C178,Customers!$A$7:$H$302,3,FALSE)),"",VLOOKUP(C178,Customers!$A$7:$H$302,3,FALSE))</f>
        <v/>
      </c>
      <c r="E178" s="505"/>
      <c r="F178" s="52"/>
      <c r="G178" s="135">
        <f>IF(B178&gt;0,IF(Business!$B$7="n",F178,ROUND(F178*1/(1+VLOOKUP(DATE(YEAR(B178),MONTH(B178),1),Data!$A$2:$P$700,MATCH("VAT rate",Data!$A$1:$P$1,0),FALSE)),2)),0)</f>
        <v>0</v>
      </c>
      <c r="H178" s="136">
        <f t="shared" si="15"/>
        <v>0</v>
      </c>
      <c r="I178" s="137">
        <f t="shared" si="16"/>
        <v>0</v>
      </c>
      <c r="J178" s="138">
        <f>IF(Business!$B$10="n",G178,ROUND('Sales Invoices'!F178*(1-Business!$B$11),2))</f>
        <v>0</v>
      </c>
      <c r="K178" s="139">
        <f t="shared" si="17"/>
        <v>0</v>
      </c>
      <c r="L178" s="140">
        <f>SUMIF('Business Bank'!$E$7:$E$598,A178,'Business Bank'!$D$7:$D$598)+SUMIF(Bank2!$E$7:$E$598,A178,Bank2!$D$7:$D$598)+SUMIF(CreditCard!$E$7:$E$598,A178,CreditCard!$D$7:$D$598)+SUMIF(Proprietor!$E$7:$E$574,A178,Proprietor!$D$7:$D$574)+SUMIF('CIS(suppliers)'!$E$8:$E$575,A178,'CIS(suppliers)'!$D$8:$D$575)+SUMIF('CIS(customers)'!$E$8:$E$575,A178,'CIS(customers)'!$D$8:$D$575)</f>
        <v>0</v>
      </c>
      <c r="M178" s="383" t="str">
        <f>IF((SUMIF('Business Bank'!$E$7:$E$6681,A178,'Business Bank'!$A$7:$A$6681)+SUMIF(Bank2!$E$7:$E$6690,A178,Bank2!$A$7:$A$6690)+SUMIF(CreditCard!$E$7:$E$6699,A178,CreditCard!$A$7:$A$6699)+SUMIF(Proprietor!$E$7:$E$6469,A178,Proprietor!$A$7:$D$6469))&gt;0,SUMIF('Business Bank'!$E$7:$E$6681,A178,'Business Bank'!$A$7:$A$6681)+SUMIF(Bank2!$E$7:$E$6690,A178,Bank2!$A$7:$A$6690)+SUMIF(CreditCard!$E$7:$E$6699,A178,CreditCard!$A$7:$A$6699)+SUMIF(Proprietor!$E$7:$E$6469,A178,Proprietor!$A$7:$D$6469),"")</f>
        <v/>
      </c>
      <c r="N178" s="141">
        <f t="shared" si="18"/>
        <v>0</v>
      </c>
      <c r="O178" s="142">
        <f>IF(H178&gt;0,IF(B178&gt;0,IF(Business!$B$7="n",N178,ROUND(N178*1/(1+VLOOKUP(DATE(YEAR(B178),MONTH(B178),1),Data!$A$2:$P$700,MATCH("VAT rate",Data!$A$1:$P$1,0),FALSE)),2)),0),N178)</f>
        <v>0</v>
      </c>
      <c r="P178" s="143">
        <f t="shared" si="19"/>
        <v>0</v>
      </c>
      <c r="Q178" s="357"/>
    </row>
    <row r="179" spans="1:17" s="57" customFormat="1">
      <c r="A179" s="75"/>
      <c r="B179" s="68"/>
      <c r="C179" s="75"/>
      <c r="D179" s="135" t="str">
        <f>IF(ISERROR(VLOOKUP(C179,Customers!$A$7:$H$302,3,FALSE)),"",VLOOKUP(C179,Customers!$A$7:$H$302,3,FALSE))</f>
        <v/>
      </c>
      <c r="E179" s="505"/>
      <c r="F179" s="52"/>
      <c r="G179" s="135">
        <f>IF(B179&gt;0,IF(Business!$B$7="n",F179,ROUND(F179*1/(1+VLOOKUP(DATE(YEAR(B179),MONTH(B179),1),Data!$A$2:$P$700,MATCH("VAT rate",Data!$A$1:$P$1,0),FALSE)),2)),0)</f>
        <v>0</v>
      </c>
      <c r="H179" s="136">
        <f t="shared" si="15"/>
        <v>0</v>
      </c>
      <c r="I179" s="137">
        <f t="shared" si="16"/>
        <v>0</v>
      </c>
      <c r="J179" s="138">
        <f>IF(Business!$B$10="n",G179,ROUND('Sales Invoices'!F179*(1-Business!$B$11),2))</f>
        <v>0</v>
      </c>
      <c r="K179" s="139">
        <f t="shared" si="17"/>
        <v>0</v>
      </c>
      <c r="L179" s="140">
        <f>SUMIF('Business Bank'!$E$7:$E$598,A179,'Business Bank'!$D$7:$D$598)+SUMIF(Bank2!$E$7:$E$598,A179,Bank2!$D$7:$D$598)+SUMIF(CreditCard!$E$7:$E$598,A179,CreditCard!$D$7:$D$598)+SUMIF(Proprietor!$E$7:$E$574,A179,Proprietor!$D$7:$D$574)+SUMIF('CIS(suppliers)'!$E$8:$E$575,A179,'CIS(suppliers)'!$D$8:$D$575)+SUMIF('CIS(customers)'!$E$8:$E$575,A179,'CIS(customers)'!$D$8:$D$575)</f>
        <v>0</v>
      </c>
      <c r="M179" s="383" t="str">
        <f>IF((SUMIF('Business Bank'!$E$7:$E$6681,A179,'Business Bank'!$A$7:$A$6681)+SUMIF(Bank2!$E$7:$E$6690,A179,Bank2!$A$7:$A$6690)+SUMIF(CreditCard!$E$7:$E$6699,A179,CreditCard!$A$7:$A$6699)+SUMIF(Proprietor!$E$7:$E$6469,A179,Proprietor!$A$7:$D$6469))&gt;0,SUMIF('Business Bank'!$E$7:$E$6681,A179,'Business Bank'!$A$7:$A$6681)+SUMIF(Bank2!$E$7:$E$6690,A179,Bank2!$A$7:$A$6690)+SUMIF(CreditCard!$E$7:$E$6699,A179,CreditCard!$A$7:$A$6699)+SUMIF(Proprietor!$E$7:$E$6469,A179,Proprietor!$A$7:$D$6469),"")</f>
        <v/>
      </c>
      <c r="N179" s="141">
        <f t="shared" si="18"/>
        <v>0</v>
      </c>
      <c r="O179" s="142">
        <f>IF(H179&gt;0,IF(B179&gt;0,IF(Business!$B$7="n",N179,ROUND(N179*1/(1+VLOOKUP(DATE(YEAR(B179),MONTH(B179),1),Data!$A$2:$P$700,MATCH("VAT rate",Data!$A$1:$P$1,0),FALSE)),2)),0),N179)</f>
        <v>0</v>
      </c>
      <c r="P179" s="143">
        <f t="shared" si="19"/>
        <v>0</v>
      </c>
      <c r="Q179" s="357"/>
    </row>
    <row r="180" spans="1:17" s="57" customFormat="1">
      <c r="A180" s="75"/>
      <c r="B180" s="68"/>
      <c r="C180" s="75"/>
      <c r="D180" s="135" t="str">
        <f>IF(ISERROR(VLOOKUP(C180,Customers!$A$7:$H$302,3,FALSE)),"",VLOOKUP(C180,Customers!$A$7:$H$302,3,FALSE))</f>
        <v/>
      </c>
      <c r="E180" s="505"/>
      <c r="F180" s="52"/>
      <c r="G180" s="135">
        <f>IF(B180&gt;0,IF(Business!$B$7="n",F180,ROUND(F180*1/(1+VLOOKUP(DATE(YEAR(B180),MONTH(B180),1),Data!$A$2:$P$700,MATCH("VAT rate",Data!$A$1:$P$1,0),FALSE)),2)),0)</f>
        <v>0</v>
      </c>
      <c r="H180" s="136">
        <f t="shared" si="15"/>
        <v>0</v>
      </c>
      <c r="I180" s="137">
        <f t="shared" si="16"/>
        <v>0</v>
      </c>
      <c r="J180" s="138">
        <f>IF(Business!$B$10="n",G180,ROUND('Sales Invoices'!F180*(1-Business!$B$11),2))</f>
        <v>0</v>
      </c>
      <c r="K180" s="139">
        <f t="shared" si="17"/>
        <v>0</v>
      </c>
      <c r="L180" s="140">
        <f>SUMIF('Business Bank'!$E$7:$E$598,A180,'Business Bank'!$D$7:$D$598)+SUMIF(Bank2!$E$7:$E$598,A180,Bank2!$D$7:$D$598)+SUMIF(CreditCard!$E$7:$E$598,A180,CreditCard!$D$7:$D$598)+SUMIF(Proprietor!$E$7:$E$574,A180,Proprietor!$D$7:$D$574)+SUMIF('CIS(suppliers)'!$E$8:$E$575,A180,'CIS(suppliers)'!$D$8:$D$575)+SUMIF('CIS(customers)'!$E$8:$E$575,A180,'CIS(customers)'!$D$8:$D$575)</f>
        <v>0</v>
      </c>
      <c r="M180" s="383" t="str">
        <f>IF((SUMIF('Business Bank'!$E$7:$E$6681,A180,'Business Bank'!$A$7:$A$6681)+SUMIF(Bank2!$E$7:$E$6690,A180,Bank2!$A$7:$A$6690)+SUMIF(CreditCard!$E$7:$E$6699,A180,CreditCard!$A$7:$A$6699)+SUMIF(Proprietor!$E$7:$E$6469,A180,Proprietor!$A$7:$D$6469))&gt;0,SUMIF('Business Bank'!$E$7:$E$6681,A180,'Business Bank'!$A$7:$A$6681)+SUMIF(Bank2!$E$7:$E$6690,A180,Bank2!$A$7:$A$6690)+SUMIF(CreditCard!$E$7:$E$6699,A180,CreditCard!$A$7:$A$6699)+SUMIF(Proprietor!$E$7:$E$6469,A180,Proprietor!$A$7:$D$6469),"")</f>
        <v/>
      </c>
      <c r="N180" s="141">
        <f t="shared" si="18"/>
        <v>0</v>
      </c>
      <c r="O180" s="142">
        <f>IF(H180&gt;0,IF(B180&gt;0,IF(Business!$B$7="n",N180,ROUND(N180*1/(1+VLOOKUP(DATE(YEAR(B180),MONTH(B180),1),Data!$A$2:$P$700,MATCH("VAT rate",Data!$A$1:$P$1,0),FALSE)),2)),0),N180)</f>
        <v>0</v>
      </c>
      <c r="P180" s="143">
        <f t="shared" si="19"/>
        <v>0</v>
      </c>
      <c r="Q180" s="357"/>
    </row>
    <row r="181" spans="1:17" s="57" customFormat="1">
      <c r="A181" s="75"/>
      <c r="B181" s="68"/>
      <c r="C181" s="75"/>
      <c r="D181" s="135" t="str">
        <f>IF(ISERROR(VLOOKUP(C181,Customers!$A$7:$H$302,3,FALSE)),"",VLOOKUP(C181,Customers!$A$7:$H$302,3,FALSE))</f>
        <v/>
      </c>
      <c r="E181" s="505"/>
      <c r="F181" s="52"/>
      <c r="G181" s="135">
        <f>IF(B181&gt;0,IF(Business!$B$7="n",F181,ROUND(F181*1/(1+VLOOKUP(DATE(YEAR(B181),MONTH(B181),1),Data!$A$2:$P$700,MATCH("VAT rate",Data!$A$1:$P$1,0),FALSE)),2)),0)</f>
        <v>0</v>
      </c>
      <c r="H181" s="136">
        <f t="shared" si="15"/>
        <v>0</v>
      </c>
      <c r="I181" s="137">
        <f t="shared" si="16"/>
        <v>0</v>
      </c>
      <c r="J181" s="138">
        <f>IF(Business!$B$10="n",G181,ROUND('Sales Invoices'!F181*(1-Business!$B$11),2))</f>
        <v>0</v>
      </c>
      <c r="K181" s="139">
        <f t="shared" si="17"/>
        <v>0</v>
      </c>
      <c r="L181" s="140">
        <f>SUMIF('Business Bank'!$E$7:$E$598,A181,'Business Bank'!$D$7:$D$598)+SUMIF(Bank2!$E$7:$E$598,A181,Bank2!$D$7:$D$598)+SUMIF(CreditCard!$E$7:$E$598,A181,CreditCard!$D$7:$D$598)+SUMIF(Proprietor!$E$7:$E$574,A181,Proprietor!$D$7:$D$574)+SUMIF('CIS(suppliers)'!$E$8:$E$575,A181,'CIS(suppliers)'!$D$8:$D$575)+SUMIF('CIS(customers)'!$E$8:$E$575,A181,'CIS(customers)'!$D$8:$D$575)</f>
        <v>0</v>
      </c>
      <c r="M181" s="383" t="str">
        <f>IF((SUMIF('Business Bank'!$E$7:$E$6681,A181,'Business Bank'!$A$7:$A$6681)+SUMIF(Bank2!$E$7:$E$6690,A181,Bank2!$A$7:$A$6690)+SUMIF(CreditCard!$E$7:$E$6699,A181,CreditCard!$A$7:$A$6699)+SUMIF(Proprietor!$E$7:$E$6469,A181,Proprietor!$A$7:$D$6469))&gt;0,SUMIF('Business Bank'!$E$7:$E$6681,A181,'Business Bank'!$A$7:$A$6681)+SUMIF(Bank2!$E$7:$E$6690,A181,Bank2!$A$7:$A$6690)+SUMIF(CreditCard!$E$7:$E$6699,A181,CreditCard!$A$7:$A$6699)+SUMIF(Proprietor!$E$7:$E$6469,A181,Proprietor!$A$7:$D$6469),"")</f>
        <v/>
      </c>
      <c r="N181" s="141">
        <f t="shared" si="18"/>
        <v>0</v>
      </c>
      <c r="O181" s="142">
        <f>IF(H181&gt;0,IF(B181&gt;0,IF(Business!$B$7="n",N181,ROUND(N181*1/(1+VLOOKUP(DATE(YEAR(B181),MONTH(B181),1),Data!$A$2:$P$700,MATCH("VAT rate",Data!$A$1:$P$1,0),FALSE)),2)),0),N181)</f>
        <v>0</v>
      </c>
      <c r="P181" s="143">
        <f t="shared" si="19"/>
        <v>0</v>
      </c>
      <c r="Q181" s="357"/>
    </row>
    <row r="182" spans="1:17" s="57" customFormat="1">
      <c r="A182" s="75"/>
      <c r="B182" s="68"/>
      <c r="C182" s="75"/>
      <c r="D182" s="135" t="str">
        <f>IF(ISERROR(VLOOKUP(C182,Customers!$A$7:$H$302,3,FALSE)),"",VLOOKUP(C182,Customers!$A$7:$H$302,3,FALSE))</f>
        <v/>
      </c>
      <c r="E182" s="505"/>
      <c r="F182" s="52"/>
      <c r="G182" s="135">
        <f>IF(B182&gt;0,IF(Business!$B$7="n",F182,ROUND(F182*1/(1+VLOOKUP(DATE(YEAR(B182),MONTH(B182),1),Data!$A$2:$P$700,MATCH("VAT rate",Data!$A$1:$P$1,0),FALSE)),2)),0)</f>
        <v>0</v>
      </c>
      <c r="H182" s="136">
        <f t="shared" si="15"/>
        <v>0</v>
      </c>
      <c r="I182" s="137">
        <f t="shared" si="16"/>
        <v>0</v>
      </c>
      <c r="J182" s="138">
        <f>IF(Business!$B$10="n",G182,ROUND('Sales Invoices'!F182*(1-Business!$B$11),2))</f>
        <v>0</v>
      </c>
      <c r="K182" s="139">
        <f t="shared" si="17"/>
        <v>0</v>
      </c>
      <c r="L182" s="140">
        <f>SUMIF('Business Bank'!$E$7:$E$598,A182,'Business Bank'!$D$7:$D$598)+SUMIF(Bank2!$E$7:$E$598,A182,Bank2!$D$7:$D$598)+SUMIF(CreditCard!$E$7:$E$598,A182,CreditCard!$D$7:$D$598)+SUMIF(Proprietor!$E$7:$E$574,A182,Proprietor!$D$7:$D$574)+SUMIF('CIS(suppliers)'!$E$8:$E$575,A182,'CIS(suppliers)'!$D$8:$D$575)+SUMIF('CIS(customers)'!$E$8:$E$575,A182,'CIS(customers)'!$D$8:$D$575)</f>
        <v>0</v>
      </c>
      <c r="M182" s="383" t="str">
        <f>IF((SUMIF('Business Bank'!$E$7:$E$6681,A182,'Business Bank'!$A$7:$A$6681)+SUMIF(Bank2!$E$7:$E$6690,A182,Bank2!$A$7:$A$6690)+SUMIF(CreditCard!$E$7:$E$6699,A182,CreditCard!$A$7:$A$6699)+SUMIF(Proprietor!$E$7:$E$6469,A182,Proprietor!$A$7:$D$6469))&gt;0,SUMIF('Business Bank'!$E$7:$E$6681,A182,'Business Bank'!$A$7:$A$6681)+SUMIF(Bank2!$E$7:$E$6690,A182,Bank2!$A$7:$A$6690)+SUMIF(CreditCard!$E$7:$E$6699,A182,CreditCard!$A$7:$A$6699)+SUMIF(Proprietor!$E$7:$E$6469,A182,Proprietor!$A$7:$D$6469),"")</f>
        <v/>
      </c>
      <c r="N182" s="141">
        <f t="shared" si="18"/>
        <v>0</v>
      </c>
      <c r="O182" s="142">
        <f>IF(H182&gt;0,IF(B182&gt;0,IF(Business!$B$7="n",N182,ROUND(N182*1/(1+VLOOKUP(DATE(YEAR(B182),MONTH(B182),1),Data!$A$2:$P$700,MATCH("VAT rate",Data!$A$1:$P$1,0),FALSE)),2)),0),N182)</f>
        <v>0</v>
      </c>
      <c r="P182" s="143">
        <f t="shared" si="19"/>
        <v>0</v>
      </c>
      <c r="Q182" s="357"/>
    </row>
    <row r="183" spans="1:17" s="57" customFormat="1">
      <c r="A183" s="75"/>
      <c r="B183" s="68"/>
      <c r="C183" s="75"/>
      <c r="D183" s="135" t="str">
        <f>IF(ISERROR(VLOOKUP(C183,Customers!$A$7:$H$302,3,FALSE)),"",VLOOKUP(C183,Customers!$A$7:$H$302,3,FALSE))</f>
        <v/>
      </c>
      <c r="E183" s="505"/>
      <c r="F183" s="52"/>
      <c r="G183" s="135">
        <f>IF(B183&gt;0,IF(Business!$B$7="n",F183,ROUND(F183*1/(1+VLOOKUP(DATE(YEAR(B183),MONTH(B183),1),Data!$A$2:$P$700,MATCH("VAT rate",Data!$A$1:$P$1,0),FALSE)),2)),0)</f>
        <v>0</v>
      </c>
      <c r="H183" s="136">
        <f t="shared" si="15"/>
        <v>0</v>
      </c>
      <c r="I183" s="137">
        <f t="shared" si="16"/>
        <v>0</v>
      </c>
      <c r="J183" s="138">
        <f>IF(Business!$B$10="n",G183,ROUND('Sales Invoices'!F183*(1-Business!$B$11),2))</f>
        <v>0</v>
      </c>
      <c r="K183" s="139">
        <f t="shared" si="17"/>
        <v>0</v>
      </c>
      <c r="L183" s="140">
        <f>SUMIF('Business Bank'!$E$7:$E$598,A183,'Business Bank'!$D$7:$D$598)+SUMIF(Bank2!$E$7:$E$598,A183,Bank2!$D$7:$D$598)+SUMIF(CreditCard!$E$7:$E$598,A183,CreditCard!$D$7:$D$598)+SUMIF(Proprietor!$E$7:$E$574,A183,Proprietor!$D$7:$D$574)+SUMIF('CIS(suppliers)'!$E$8:$E$575,A183,'CIS(suppliers)'!$D$8:$D$575)+SUMIF('CIS(customers)'!$E$8:$E$575,A183,'CIS(customers)'!$D$8:$D$575)</f>
        <v>0</v>
      </c>
      <c r="M183" s="383" t="str">
        <f>IF((SUMIF('Business Bank'!$E$7:$E$6681,A183,'Business Bank'!$A$7:$A$6681)+SUMIF(Bank2!$E$7:$E$6690,A183,Bank2!$A$7:$A$6690)+SUMIF(CreditCard!$E$7:$E$6699,A183,CreditCard!$A$7:$A$6699)+SUMIF(Proprietor!$E$7:$E$6469,A183,Proprietor!$A$7:$D$6469))&gt;0,SUMIF('Business Bank'!$E$7:$E$6681,A183,'Business Bank'!$A$7:$A$6681)+SUMIF(Bank2!$E$7:$E$6690,A183,Bank2!$A$7:$A$6690)+SUMIF(CreditCard!$E$7:$E$6699,A183,CreditCard!$A$7:$A$6699)+SUMIF(Proprietor!$E$7:$E$6469,A183,Proprietor!$A$7:$D$6469),"")</f>
        <v/>
      </c>
      <c r="N183" s="141">
        <f t="shared" si="18"/>
        <v>0</v>
      </c>
      <c r="O183" s="142">
        <f>IF(H183&gt;0,IF(B183&gt;0,IF(Business!$B$7="n",N183,ROUND(N183*1/(1+VLOOKUP(DATE(YEAR(B183),MONTH(B183),1),Data!$A$2:$P$700,MATCH("VAT rate",Data!$A$1:$P$1,0),FALSE)),2)),0),N183)</f>
        <v>0</v>
      </c>
      <c r="P183" s="143">
        <f t="shared" si="19"/>
        <v>0</v>
      </c>
      <c r="Q183" s="357"/>
    </row>
    <row r="184" spans="1:17" s="57" customFormat="1">
      <c r="A184" s="75"/>
      <c r="B184" s="68"/>
      <c r="C184" s="75"/>
      <c r="D184" s="135" t="str">
        <f>IF(ISERROR(VLOOKUP(C184,Customers!$A$7:$H$302,3,FALSE)),"",VLOOKUP(C184,Customers!$A$7:$H$302,3,FALSE))</f>
        <v/>
      </c>
      <c r="E184" s="505"/>
      <c r="F184" s="52"/>
      <c r="G184" s="135">
        <f>IF(B184&gt;0,IF(Business!$B$7="n",F184,ROUND(F184*1/(1+VLOOKUP(DATE(YEAR(B184),MONTH(B184),1),Data!$A$2:$P$700,MATCH("VAT rate",Data!$A$1:$P$1,0),FALSE)),2)),0)</f>
        <v>0</v>
      </c>
      <c r="H184" s="136">
        <f t="shared" si="15"/>
        <v>0</v>
      </c>
      <c r="I184" s="137">
        <f t="shared" si="16"/>
        <v>0</v>
      </c>
      <c r="J184" s="138">
        <f>IF(Business!$B$10="n",G184,ROUND('Sales Invoices'!F184*(1-Business!$B$11),2))</f>
        <v>0</v>
      </c>
      <c r="K184" s="139">
        <f t="shared" si="17"/>
        <v>0</v>
      </c>
      <c r="L184" s="140">
        <f>SUMIF('Business Bank'!$E$7:$E$598,A184,'Business Bank'!$D$7:$D$598)+SUMIF(Bank2!$E$7:$E$598,A184,Bank2!$D$7:$D$598)+SUMIF(CreditCard!$E$7:$E$598,A184,CreditCard!$D$7:$D$598)+SUMIF(Proprietor!$E$7:$E$574,A184,Proprietor!$D$7:$D$574)+SUMIF('CIS(suppliers)'!$E$8:$E$575,A184,'CIS(suppliers)'!$D$8:$D$575)+SUMIF('CIS(customers)'!$E$8:$E$575,A184,'CIS(customers)'!$D$8:$D$575)</f>
        <v>0</v>
      </c>
      <c r="M184" s="383" t="str">
        <f>IF((SUMIF('Business Bank'!$E$7:$E$6681,A184,'Business Bank'!$A$7:$A$6681)+SUMIF(Bank2!$E$7:$E$6690,A184,Bank2!$A$7:$A$6690)+SUMIF(CreditCard!$E$7:$E$6699,A184,CreditCard!$A$7:$A$6699)+SUMIF(Proprietor!$E$7:$E$6469,A184,Proprietor!$A$7:$D$6469))&gt;0,SUMIF('Business Bank'!$E$7:$E$6681,A184,'Business Bank'!$A$7:$A$6681)+SUMIF(Bank2!$E$7:$E$6690,A184,Bank2!$A$7:$A$6690)+SUMIF(CreditCard!$E$7:$E$6699,A184,CreditCard!$A$7:$A$6699)+SUMIF(Proprietor!$E$7:$E$6469,A184,Proprietor!$A$7:$D$6469),"")</f>
        <v/>
      </c>
      <c r="N184" s="141">
        <f t="shared" si="18"/>
        <v>0</v>
      </c>
      <c r="O184" s="142">
        <f>IF(H184&gt;0,IF(B184&gt;0,IF(Business!$B$7="n",N184,ROUND(N184*1/(1+VLOOKUP(DATE(YEAR(B184),MONTH(B184),1),Data!$A$2:$P$700,MATCH("VAT rate",Data!$A$1:$P$1,0),FALSE)),2)),0),N184)</f>
        <v>0</v>
      </c>
      <c r="P184" s="143">
        <f t="shared" si="19"/>
        <v>0</v>
      </c>
      <c r="Q184" s="357"/>
    </row>
    <row r="185" spans="1:17" s="57" customFormat="1">
      <c r="A185" s="75"/>
      <c r="B185" s="68"/>
      <c r="C185" s="75"/>
      <c r="D185" s="135" t="str">
        <f>IF(ISERROR(VLOOKUP(C185,Customers!$A$7:$H$302,3,FALSE)),"",VLOOKUP(C185,Customers!$A$7:$H$302,3,FALSE))</f>
        <v/>
      </c>
      <c r="E185" s="505"/>
      <c r="F185" s="52"/>
      <c r="G185" s="135">
        <f>IF(B185&gt;0,IF(Business!$B$7="n",F185,ROUND(F185*1/(1+VLOOKUP(DATE(YEAR(B185),MONTH(B185),1),Data!$A$2:$P$700,MATCH("VAT rate",Data!$A$1:$P$1,0),FALSE)),2)),0)</f>
        <v>0</v>
      </c>
      <c r="H185" s="136">
        <f t="shared" si="15"/>
        <v>0</v>
      </c>
      <c r="I185" s="137">
        <f t="shared" si="16"/>
        <v>0</v>
      </c>
      <c r="J185" s="138">
        <f>IF(Business!$B$10="n",G185,ROUND('Sales Invoices'!F185*(1-Business!$B$11),2))</f>
        <v>0</v>
      </c>
      <c r="K185" s="139">
        <f t="shared" si="17"/>
        <v>0</v>
      </c>
      <c r="L185" s="140">
        <f>SUMIF('Business Bank'!$E$7:$E$598,A185,'Business Bank'!$D$7:$D$598)+SUMIF(Bank2!$E$7:$E$598,A185,Bank2!$D$7:$D$598)+SUMIF(CreditCard!$E$7:$E$598,A185,CreditCard!$D$7:$D$598)+SUMIF(Proprietor!$E$7:$E$574,A185,Proprietor!$D$7:$D$574)+SUMIF('CIS(suppliers)'!$E$8:$E$575,A185,'CIS(suppliers)'!$D$8:$D$575)+SUMIF('CIS(customers)'!$E$8:$E$575,A185,'CIS(customers)'!$D$8:$D$575)</f>
        <v>0</v>
      </c>
      <c r="M185" s="383" t="str">
        <f>IF((SUMIF('Business Bank'!$E$7:$E$6681,A185,'Business Bank'!$A$7:$A$6681)+SUMIF(Bank2!$E$7:$E$6690,A185,Bank2!$A$7:$A$6690)+SUMIF(CreditCard!$E$7:$E$6699,A185,CreditCard!$A$7:$A$6699)+SUMIF(Proprietor!$E$7:$E$6469,A185,Proprietor!$A$7:$D$6469))&gt;0,SUMIF('Business Bank'!$E$7:$E$6681,A185,'Business Bank'!$A$7:$A$6681)+SUMIF(Bank2!$E$7:$E$6690,A185,Bank2!$A$7:$A$6690)+SUMIF(CreditCard!$E$7:$E$6699,A185,CreditCard!$A$7:$A$6699)+SUMIF(Proprietor!$E$7:$E$6469,A185,Proprietor!$A$7:$D$6469),"")</f>
        <v/>
      </c>
      <c r="N185" s="141">
        <f t="shared" si="18"/>
        <v>0</v>
      </c>
      <c r="O185" s="142">
        <f>IF(H185&gt;0,IF(B185&gt;0,IF(Business!$B$7="n",N185,ROUND(N185*1/(1+VLOOKUP(DATE(YEAR(B185),MONTH(B185),1),Data!$A$2:$P$700,MATCH("VAT rate",Data!$A$1:$P$1,0),FALSE)),2)),0),N185)</f>
        <v>0</v>
      </c>
      <c r="P185" s="143">
        <f t="shared" si="19"/>
        <v>0</v>
      </c>
      <c r="Q185" s="357"/>
    </row>
    <row r="186" spans="1:17" s="57" customFormat="1">
      <c r="A186" s="75"/>
      <c r="B186" s="68"/>
      <c r="C186" s="75"/>
      <c r="D186" s="135" t="str">
        <f>IF(ISERROR(VLOOKUP(C186,Customers!$A$7:$H$302,3,FALSE)),"",VLOOKUP(C186,Customers!$A$7:$H$302,3,FALSE))</f>
        <v/>
      </c>
      <c r="E186" s="505"/>
      <c r="F186" s="52"/>
      <c r="G186" s="135">
        <f>IF(B186&gt;0,IF(Business!$B$7="n",F186,ROUND(F186*1/(1+VLOOKUP(DATE(YEAR(B186),MONTH(B186),1),Data!$A$2:$P$700,MATCH("VAT rate",Data!$A$1:$P$1,0),FALSE)),2)),0)</f>
        <v>0</v>
      </c>
      <c r="H186" s="136">
        <f t="shared" si="15"/>
        <v>0</v>
      </c>
      <c r="I186" s="137">
        <f t="shared" si="16"/>
        <v>0</v>
      </c>
      <c r="J186" s="138">
        <f>IF(Business!$B$10="n",G186,ROUND('Sales Invoices'!F186*(1-Business!$B$11),2))</f>
        <v>0</v>
      </c>
      <c r="K186" s="139">
        <f t="shared" si="17"/>
        <v>0</v>
      </c>
      <c r="L186" s="140">
        <f>SUMIF('Business Bank'!$E$7:$E$598,A186,'Business Bank'!$D$7:$D$598)+SUMIF(Bank2!$E$7:$E$598,A186,Bank2!$D$7:$D$598)+SUMIF(CreditCard!$E$7:$E$598,A186,CreditCard!$D$7:$D$598)+SUMIF(Proprietor!$E$7:$E$574,A186,Proprietor!$D$7:$D$574)+SUMIF('CIS(suppliers)'!$E$8:$E$575,A186,'CIS(suppliers)'!$D$8:$D$575)+SUMIF('CIS(customers)'!$E$8:$E$575,A186,'CIS(customers)'!$D$8:$D$575)</f>
        <v>0</v>
      </c>
      <c r="M186" s="383" t="str">
        <f>IF((SUMIF('Business Bank'!$E$7:$E$6681,A186,'Business Bank'!$A$7:$A$6681)+SUMIF(Bank2!$E$7:$E$6690,A186,Bank2!$A$7:$A$6690)+SUMIF(CreditCard!$E$7:$E$6699,A186,CreditCard!$A$7:$A$6699)+SUMIF(Proprietor!$E$7:$E$6469,A186,Proprietor!$A$7:$D$6469))&gt;0,SUMIF('Business Bank'!$E$7:$E$6681,A186,'Business Bank'!$A$7:$A$6681)+SUMIF(Bank2!$E$7:$E$6690,A186,Bank2!$A$7:$A$6690)+SUMIF(CreditCard!$E$7:$E$6699,A186,CreditCard!$A$7:$A$6699)+SUMIF(Proprietor!$E$7:$E$6469,A186,Proprietor!$A$7:$D$6469),"")</f>
        <v/>
      </c>
      <c r="N186" s="141">
        <f t="shared" si="18"/>
        <v>0</v>
      </c>
      <c r="O186" s="142">
        <f>IF(H186&gt;0,IF(B186&gt;0,IF(Business!$B$7="n",N186,ROUND(N186*1/(1+VLOOKUP(DATE(YEAR(B186),MONTH(B186),1),Data!$A$2:$P$700,MATCH("VAT rate",Data!$A$1:$P$1,0),FALSE)),2)),0),N186)</f>
        <v>0</v>
      </c>
      <c r="P186" s="143">
        <f t="shared" si="19"/>
        <v>0</v>
      </c>
      <c r="Q186" s="357"/>
    </row>
    <row r="187" spans="1:17" s="57" customFormat="1">
      <c r="A187" s="75"/>
      <c r="B187" s="68"/>
      <c r="C187" s="75"/>
      <c r="D187" s="135" t="str">
        <f>IF(ISERROR(VLOOKUP(C187,Customers!$A$7:$H$302,3,FALSE)),"",VLOOKUP(C187,Customers!$A$7:$H$302,3,FALSE))</f>
        <v/>
      </c>
      <c r="E187" s="505"/>
      <c r="F187" s="52"/>
      <c r="G187" s="135">
        <f>IF(B187&gt;0,IF(Business!$B$7="n",F187,ROUND(F187*1/(1+VLOOKUP(DATE(YEAR(B187),MONTH(B187),1),Data!$A$2:$P$700,MATCH("VAT rate",Data!$A$1:$P$1,0),FALSE)),2)),0)</f>
        <v>0</v>
      </c>
      <c r="H187" s="136">
        <f t="shared" si="15"/>
        <v>0</v>
      </c>
      <c r="I187" s="137">
        <f t="shared" si="16"/>
        <v>0</v>
      </c>
      <c r="J187" s="138">
        <f>IF(Business!$B$10="n",G187,ROUND('Sales Invoices'!F187*(1-Business!$B$11),2))</f>
        <v>0</v>
      </c>
      <c r="K187" s="139">
        <f t="shared" si="17"/>
        <v>0</v>
      </c>
      <c r="L187" s="140">
        <f>SUMIF('Business Bank'!$E$7:$E$598,A187,'Business Bank'!$D$7:$D$598)+SUMIF(Bank2!$E$7:$E$598,A187,Bank2!$D$7:$D$598)+SUMIF(CreditCard!$E$7:$E$598,A187,CreditCard!$D$7:$D$598)+SUMIF(Proprietor!$E$7:$E$574,A187,Proprietor!$D$7:$D$574)+SUMIF('CIS(suppliers)'!$E$8:$E$575,A187,'CIS(suppliers)'!$D$8:$D$575)+SUMIF('CIS(customers)'!$E$8:$E$575,A187,'CIS(customers)'!$D$8:$D$575)</f>
        <v>0</v>
      </c>
      <c r="M187" s="383" t="str">
        <f>IF((SUMIF('Business Bank'!$E$7:$E$6681,A187,'Business Bank'!$A$7:$A$6681)+SUMIF(Bank2!$E$7:$E$6690,A187,Bank2!$A$7:$A$6690)+SUMIF(CreditCard!$E$7:$E$6699,A187,CreditCard!$A$7:$A$6699)+SUMIF(Proprietor!$E$7:$E$6469,A187,Proprietor!$A$7:$D$6469))&gt;0,SUMIF('Business Bank'!$E$7:$E$6681,A187,'Business Bank'!$A$7:$A$6681)+SUMIF(Bank2!$E$7:$E$6690,A187,Bank2!$A$7:$A$6690)+SUMIF(CreditCard!$E$7:$E$6699,A187,CreditCard!$A$7:$A$6699)+SUMIF(Proprietor!$E$7:$E$6469,A187,Proprietor!$A$7:$D$6469),"")</f>
        <v/>
      </c>
      <c r="N187" s="141">
        <f t="shared" si="18"/>
        <v>0</v>
      </c>
      <c r="O187" s="142">
        <f>IF(H187&gt;0,IF(B187&gt;0,IF(Business!$B$7="n",N187,ROUND(N187*1/(1+VLOOKUP(DATE(YEAR(B187),MONTH(B187),1),Data!$A$2:$P$700,MATCH("VAT rate",Data!$A$1:$P$1,0),FALSE)),2)),0),N187)</f>
        <v>0</v>
      </c>
      <c r="P187" s="143">
        <f t="shared" si="19"/>
        <v>0</v>
      </c>
      <c r="Q187" s="357"/>
    </row>
    <row r="188" spans="1:17" s="57" customFormat="1">
      <c r="A188" s="75"/>
      <c r="B188" s="68"/>
      <c r="C188" s="75"/>
      <c r="D188" s="135" t="str">
        <f>IF(ISERROR(VLOOKUP(C188,Customers!$A$7:$H$302,3,FALSE)),"",VLOOKUP(C188,Customers!$A$7:$H$302,3,FALSE))</f>
        <v/>
      </c>
      <c r="E188" s="505"/>
      <c r="F188" s="52"/>
      <c r="G188" s="135">
        <f>IF(B188&gt;0,IF(Business!$B$7="n",F188,ROUND(F188*1/(1+VLOOKUP(DATE(YEAR(B188),MONTH(B188),1),Data!$A$2:$P$700,MATCH("VAT rate",Data!$A$1:$P$1,0),FALSE)),2)),0)</f>
        <v>0</v>
      </c>
      <c r="H188" s="136">
        <f t="shared" si="15"/>
        <v>0</v>
      </c>
      <c r="I188" s="137">
        <f t="shared" si="16"/>
        <v>0</v>
      </c>
      <c r="J188" s="138">
        <f>IF(Business!$B$10="n",G188,ROUND('Sales Invoices'!F188*(1-Business!$B$11),2))</f>
        <v>0</v>
      </c>
      <c r="K188" s="139">
        <f t="shared" si="17"/>
        <v>0</v>
      </c>
      <c r="L188" s="140">
        <f>SUMIF('Business Bank'!$E$7:$E$598,A188,'Business Bank'!$D$7:$D$598)+SUMIF(Bank2!$E$7:$E$598,A188,Bank2!$D$7:$D$598)+SUMIF(CreditCard!$E$7:$E$598,A188,CreditCard!$D$7:$D$598)+SUMIF(Proprietor!$E$7:$E$574,A188,Proprietor!$D$7:$D$574)+SUMIF('CIS(suppliers)'!$E$8:$E$575,A188,'CIS(suppliers)'!$D$8:$D$575)+SUMIF('CIS(customers)'!$E$8:$E$575,A188,'CIS(customers)'!$D$8:$D$575)</f>
        <v>0</v>
      </c>
      <c r="M188" s="383" t="str">
        <f>IF((SUMIF('Business Bank'!$E$7:$E$6681,A188,'Business Bank'!$A$7:$A$6681)+SUMIF(Bank2!$E$7:$E$6690,A188,Bank2!$A$7:$A$6690)+SUMIF(CreditCard!$E$7:$E$6699,A188,CreditCard!$A$7:$A$6699)+SUMIF(Proprietor!$E$7:$E$6469,A188,Proprietor!$A$7:$D$6469))&gt;0,SUMIF('Business Bank'!$E$7:$E$6681,A188,'Business Bank'!$A$7:$A$6681)+SUMIF(Bank2!$E$7:$E$6690,A188,Bank2!$A$7:$A$6690)+SUMIF(CreditCard!$E$7:$E$6699,A188,CreditCard!$A$7:$A$6699)+SUMIF(Proprietor!$E$7:$E$6469,A188,Proprietor!$A$7:$D$6469),"")</f>
        <v/>
      </c>
      <c r="N188" s="141">
        <f t="shared" si="18"/>
        <v>0</v>
      </c>
      <c r="O188" s="142">
        <f>IF(H188&gt;0,IF(B188&gt;0,IF(Business!$B$7="n",N188,ROUND(N188*1/(1+VLOOKUP(DATE(YEAR(B188),MONTH(B188),1),Data!$A$2:$P$700,MATCH("VAT rate",Data!$A$1:$P$1,0),FALSE)),2)),0),N188)</f>
        <v>0</v>
      </c>
      <c r="P188" s="143">
        <f t="shared" si="19"/>
        <v>0</v>
      </c>
      <c r="Q188" s="357"/>
    </row>
    <row r="189" spans="1:17" s="57" customFormat="1">
      <c r="A189" s="75"/>
      <c r="B189" s="68"/>
      <c r="C189" s="75"/>
      <c r="D189" s="135" t="str">
        <f>IF(ISERROR(VLOOKUP(C189,Customers!$A$7:$H$302,3,FALSE)),"",VLOOKUP(C189,Customers!$A$7:$H$302,3,FALSE))</f>
        <v/>
      </c>
      <c r="E189" s="505"/>
      <c r="F189" s="52"/>
      <c r="G189" s="135">
        <f>IF(B189&gt;0,IF(Business!$B$7="n",F189,ROUND(F189*1/(1+VLOOKUP(DATE(YEAR(B189),MONTH(B189),1),Data!$A$2:$P$700,MATCH("VAT rate",Data!$A$1:$P$1,0),FALSE)),2)),0)</f>
        <v>0</v>
      </c>
      <c r="H189" s="136">
        <f t="shared" si="15"/>
        <v>0</v>
      </c>
      <c r="I189" s="137">
        <f t="shared" si="16"/>
        <v>0</v>
      </c>
      <c r="J189" s="138">
        <f>IF(Business!$B$10="n",G189,ROUND('Sales Invoices'!F189*(1-Business!$B$11),2))</f>
        <v>0</v>
      </c>
      <c r="K189" s="139">
        <f t="shared" si="17"/>
        <v>0</v>
      </c>
      <c r="L189" s="140">
        <f>SUMIF('Business Bank'!$E$7:$E$598,A189,'Business Bank'!$D$7:$D$598)+SUMIF(Bank2!$E$7:$E$598,A189,Bank2!$D$7:$D$598)+SUMIF(CreditCard!$E$7:$E$598,A189,CreditCard!$D$7:$D$598)+SUMIF(Proprietor!$E$7:$E$574,A189,Proprietor!$D$7:$D$574)+SUMIF('CIS(suppliers)'!$E$8:$E$575,A189,'CIS(suppliers)'!$D$8:$D$575)+SUMIF('CIS(customers)'!$E$8:$E$575,A189,'CIS(customers)'!$D$8:$D$575)</f>
        <v>0</v>
      </c>
      <c r="M189" s="383" t="str">
        <f>IF((SUMIF('Business Bank'!$E$7:$E$6681,A189,'Business Bank'!$A$7:$A$6681)+SUMIF(Bank2!$E$7:$E$6690,A189,Bank2!$A$7:$A$6690)+SUMIF(CreditCard!$E$7:$E$6699,A189,CreditCard!$A$7:$A$6699)+SUMIF(Proprietor!$E$7:$E$6469,A189,Proprietor!$A$7:$D$6469))&gt;0,SUMIF('Business Bank'!$E$7:$E$6681,A189,'Business Bank'!$A$7:$A$6681)+SUMIF(Bank2!$E$7:$E$6690,A189,Bank2!$A$7:$A$6690)+SUMIF(CreditCard!$E$7:$E$6699,A189,CreditCard!$A$7:$A$6699)+SUMIF(Proprietor!$E$7:$E$6469,A189,Proprietor!$A$7:$D$6469),"")</f>
        <v/>
      </c>
      <c r="N189" s="141">
        <f t="shared" si="18"/>
        <v>0</v>
      </c>
      <c r="O189" s="142">
        <f>IF(H189&gt;0,IF(B189&gt;0,IF(Business!$B$7="n",N189,ROUND(N189*1/(1+VLOOKUP(DATE(YEAR(B189),MONTH(B189),1),Data!$A$2:$P$700,MATCH("VAT rate",Data!$A$1:$P$1,0),FALSE)),2)),0),N189)</f>
        <v>0</v>
      </c>
      <c r="P189" s="143">
        <f t="shared" si="19"/>
        <v>0</v>
      </c>
      <c r="Q189" s="357"/>
    </row>
    <row r="190" spans="1:17" s="57" customFormat="1">
      <c r="A190" s="75"/>
      <c r="B190" s="68"/>
      <c r="C190" s="75"/>
      <c r="D190" s="135" t="str">
        <f>IF(ISERROR(VLOOKUP(C190,Customers!$A$7:$H$302,3,FALSE)),"",VLOOKUP(C190,Customers!$A$7:$H$302,3,FALSE))</f>
        <v/>
      </c>
      <c r="E190" s="505"/>
      <c r="F190" s="52"/>
      <c r="G190" s="135">
        <f>IF(B190&gt;0,IF(Business!$B$7="n",F190,ROUND(F190*1/(1+VLOOKUP(DATE(YEAR(B190),MONTH(B190),1),Data!$A$2:$P$700,MATCH("VAT rate",Data!$A$1:$P$1,0),FALSE)),2)),0)</f>
        <v>0</v>
      </c>
      <c r="H190" s="136">
        <f t="shared" si="15"/>
        <v>0</v>
      </c>
      <c r="I190" s="137">
        <f t="shared" si="16"/>
        <v>0</v>
      </c>
      <c r="J190" s="138">
        <f>IF(Business!$B$10="n",G190,ROUND('Sales Invoices'!F190*(1-Business!$B$11),2))</f>
        <v>0</v>
      </c>
      <c r="K190" s="139">
        <f t="shared" si="17"/>
        <v>0</v>
      </c>
      <c r="L190" s="140">
        <f>SUMIF('Business Bank'!$E$7:$E$598,A190,'Business Bank'!$D$7:$D$598)+SUMIF(Bank2!$E$7:$E$598,A190,Bank2!$D$7:$D$598)+SUMIF(CreditCard!$E$7:$E$598,A190,CreditCard!$D$7:$D$598)+SUMIF(Proprietor!$E$7:$E$574,A190,Proprietor!$D$7:$D$574)+SUMIF('CIS(suppliers)'!$E$8:$E$575,A190,'CIS(suppliers)'!$D$8:$D$575)+SUMIF('CIS(customers)'!$E$8:$E$575,A190,'CIS(customers)'!$D$8:$D$575)</f>
        <v>0</v>
      </c>
      <c r="M190" s="383" t="str">
        <f>IF((SUMIF('Business Bank'!$E$7:$E$6681,A190,'Business Bank'!$A$7:$A$6681)+SUMIF(Bank2!$E$7:$E$6690,A190,Bank2!$A$7:$A$6690)+SUMIF(CreditCard!$E$7:$E$6699,A190,CreditCard!$A$7:$A$6699)+SUMIF(Proprietor!$E$7:$E$6469,A190,Proprietor!$A$7:$D$6469))&gt;0,SUMIF('Business Bank'!$E$7:$E$6681,A190,'Business Bank'!$A$7:$A$6681)+SUMIF(Bank2!$E$7:$E$6690,A190,Bank2!$A$7:$A$6690)+SUMIF(CreditCard!$E$7:$E$6699,A190,CreditCard!$A$7:$A$6699)+SUMIF(Proprietor!$E$7:$E$6469,A190,Proprietor!$A$7:$D$6469),"")</f>
        <v/>
      </c>
      <c r="N190" s="141">
        <f t="shared" si="18"/>
        <v>0</v>
      </c>
      <c r="O190" s="142">
        <f>IF(H190&gt;0,IF(B190&gt;0,IF(Business!$B$7="n",N190,ROUND(N190*1/(1+VLOOKUP(DATE(YEAR(B190),MONTH(B190),1),Data!$A$2:$P$700,MATCH("VAT rate",Data!$A$1:$P$1,0),FALSE)),2)),0),N190)</f>
        <v>0</v>
      </c>
      <c r="P190" s="143">
        <f t="shared" si="19"/>
        <v>0</v>
      </c>
      <c r="Q190" s="357"/>
    </row>
    <row r="191" spans="1:17" s="57" customFormat="1">
      <c r="A191" s="75"/>
      <c r="B191" s="68"/>
      <c r="C191" s="75"/>
      <c r="D191" s="135" t="str">
        <f>IF(ISERROR(VLOOKUP(C191,Customers!$A$7:$H$302,3,FALSE)),"",VLOOKUP(C191,Customers!$A$7:$H$302,3,FALSE))</f>
        <v/>
      </c>
      <c r="E191" s="505"/>
      <c r="F191" s="52"/>
      <c r="G191" s="135">
        <f>IF(B191&gt;0,IF(Business!$B$7="n",F191,ROUND(F191*1/(1+VLOOKUP(DATE(YEAR(B191),MONTH(B191),1),Data!$A$2:$P$700,MATCH("VAT rate",Data!$A$1:$P$1,0),FALSE)),2)),0)</f>
        <v>0</v>
      </c>
      <c r="H191" s="136">
        <f t="shared" si="15"/>
        <v>0</v>
      </c>
      <c r="I191" s="137">
        <f t="shared" si="16"/>
        <v>0</v>
      </c>
      <c r="J191" s="138">
        <f>IF(Business!$B$10="n",G191,ROUND('Sales Invoices'!F191*(1-Business!$B$11),2))</f>
        <v>0</v>
      </c>
      <c r="K191" s="139">
        <f t="shared" si="17"/>
        <v>0</v>
      </c>
      <c r="L191" s="140">
        <f>SUMIF('Business Bank'!$E$7:$E$598,A191,'Business Bank'!$D$7:$D$598)+SUMIF(Bank2!$E$7:$E$598,A191,Bank2!$D$7:$D$598)+SUMIF(CreditCard!$E$7:$E$598,A191,CreditCard!$D$7:$D$598)+SUMIF(Proprietor!$E$7:$E$574,A191,Proprietor!$D$7:$D$574)+SUMIF('CIS(suppliers)'!$E$8:$E$575,A191,'CIS(suppliers)'!$D$8:$D$575)+SUMIF('CIS(customers)'!$E$8:$E$575,A191,'CIS(customers)'!$D$8:$D$575)</f>
        <v>0</v>
      </c>
      <c r="M191" s="383" t="str">
        <f>IF((SUMIF('Business Bank'!$E$7:$E$6681,A191,'Business Bank'!$A$7:$A$6681)+SUMIF(Bank2!$E$7:$E$6690,A191,Bank2!$A$7:$A$6690)+SUMIF(CreditCard!$E$7:$E$6699,A191,CreditCard!$A$7:$A$6699)+SUMIF(Proprietor!$E$7:$E$6469,A191,Proprietor!$A$7:$D$6469))&gt;0,SUMIF('Business Bank'!$E$7:$E$6681,A191,'Business Bank'!$A$7:$A$6681)+SUMIF(Bank2!$E$7:$E$6690,A191,Bank2!$A$7:$A$6690)+SUMIF(CreditCard!$E$7:$E$6699,A191,CreditCard!$A$7:$A$6699)+SUMIF(Proprietor!$E$7:$E$6469,A191,Proprietor!$A$7:$D$6469),"")</f>
        <v/>
      </c>
      <c r="N191" s="141">
        <f t="shared" si="18"/>
        <v>0</v>
      </c>
      <c r="O191" s="142">
        <f>IF(H191&gt;0,IF(B191&gt;0,IF(Business!$B$7="n",N191,ROUND(N191*1/(1+VLOOKUP(DATE(YEAR(B191),MONTH(B191),1),Data!$A$2:$P$700,MATCH("VAT rate",Data!$A$1:$P$1,0),FALSE)),2)),0),N191)</f>
        <v>0</v>
      </c>
      <c r="P191" s="143">
        <f t="shared" si="19"/>
        <v>0</v>
      </c>
      <c r="Q191" s="357"/>
    </row>
    <row r="192" spans="1:17" s="57" customFormat="1">
      <c r="A192" s="75"/>
      <c r="B192" s="68"/>
      <c r="C192" s="75"/>
      <c r="D192" s="135" t="str">
        <f>IF(ISERROR(VLOOKUP(C192,Customers!$A$7:$H$302,3,FALSE)),"",VLOOKUP(C192,Customers!$A$7:$H$302,3,FALSE))</f>
        <v/>
      </c>
      <c r="E192" s="505"/>
      <c r="F192" s="52"/>
      <c r="G192" s="135">
        <f>IF(B192&gt;0,IF(Business!$B$7="n",F192,ROUND(F192*1/(1+VLOOKUP(DATE(YEAR(B192),MONTH(B192),1),Data!$A$2:$P$700,MATCH("VAT rate",Data!$A$1:$P$1,0),FALSE)),2)),0)</f>
        <v>0</v>
      </c>
      <c r="H192" s="136">
        <f t="shared" si="15"/>
        <v>0</v>
      </c>
      <c r="I192" s="137">
        <f t="shared" si="16"/>
        <v>0</v>
      </c>
      <c r="J192" s="138">
        <f>IF(Business!$B$10="n",G192,ROUND('Sales Invoices'!F192*(1-Business!$B$11),2))</f>
        <v>0</v>
      </c>
      <c r="K192" s="139">
        <f t="shared" si="17"/>
        <v>0</v>
      </c>
      <c r="L192" s="140">
        <f>SUMIF('Business Bank'!$E$7:$E$598,A192,'Business Bank'!$D$7:$D$598)+SUMIF(Bank2!$E$7:$E$598,A192,Bank2!$D$7:$D$598)+SUMIF(CreditCard!$E$7:$E$598,A192,CreditCard!$D$7:$D$598)+SUMIF(Proprietor!$E$7:$E$574,A192,Proprietor!$D$7:$D$574)+SUMIF('CIS(suppliers)'!$E$8:$E$575,A192,'CIS(suppliers)'!$D$8:$D$575)+SUMIF('CIS(customers)'!$E$8:$E$575,A192,'CIS(customers)'!$D$8:$D$575)</f>
        <v>0</v>
      </c>
      <c r="M192" s="383" t="str">
        <f>IF((SUMIF('Business Bank'!$E$7:$E$6681,A192,'Business Bank'!$A$7:$A$6681)+SUMIF(Bank2!$E$7:$E$6690,A192,Bank2!$A$7:$A$6690)+SUMIF(CreditCard!$E$7:$E$6699,A192,CreditCard!$A$7:$A$6699)+SUMIF(Proprietor!$E$7:$E$6469,A192,Proprietor!$A$7:$D$6469))&gt;0,SUMIF('Business Bank'!$E$7:$E$6681,A192,'Business Bank'!$A$7:$A$6681)+SUMIF(Bank2!$E$7:$E$6690,A192,Bank2!$A$7:$A$6690)+SUMIF(CreditCard!$E$7:$E$6699,A192,CreditCard!$A$7:$A$6699)+SUMIF(Proprietor!$E$7:$E$6469,A192,Proprietor!$A$7:$D$6469),"")</f>
        <v/>
      </c>
      <c r="N192" s="141">
        <f t="shared" si="18"/>
        <v>0</v>
      </c>
      <c r="O192" s="142">
        <f>IF(H192&gt;0,IF(B192&gt;0,IF(Business!$B$7="n",N192,ROUND(N192*1/(1+VLOOKUP(DATE(YEAR(B192),MONTH(B192),1),Data!$A$2:$P$700,MATCH("VAT rate",Data!$A$1:$P$1,0),FALSE)),2)),0),N192)</f>
        <v>0</v>
      </c>
      <c r="P192" s="143">
        <f t="shared" si="19"/>
        <v>0</v>
      </c>
      <c r="Q192" s="357"/>
    </row>
    <row r="193" spans="1:17" s="57" customFormat="1">
      <c r="A193" s="75"/>
      <c r="B193" s="68"/>
      <c r="C193" s="75"/>
      <c r="D193" s="135" t="str">
        <f>IF(ISERROR(VLOOKUP(C193,Customers!$A$7:$H$302,3,FALSE)),"",VLOOKUP(C193,Customers!$A$7:$H$302,3,FALSE))</f>
        <v/>
      </c>
      <c r="E193" s="505"/>
      <c r="F193" s="52"/>
      <c r="G193" s="135">
        <f>IF(B193&gt;0,IF(Business!$B$7="n",F193,ROUND(F193*1/(1+VLOOKUP(DATE(YEAR(B193),MONTH(B193),1),Data!$A$2:$P$700,MATCH("VAT rate",Data!$A$1:$P$1,0),FALSE)),2)),0)</f>
        <v>0</v>
      </c>
      <c r="H193" s="136">
        <f t="shared" si="15"/>
        <v>0</v>
      </c>
      <c r="I193" s="137">
        <f t="shared" si="16"/>
        <v>0</v>
      </c>
      <c r="J193" s="138">
        <f>IF(Business!$B$10="n",G193,ROUND('Sales Invoices'!F193*(1-Business!$B$11),2))</f>
        <v>0</v>
      </c>
      <c r="K193" s="139">
        <f t="shared" si="17"/>
        <v>0</v>
      </c>
      <c r="L193" s="140">
        <f>SUMIF('Business Bank'!$E$7:$E$598,A193,'Business Bank'!$D$7:$D$598)+SUMIF(Bank2!$E$7:$E$598,A193,Bank2!$D$7:$D$598)+SUMIF(CreditCard!$E$7:$E$598,A193,CreditCard!$D$7:$D$598)+SUMIF(Proprietor!$E$7:$E$574,A193,Proprietor!$D$7:$D$574)+SUMIF('CIS(suppliers)'!$E$8:$E$575,A193,'CIS(suppliers)'!$D$8:$D$575)+SUMIF('CIS(customers)'!$E$8:$E$575,A193,'CIS(customers)'!$D$8:$D$575)</f>
        <v>0</v>
      </c>
      <c r="M193" s="383" t="str">
        <f>IF((SUMIF('Business Bank'!$E$7:$E$6681,A193,'Business Bank'!$A$7:$A$6681)+SUMIF(Bank2!$E$7:$E$6690,A193,Bank2!$A$7:$A$6690)+SUMIF(CreditCard!$E$7:$E$6699,A193,CreditCard!$A$7:$A$6699)+SUMIF(Proprietor!$E$7:$E$6469,A193,Proprietor!$A$7:$D$6469))&gt;0,SUMIF('Business Bank'!$E$7:$E$6681,A193,'Business Bank'!$A$7:$A$6681)+SUMIF(Bank2!$E$7:$E$6690,A193,Bank2!$A$7:$A$6690)+SUMIF(CreditCard!$E$7:$E$6699,A193,CreditCard!$A$7:$A$6699)+SUMIF(Proprietor!$E$7:$E$6469,A193,Proprietor!$A$7:$D$6469),"")</f>
        <v/>
      </c>
      <c r="N193" s="141">
        <f t="shared" si="18"/>
        <v>0</v>
      </c>
      <c r="O193" s="142">
        <f>IF(H193&gt;0,IF(B193&gt;0,IF(Business!$B$7="n",N193,ROUND(N193*1/(1+VLOOKUP(DATE(YEAR(B193),MONTH(B193),1),Data!$A$2:$P$700,MATCH("VAT rate",Data!$A$1:$P$1,0),FALSE)),2)),0),N193)</f>
        <v>0</v>
      </c>
      <c r="P193" s="143">
        <f t="shared" si="19"/>
        <v>0</v>
      </c>
      <c r="Q193" s="357"/>
    </row>
    <row r="194" spans="1:17" s="57" customFormat="1">
      <c r="A194" s="75"/>
      <c r="B194" s="68"/>
      <c r="C194" s="75"/>
      <c r="D194" s="135" t="str">
        <f>IF(ISERROR(VLOOKUP(C194,Customers!$A$7:$H$302,3,FALSE)),"",VLOOKUP(C194,Customers!$A$7:$H$302,3,FALSE))</f>
        <v/>
      </c>
      <c r="E194" s="505"/>
      <c r="F194" s="52"/>
      <c r="G194" s="135">
        <f>IF(B194&gt;0,IF(Business!$B$7="n",F194,ROUND(F194*1/(1+VLOOKUP(DATE(YEAR(B194),MONTH(B194),1),Data!$A$2:$P$700,MATCH("VAT rate",Data!$A$1:$P$1,0),FALSE)),2)),0)</f>
        <v>0</v>
      </c>
      <c r="H194" s="136">
        <f t="shared" si="15"/>
        <v>0</v>
      </c>
      <c r="I194" s="137">
        <f t="shared" si="16"/>
        <v>0</v>
      </c>
      <c r="J194" s="138">
        <f>IF(Business!$B$10="n",G194,ROUND('Sales Invoices'!F194*(1-Business!$B$11),2))</f>
        <v>0</v>
      </c>
      <c r="K194" s="139">
        <f t="shared" si="17"/>
        <v>0</v>
      </c>
      <c r="L194" s="140">
        <f>SUMIF('Business Bank'!$E$7:$E$598,A194,'Business Bank'!$D$7:$D$598)+SUMIF(Bank2!$E$7:$E$598,A194,Bank2!$D$7:$D$598)+SUMIF(CreditCard!$E$7:$E$598,A194,CreditCard!$D$7:$D$598)+SUMIF(Proprietor!$E$7:$E$574,A194,Proprietor!$D$7:$D$574)+SUMIF('CIS(suppliers)'!$E$8:$E$575,A194,'CIS(suppliers)'!$D$8:$D$575)+SUMIF('CIS(customers)'!$E$8:$E$575,A194,'CIS(customers)'!$D$8:$D$575)</f>
        <v>0</v>
      </c>
      <c r="M194" s="383" t="str">
        <f>IF((SUMIF('Business Bank'!$E$7:$E$6681,A194,'Business Bank'!$A$7:$A$6681)+SUMIF(Bank2!$E$7:$E$6690,A194,Bank2!$A$7:$A$6690)+SUMIF(CreditCard!$E$7:$E$6699,A194,CreditCard!$A$7:$A$6699)+SUMIF(Proprietor!$E$7:$E$6469,A194,Proprietor!$A$7:$D$6469))&gt;0,SUMIF('Business Bank'!$E$7:$E$6681,A194,'Business Bank'!$A$7:$A$6681)+SUMIF(Bank2!$E$7:$E$6690,A194,Bank2!$A$7:$A$6690)+SUMIF(CreditCard!$E$7:$E$6699,A194,CreditCard!$A$7:$A$6699)+SUMIF(Proprietor!$E$7:$E$6469,A194,Proprietor!$A$7:$D$6469),"")</f>
        <v/>
      </c>
      <c r="N194" s="141">
        <f t="shared" si="18"/>
        <v>0</v>
      </c>
      <c r="O194" s="142">
        <f>IF(H194&gt;0,IF(B194&gt;0,IF(Business!$B$7="n",N194,ROUND(N194*1/(1+VLOOKUP(DATE(YEAR(B194),MONTH(B194),1),Data!$A$2:$P$700,MATCH("VAT rate",Data!$A$1:$P$1,0),FALSE)),2)),0),N194)</f>
        <v>0</v>
      </c>
      <c r="P194" s="143">
        <f t="shared" si="19"/>
        <v>0</v>
      </c>
      <c r="Q194" s="357"/>
    </row>
    <row r="195" spans="1:17" s="57" customFormat="1">
      <c r="A195" s="75"/>
      <c r="B195" s="68"/>
      <c r="C195" s="75"/>
      <c r="D195" s="135" t="str">
        <f>IF(ISERROR(VLOOKUP(C195,Customers!$A$7:$H$302,3,FALSE)),"",VLOOKUP(C195,Customers!$A$7:$H$302,3,FALSE))</f>
        <v/>
      </c>
      <c r="E195" s="505"/>
      <c r="F195" s="52"/>
      <c r="G195" s="135">
        <f>IF(B195&gt;0,IF(Business!$B$7="n",F195,ROUND(F195*1/(1+VLOOKUP(DATE(YEAR(B195),MONTH(B195),1),Data!$A$2:$P$700,MATCH("VAT rate",Data!$A$1:$P$1,0),FALSE)),2)),0)</f>
        <v>0</v>
      </c>
      <c r="H195" s="136">
        <f t="shared" si="15"/>
        <v>0</v>
      </c>
      <c r="I195" s="137">
        <f t="shared" si="16"/>
        <v>0</v>
      </c>
      <c r="J195" s="138">
        <f>IF(Business!$B$10="n",G195,ROUND('Sales Invoices'!F195*(1-Business!$B$11),2))</f>
        <v>0</v>
      </c>
      <c r="K195" s="139">
        <f t="shared" si="17"/>
        <v>0</v>
      </c>
      <c r="L195" s="140">
        <f>SUMIF('Business Bank'!$E$7:$E$598,A195,'Business Bank'!$D$7:$D$598)+SUMIF(Bank2!$E$7:$E$598,A195,Bank2!$D$7:$D$598)+SUMIF(CreditCard!$E$7:$E$598,A195,CreditCard!$D$7:$D$598)+SUMIF(Proprietor!$E$7:$E$574,A195,Proprietor!$D$7:$D$574)+SUMIF('CIS(suppliers)'!$E$8:$E$575,A195,'CIS(suppliers)'!$D$8:$D$575)+SUMIF('CIS(customers)'!$E$8:$E$575,A195,'CIS(customers)'!$D$8:$D$575)</f>
        <v>0</v>
      </c>
      <c r="M195" s="383" t="str">
        <f>IF((SUMIF('Business Bank'!$E$7:$E$6681,A195,'Business Bank'!$A$7:$A$6681)+SUMIF(Bank2!$E$7:$E$6690,A195,Bank2!$A$7:$A$6690)+SUMIF(CreditCard!$E$7:$E$6699,A195,CreditCard!$A$7:$A$6699)+SUMIF(Proprietor!$E$7:$E$6469,A195,Proprietor!$A$7:$D$6469))&gt;0,SUMIF('Business Bank'!$E$7:$E$6681,A195,'Business Bank'!$A$7:$A$6681)+SUMIF(Bank2!$E$7:$E$6690,A195,Bank2!$A$7:$A$6690)+SUMIF(CreditCard!$E$7:$E$6699,A195,CreditCard!$A$7:$A$6699)+SUMIF(Proprietor!$E$7:$E$6469,A195,Proprietor!$A$7:$D$6469),"")</f>
        <v/>
      </c>
      <c r="N195" s="141">
        <f t="shared" si="18"/>
        <v>0</v>
      </c>
      <c r="O195" s="142">
        <f>IF(H195&gt;0,IF(B195&gt;0,IF(Business!$B$7="n",N195,ROUND(N195*1/(1+VLOOKUP(DATE(YEAR(B195),MONTH(B195),1),Data!$A$2:$P$700,MATCH("VAT rate",Data!$A$1:$P$1,0),FALSE)),2)),0),N195)</f>
        <v>0</v>
      </c>
      <c r="P195" s="143">
        <f t="shared" si="19"/>
        <v>0</v>
      </c>
      <c r="Q195" s="357"/>
    </row>
    <row r="196" spans="1:17" s="57" customFormat="1">
      <c r="A196" s="75"/>
      <c r="B196" s="68"/>
      <c r="C196" s="75"/>
      <c r="D196" s="135" t="str">
        <f>IF(ISERROR(VLOOKUP(C196,Customers!$A$7:$H$302,3,FALSE)),"",VLOOKUP(C196,Customers!$A$7:$H$302,3,FALSE))</f>
        <v/>
      </c>
      <c r="E196" s="505"/>
      <c r="F196" s="52"/>
      <c r="G196" s="135">
        <f>IF(B196&gt;0,IF(Business!$B$7="n",F196,ROUND(F196*1/(1+VLOOKUP(DATE(YEAR(B196),MONTH(B196),1),Data!$A$2:$P$700,MATCH("VAT rate",Data!$A$1:$P$1,0),FALSE)),2)),0)</f>
        <v>0</v>
      </c>
      <c r="H196" s="136">
        <f t="shared" si="15"/>
        <v>0</v>
      </c>
      <c r="I196" s="137">
        <f t="shared" si="16"/>
        <v>0</v>
      </c>
      <c r="J196" s="138">
        <f>IF(Business!$B$10="n",G196,ROUND('Sales Invoices'!F196*(1-Business!$B$11),2))</f>
        <v>0</v>
      </c>
      <c r="K196" s="139">
        <f t="shared" si="17"/>
        <v>0</v>
      </c>
      <c r="L196" s="140">
        <f>SUMIF('Business Bank'!$E$7:$E$598,A196,'Business Bank'!$D$7:$D$598)+SUMIF(Bank2!$E$7:$E$598,A196,Bank2!$D$7:$D$598)+SUMIF(CreditCard!$E$7:$E$598,A196,CreditCard!$D$7:$D$598)+SUMIF(Proprietor!$E$7:$E$574,A196,Proprietor!$D$7:$D$574)+SUMIF('CIS(suppliers)'!$E$8:$E$575,A196,'CIS(suppliers)'!$D$8:$D$575)+SUMIF('CIS(customers)'!$E$8:$E$575,A196,'CIS(customers)'!$D$8:$D$575)</f>
        <v>0</v>
      </c>
      <c r="M196" s="383" t="str">
        <f>IF((SUMIF('Business Bank'!$E$7:$E$6681,A196,'Business Bank'!$A$7:$A$6681)+SUMIF(Bank2!$E$7:$E$6690,A196,Bank2!$A$7:$A$6690)+SUMIF(CreditCard!$E$7:$E$6699,A196,CreditCard!$A$7:$A$6699)+SUMIF(Proprietor!$E$7:$E$6469,A196,Proprietor!$A$7:$D$6469))&gt;0,SUMIF('Business Bank'!$E$7:$E$6681,A196,'Business Bank'!$A$7:$A$6681)+SUMIF(Bank2!$E$7:$E$6690,A196,Bank2!$A$7:$A$6690)+SUMIF(CreditCard!$E$7:$E$6699,A196,CreditCard!$A$7:$A$6699)+SUMIF(Proprietor!$E$7:$E$6469,A196,Proprietor!$A$7:$D$6469),"")</f>
        <v/>
      </c>
      <c r="N196" s="141">
        <f t="shared" si="18"/>
        <v>0</v>
      </c>
      <c r="O196" s="142">
        <f>IF(H196&gt;0,IF(B196&gt;0,IF(Business!$B$7="n",N196,ROUND(N196*1/(1+VLOOKUP(DATE(YEAR(B196),MONTH(B196),1),Data!$A$2:$P$700,MATCH("VAT rate",Data!$A$1:$P$1,0),FALSE)),2)),0),N196)</f>
        <v>0</v>
      </c>
      <c r="P196" s="143">
        <f t="shared" si="19"/>
        <v>0</v>
      </c>
      <c r="Q196" s="357"/>
    </row>
    <row r="197" spans="1:17" s="57" customFormat="1">
      <c r="A197" s="75"/>
      <c r="B197" s="68"/>
      <c r="C197" s="75"/>
      <c r="D197" s="135" t="str">
        <f>IF(ISERROR(VLOOKUP(C197,Customers!$A$7:$H$302,3,FALSE)),"",VLOOKUP(C197,Customers!$A$7:$H$302,3,FALSE))</f>
        <v/>
      </c>
      <c r="E197" s="505"/>
      <c r="F197" s="52"/>
      <c r="G197" s="135">
        <f>IF(B197&gt;0,IF(Business!$B$7="n",F197,ROUND(F197*1/(1+VLOOKUP(DATE(YEAR(B197),MONTH(B197),1),Data!$A$2:$P$700,MATCH("VAT rate",Data!$A$1:$P$1,0),FALSE)),2)),0)</f>
        <v>0</v>
      </c>
      <c r="H197" s="136">
        <f t="shared" si="15"/>
        <v>0</v>
      </c>
      <c r="I197" s="137">
        <f t="shared" si="16"/>
        <v>0</v>
      </c>
      <c r="J197" s="138">
        <f>IF(Business!$B$10="n",G197,ROUND('Sales Invoices'!F197*(1-Business!$B$11),2))</f>
        <v>0</v>
      </c>
      <c r="K197" s="139">
        <f t="shared" si="17"/>
        <v>0</v>
      </c>
      <c r="L197" s="140">
        <f>SUMIF('Business Bank'!$E$7:$E$598,A197,'Business Bank'!$D$7:$D$598)+SUMIF(Bank2!$E$7:$E$598,A197,Bank2!$D$7:$D$598)+SUMIF(CreditCard!$E$7:$E$598,A197,CreditCard!$D$7:$D$598)+SUMIF(Proprietor!$E$7:$E$574,A197,Proprietor!$D$7:$D$574)+SUMIF('CIS(suppliers)'!$E$8:$E$575,A197,'CIS(suppliers)'!$D$8:$D$575)+SUMIF('CIS(customers)'!$E$8:$E$575,A197,'CIS(customers)'!$D$8:$D$575)</f>
        <v>0</v>
      </c>
      <c r="M197" s="383" t="str">
        <f>IF((SUMIF('Business Bank'!$E$7:$E$6681,A197,'Business Bank'!$A$7:$A$6681)+SUMIF(Bank2!$E$7:$E$6690,A197,Bank2!$A$7:$A$6690)+SUMIF(CreditCard!$E$7:$E$6699,A197,CreditCard!$A$7:$A$6699)+SUMIF(Proprietor!$E$7:$E$6469,A197,Proprietor!$A$7:$D$6469))&gt;0,SUMIF('Business Bank'!$E$7:$E$6681,A197,'Business Bank'!$A$7:$A$6681)+SUMIF(Bank2!$E$7:$E$6690,A197,Bank2!$A$7:$A$6690)+SUMIF(CreditCard!$E$7:$E$6699,A197,CreditCard!$A$7:$A$6699)+SUMIF(Proprietor!$E$7:$E$6469,A197,Proprietor!$A$7:$D$6469),"")</f>
        <v/>
      </c>
      <c r="N197" s="141">
        <f t="shared" si="18"/>
        <v>0</v>
      </c>
      <c r="O197" s="142">
        <f>IF(H197&gt;0,IF(B197&gt;0,IF(Business!$B$7="n",N197,ROUND(N197*1/(1+VLOOKUP(DATE(YEAR(B197),MONTH(B197),1),Data!$A$2:$P$700,MATCH("VAT rate",Data!$A$1:$P$1,0),FALSE)),2)),0),N197)</f>
        <v>0</v>
      </c>
      <c r="P197" s="143">
        <f t="shared" si="19"/>
        <v>0</v>
      </c>
      <c r="Q197" s="357"/>
    </row>
    <row r="198" spans="1:17" s="57" customFormat="1">
      <c r="A198" s="75"/>
      <c r="B198" s="68"/>
      <c r="C198" s="75"/>
      <c r="D198" s="135" t="str">
        <f>IF(ISERROR(VLOOKUP(C198,Customers!$A$7:$H$302,3,FALSE)),"",VLOOKUP(C198,Customers!$A$7:$H$302,3,FALSE))</f>
        <v/>
      </c>
      <c r="E198" s="505"/>
      <c r="F198" s="52"/>
      <c r="G198" s="135">
        <f>IF(B198&gt;0,IF(Business!$B$7="n",F198,ROUND(F198*1/(1+VLOOKUP(DATE(YEAR(B198),MONTH(B198),1),Data!$A$2:$P$700,MATCH("VAT rate",Data!$A$1:$P$1,0),FALSE)),2)),0)</f>
        <v>0</v>
      </c>
      <c r="H198" s="136">
        <f t="shared" si="15"/>
        <v>0</v>
      </c>
      <c r="I198" s="137">
        <f t="shared" si="16"/>
        <v>0</v>
      </c>
      <c r="J198" s="138">
        <f>IF(Business!$B$10="n",G198,ROUND('Sales Invoices'!F198*(1-Business!$B$11),2))</f>
        <v>0</v>
      </c>
      <c r="K198" s="139">
        <f t="shared" si="17"/>
        <v>0</v>
      </c>
      <c r="L198" s="140">
        <f>SUMIF('Business Bank'!$E$7:$E$598,A198,'Business Bank'!$D$7:$D$598)+SUMIF(Bank2!$E$7:$E$598,A198,Bank2!$D$7:$D$598)+SUMIF(CreditCard!$E$7:$E$598,A198,CreditCard!$D$7:$D$598)+SUMIF(Proprietor!$E$7:$E$574,A198,Proprietor!$D$7:$D$574)+SUMIF('CIS(suppliers)'!$E$8:$E$575,A198,'CIS(suppliers)'!$D$8:$D$575)+SUMIF('CIS(customers)'!$E$8:$E$575,A198,'CIS(customers)'!$D$8:$D$575)</f>
        <v>0</v>
      </c>
      <c r="M198" s="383" t="str">
        <f>IF((SUMIF('Business Bank'!$E$7:$E$6681,A198,'Business Bank'!$A$7:$A$6681)+SUMIF(Bank2!$E$7:$E$6690,A198,Bank2!$A$7:$A$6690)+SUMIF(CreditCard!$E$7:$E$6699,A198,CreditCard!$A$7:$A$6699)+SUMIF(Proprietor!$E$7:$E$6469,A198,Proprietor!$A$7:$D$6469))&gt;0,SUMIF('Business Bank'!$E$7:$E$6681,A198,'Business Bank'!$A$7:$A$6681)+SUMIF(Bank2!$E$7:$E$6690,A198,Bank2!$A$7:$A$6690)+SUMIF(CreditCard!$E$7:$E$6699,A198,CreditCard!$A$7:$A$6699)+SUMIF(Proprietor!$E$7:$E$6469,A198,Proprietor!$A$7:$D$6469),"")</f>
        <v/>
      </c>
      <c r="N198" s="141">
        <f t="shared" si="18"/>
        <v>0</v>
      </c>
      <c r="O198" s="142">
        <f>IF(H198&gt;0,IF(B198&gt;0,IF(Business!$B$7="n",N198,ROUND(N198*1/(1+VLOOKUP(DATE(YEAR(B198),MONTH(B198),1),Data!$A$2:$P$700,MATCH("VAT rate",Data!$A$1:$P$1,0),FALSE)),2)),0),N198)</f>
        <v>0</v>
      </c>
      <c r="P198" s="143">
        <f t="shared" si="19"/>
        <v>0</v>
      </c>
      <c r="Q198" s="357"/>
    </row>
    <row r="199" spans="1:17" s="57" customFormat="1">
      <c r="A199" s="75"/>
      <c r="B199" s="68"/>
      <c r="C199" s="75"/>
      <c r="D199" s="135" t="str">
        <f>IF(ISERROR(VLOOKUP(C199,Customers!$A$7:$H$302,3,FALSE)),"",VLOOKUP(C199,Customers!$A$7:$H$302,3,FALSE))</f>
        <v/>
      </c>
      <c r="E199" s="505"/>
      <c r="F199" s="52"/>
      <c r="G199" s="135">
        <f>IF(B199&gt;0,IF(Business!$B$7="n",F199,ROUND(F199*1/(1+VLOOKUP(DATE(YEAR(B199),MONTH(B199),1),Data!$A$2:$P$700,MATCH("VAT rate",Data!$A$1:$P$1,0),FALSE)),2)),0)</f>
        <v>0</v>
      </c>
      <c r="H199" s="136">
        <f t="shared" si="15"/>
        <v>0</v>
      </c>
      <c r="I199" s="137">
        <f t="shared" si="16"/>
        <v>0</v>
      </c>
      <c r="J199" s="138">
        <f>IF(Business!$B$10="n",G199,ROUND('Sales Invoices'!F199*(1-Business!$B$11),2))</f>
        <v>0</v>
      </c>
      <c r="K199" s="139">
        <f t="shared" si="17"/>
        <v>0</v>
      </c>
      <c r="L199" s="140">
        <f>SUMIF('Business Bank'!$E$7:$E$598,A199,'Business Bank'!$D$7:$D$598)+SUMIF(Bank2!$E$7:$E$598,A199,Bank2!$D$7:$D$598)+SUMIF(CreditCard!$E$7:$E$598,A199,CreditCard!$D$7:$D$598)+SUMIF(Proprietor!$E$7:$E$574,A199,Proprietor!$D$7:$D$574)+SUMIF('CIS(suppliers)'!$E$8:$E$575,A199,'CIS(suppliers)'!$D$8:$D$575)+SUMIF('CIS(customers)'!$E$8:$E$575,A199,'CIS(customers)'!$D$8:$D$575)</f>
        <v>0</v>
      </c>
      <c r="M199" s="383" t="str">
        <f>IF((SUMIF('Business Bank'!$E$7:$E$6681,A199,'Business Bank'!$A$7:$A$6681)+SUMIF(Bank2!$E$7:$E$6690,A199,Bank2!$A$7:$A$6690)+SUMIF(CreditCard!$E$7:$E$6699,A199,CreditCard!$A$7:$A$6699)+SUMIF(Proprietor!$E$7:$E$6469,A199,Proprietor!$A$7:$D$6469))&gt;0,SUMIF('Business Bank'!$E$7:$E$6681,A199,'Business Bank'!$A$7:$A$6681)+SUMIF(Bank2!$E$7:$E$6690,A199,Bank2!$A$7:$A$6690)+SUMIF(CreditCard!$E$7:$E$6699,A199,CreditCard!$A$7:$A$6699)+SUMIF(Proprietor!$E$7:$E$6469,A199,Proprietor!$A$7:$D$6469),"")</f>
        <v/>
      </c>
      <c r="N199" s="141">
        <f t="shared" si="18"/>
        <v>0</v>
      </c>
      <c r="O199" s="142">
        <f>IF(H199&gt;0,IF(B199&gt;0,IF(Business!$B$7="n",N199,ROUND(N199*1/(1+VLOOKUP(DATE(YEAR(B199),MONTH(B199),1),Data!$A$2:$P$700,MATCH("VAT rate",Data!$A$1:$P$1,0),FALSE)),2)),0),N199)</f>
        <v>0</v>
      </c>
      <c r="P199" s="143">
        <f t="shared" si="19"/>
        <v>0</v>
      </c>
      <c r="Q199" s="357"/>
    </row>
    <row r="200" spans="1:17" s="57" customFormat="1">
      <c r="A200" s="75"/>
      <c r="B200" s="68"/>
      <c r="C200" s="75"/>
      <c r="D200" s="135" t="str">
        <f>IF(ISERROR(VLOOKUP(C200,Customers!$A$7:$H$302,3,FALSE)),"",VLOOKUP(C200,Customers!$A$7:$H$302,3,FALSE))</f>
        <v/>
      </c>
      <c r="E200" s="505"/>
      <c r="F200" s="52"/>
      <c r="G200" s="135">
        <f>IF(B200&gt;0,IF(Business!$B$7="n",F200,ROUND(F200*1/(1+VLOOKUP(DATE(YEAR(B200),MONTH(B200),1),Data!$A$2:$P$700,MATCH("VAT rate",Data!$A$1:$P$1,0),FALSE)),2)),0)</f>
        <v>0</v>
      </c>
      <c r="H200" s="136">
        <f t="shared" ref="H200:H263" si="20">+F200-G200</f>
        <v>0</v>
      </c>
      <c r="I200" s="137">
        <f t="shared" ref="I200:I263" si="21">+F200</f>
        <v>0</v>
      </c>
      <c r="J200" s="138">
        <f>IF(Business!$B$10="n",G200,ROUND('Sales Invoices'!F200*(1-Business!$B$11),2))</f>
        <v>0</v>
      </c>
      <c r="K200" s="139">
        <f t="shared" ref="K200:K263" si="22">+I200-J200</f>
        <v>0</v>
      </c>
      <c r="L200" s="140">
        <f>SUMIF('Business Bank'!$E$7:$E$598,A200,'Business Bank'!$D$7:$D$598)+SUMIF(Bank2!$E$7:$E$598,A200,Bank2!$D$7:$D$598)+SUMIF(CreditCard!$E$7:$E$598,A200,CreditCard!$D$7:$D$598)+SUMIF(Proprietor!$E$7:$E$574,A200,Proprietor!$D$7:$D$574)+SUMIF('CIS(suppliers)'!$E$8:$E$575,A200,'CIS(suppliers)'!$D$8:$D$575)+SUMIF('CIS(customers)'!$E$8:$E$575,A200,'CIS(customers)'!$D$8:$D$575)</f>
        <v>0</v>
      </c>
      <c r="M200" s="383" t="str">
        <f>IF((SUMIF('Business Bank'!$E$7:$E$6681,A200,'Business Bank'!$A$7:$A$6681)+SUMIF(Bank2!$E$7:$E$6690,A200,Bank2!$A$7:$A$6690)+SUMIF(CreditCard!$E$7:$E$6699,A200,CreditCard!$A$7:$A$6699)+SUMIF(Proprietor!$E$7:$E$6469,A200,Proprietor!$A$7:$D$6469))&gt;0,SUMIF('Business Bank'!$E$7:$E$6681,A200,'Business Bank'!$A$7:$A$6681)+SUMIF(Bank2!$E$7:$E$6690,A200,Bank2!$A$7:$A$6690)+SUMIF(CreditCard!$E$7:$E$6699,A200,CreditCard!$A$7:$A$6699)+SUMIF(Proprietor!$E$7:$E$6469,A200,Proprietor!$A$7:$D$6469),"")</f>
        <v/>
      </c>
      <c r="N200" s="141">
        <f t="shared" ref="N200:N263" si="23">+I200-L200</f>
        <v>0</v>
      </c>
      <c r="O200" s="142">
        <f>IF(H200&gt;0,IF(B200&gt;0,IF(Business!$B$7="n",N200,ROUND(N200*1/(1+VLOOKUP(DATE(YEAR(B200),MONTH(B200),1),Data!$A$2:$P$700,MATCH("VAT rate",Data!$A$1:$P$1,0),FALSE)),2)),0),N200)</f>
        <v>0</v>
      </c>
      <c r="P200" s="143">
        <f t="shared" ref="P200:P263" si="24">+N200-O200</f>
        <v>0</v>
      </c>
      <c r="Q200" s="357"/>
    </row>
    <row r="201" spans="1:17" s="57" customFormat="1">
      <c r="A201" s="75"/>
      <c r="B201" s="68"/>
      <c r="C201" s="75"/>
      <c r="D201" s="135" t="str">
        <f>IF(ISERROR(VLOOKUP(C201,Customers!$A$7:$H$302,3,FALSE)),"",VLOOKUP(C201,Customers!$A$7:$H$302,3,FALSE))</f>
        <v/>
      </c>
      <c r="E201" s="505"/>
      <c r="F201" s="52"/>
      <c r="G201" s="135">
        <f>IF(B201&gt;0,IF(Business!$B$7="n",F201,ROUND(F201*1/(1+VLOOKUP(DATE(YEAR(B201),MONTH(B201),1),Data!$A$2:$P$700,MATCH("VAT rate",Data!$A$1:$P$1,0),FALSE)),2)),0)</f>
        <v>0</v>
      </c>
      <c r="H201" s="136">
        <f t="shared" si="20"/>
        <v>0</v>
      </c>
      <c r="I201" s="137">
        <f t="shared" si="21"/>
        <v>0</v>
      </c>
      <c r="J201" s="138">
        <f>IF(Business!$B$10="n",G201,ROUND('Sales Invoices'!F201*(1-Business!$B$11),2))</f>
        <v>0</v>
      </c>
      <c r="K201" s="139">
        <f t="shared" si="22"/>
        <v>0</v>
      </c>
      <c r="L201" s="140">
        <f>SUMIF('Business Bank'!$E$7:$E$598,A201,'Business Bank'!$D$7:$D$598)+SUMIF(Bank2!$E$7:$E$598,A201,Bank2!$D$7:$D$598)+SUMIF(CreditCard!$E$7:$E$598,A201,CreditCard!$D$7:$D$598)+SUMIF(Proprietor!$E$7:$E$574,A201,Proprietor!$D$7:$D$574)+SUMIF('CIS(suppliers)'!$E$8:$E$575,A201,'CIS(suppliers)'!$D$8:$D$575)+SUMIF('CIS(customers)'!$E$8:$E$575,A201,'CIS(customers)'!$D$8:$D$575)</f>
        <v>0</v>
      </c>
      <c r="M201" s="383" t="str">
        <f>IF((SUMIF('Business Bank'!$E$7:$E$6681,A201,'Business Bank'!$A$7:$A$6681)+SUMIF(Bank2!$E$7:$E$6690,A201,Bank2!$A$7:$A$6690)+SUMIF(CreditCard!$E$7:$E$6699,A201,CreditCard!$A$7:$A$6699)+SUMIF(Proprietor!$E$7:$E$6469,A201,Proprietor!$A$7:$D$6469))&gt;0,SUMIF('Business Bank'!$E$7:$E$6681,A201,'Business Bank'!$A$7:$A$6681)+SUMIF(Bank2!$E$7:$E$6690,A201,Bank2!$A$7:$A$6690)+SUMIF(CreditCard!$E$7:$E$6699,A201,CreditCard!$A$7:$A$6699)+SUMIF(Proprietor!$E$7:$E$6469,A201,Proprietor!$A$7:$D$6469),"")</f>
        <v/>
      </c>
      <c r="N201" s="141">
        <f t="shared" si="23"/>
        <v>0</v>
      </c>
      <c r="O201" s="142">
        <f>IF(H201&gt;0,IF(B201&gt;0,IF(Business!$B$7="n",N201,ROUND(N201*1/(1+VLOOKUP(DATE(YEAR(B201),MONTH(B201),1),Data!$A$2:$P$700,MATCH("VAT rate",Data!$A$1:$P$1,0),FALSE)),2)),0),N201)</f>
        <v>0</v>
      </c>
      <c r="P201" s="143">
        <f t="shared" si="24"/>
        <v>0</v>
      </c>
      <c r="Q201" s="357"/>
    </row>
    <row r="202" spans="1:17" s="57" customFormat="1">
      <c r="A202" s="75"/>
      <c r="B202" s="68"/>
      <c r="C202" s="75"/>
      <c r="D202" s="135" t="str">
        <f>IF(ISERROR(VLOOKUP(C202,Customers!$A$7:$H$302,3,FALSE)),"",VLOOKUP(C202,Customers!$A$7:$H$302,3,FALSE))</f>
        <v/>
      </c>
      <c r="E202" s="505"/>
      <c r="F202" s="52"/>
      <c r="G202" s="135">
        <f>IF(B202&gt;0,IF(Business!$B$7="n",F202,ROUND(F202*1/(1+VLOOKUP(DATE(YEAR(B202),MONTH(B202),1),Data!$A$2:$P$700,MATCH("VAT rate",Data!$A$1:$P$1,0),FALSE)),2)),0)</f>
        <v>0</v>
      </c>
      <c r="H202" s="136">
        <f t="shared" si="20"/>
        <v>0</v>
      </c>
      <c r="I202" s="137">
        <f t="shared" si="21"/>
        <v>0</v>
      </c>
      <c r="J202" s="138">
        <f>IF(Business!$B$10="n",G202,ROUND('Sales Invoices'!F202*(1-Business!$B$11),2))</f>
        <v>0</v>
      </c>
      <c r="K202" s="139">
        <f t="shared" si="22"/>
        <v>0</v>
      </c>
      <c r="L202" s="140">
        <f>SUMIF('Business Bank'!$E$7:$E$598,A202,'Business Bank'!$D$7:$D$598)+SUMIF(Bank2!$E$7:$E$598,A202,Bank2!$D$7:$D$598)+SUMIF(CreditCard!$E$7:$E$598,A202,CreditCard!$D$7:$D$598)+SUMIF(Proprietor!$E$7:$E$574,A202,Proprietor!$D$7:$D$574)+SUMIF('CIS(suppliers)'!$E$8:$E$575,A202,'CIS(suppliers)'!$D$8:$D$575)+SUMIF('CIS(customers)'!$E$8:$E$575,A202,'CIS(customers)'!$D$8:$D$575)</f>
        <v>0</v>
      </c>
      <c r="M202" s="383" t="str">
        <f>IF((SUMIF('Business Bank'!$E$7:$E$6681,A202,'Business Bank'!$A$7:$A$6681)+SUMIF(Bank2!$E$7:$E$6690,A202,Bank2!$A$7:$A$6690)+SUMIF(CreditCard!$E$7:$E$6699,A202,CreditCard!$A$7:$A$6699)+SUMIF(Proprietor!$E$7:$E$6469,A202,Proprietor!$A$7:$D$6469))&gt;0,SUMIF('Business Bank'!$E$7:$E$6681,A202,'Business Bank'!$A$7:$A$6681)+SUMIF(Bank2!$E$7:$E$6690,A202,Bank2!$A$7:$A$6690)+SUMIF(CreditCard!$E$7:$E$6699,A202,CreditCard!$A$7:$A$6699)+SUMIF(Proprietor!$E$7:$E$6469,A202,Proprietor!$A$7:$D$6469),"")</f>
        <v/>
      </c>
      <c r="N202" s="141">
        <f t="shared" si="23"/>
        <v>0</v>
      </c>
      <c r="O202" s="142">
        <f>IF(H202&gt;0,IF(B202&gt;0,IF(Business!$B$7="n",N202,ROUND(N202*1/(1+VLOOKUP(DATE(YEAR(B202),MONTH(B202),1),Data!$A$2:$P$700,MATCH("VAT rate",Data!$A$1:$P$1,0),FALSE)),2)),0),N202)</f>
        <v>0</v>
      </c>
      <c r="P202" s="143">
        <f t="shared" si="24"/>
        <v>0</v>
      </c>
      <c r="Q202" s="357"/>
    </row>
    <row r="203" spans="1:17" s="57" customFormat="1">
      <c r="A203" s="75"/>
      <c r="B203" s="68"/>
      <c r="C203" s="75"/>
      <c r="D203" s="135" t="str">
        <f>IF(ISERROR(VLOOKUP(C203,Customers!$A$7:$H$302,3,FALSE)),"",VLOOKUP(C203,Customers!$A$7:$H$302,3,FALSE))</f>
        <v/>
      </c>
      <c r="E203" s="505"/>
      <c r="F203" s="52"/>
      <c r="G203" s="135">
        <f>IF(B203&gt;0,IF(Business!$B$7="n",F203,ROUND(F203*1/(1+VLOOKUP(DATE(YEAR(B203),MONTH(B203),1),Data!$A$2:$P$700,MATCH("VAT rate",Data!$A$1:$P$1,0),FALSE)),2)),0)</f>
        <v>0</v>
      </c>
      <c r="H203" s="136">
        <f t="shared" si="20"/>
        <v>0</v>
      </c>
      <c r="I203" s="137">
        <f t="shared" si="21"/>
        <v>0</v>
      </c>
      <c r="J203" s="138">
        <f>IF(Business!$B$10="n",G203,ROUND('Sales Invoices'!F203*(1-Business!$B$11),2))</f>
        <v>0</v>
      </c>
      <c r="K203" s="139">
        <f t="shared" si="22"/>
        <v>0</v>
      </c>
      <c r="L203" s="140">
        <f>SUMIF('Business Bank'!$E$7:$E$598,A203,'Business Bank'!$D$7:$D$598)+SUMIF(Bank2!$E$7:$E$598,A203,Bank2!$D$7:$D$598)+SUMIF(CreditCard!$E$7:$E$598,A203,CreditCard!$D$7:$D$598)+SUMIF(Proprietor!$E$7:$E$574,A203,Proprietor!$D$7:$D$574)+SUMIF('CIS(suppliers)'!$E$8:$E$575,A203,'CIS(suppliers)'!$D$8:$D$575)+SUMIF('CIS(customers)'!$E$8:$E$575,A203,'CIS(customers)'!$D$8:$D$575)</f>
        <v>0</v>
      </c>
      <c r="M203" s="383" t="str">
        <f>IF((SUMIF('Business Bank'!$E$7:$E$6681,A203,'Business Bank'!$A$7:$A$6681)+SUMIF(Bank2!$E$7:$E$6690,A203,Bank2!$A$7:$A$6690)+SUMIF(CreditCard!$E$7:$E$6699,A203,CreditCard!$A$7:$A$6699)+SUMIF(Proprietor!$E$7:$E$6469,A203,Proprietor!$A$7:$D$6469))&gt;0,SUMIF('Business Bank'!$E$7:$E$6681,A203,'Business Bank'!$A$7:$A$6681)+SUMIF(Bank2!$E$7:$E$6690,A203,Bank2!$A$7:$A$6690)+SUMIF(CreditCard!$E$7:$E$6699,A203,CreditCard!$A$7:$A$6699)+SUMIF(Proprietor!$E$7:$E$6469,A203,Proprietor!$A$7:$D$6469),"")</f>
        <v/>
      </c>
      <c r="N203" s="141">
        <f t="shared" si="23"/>
        <v>0</v>
      </c>
      <c r="O203" s="142">
        <f>IF(H203&gt;0,IF(B203&gt;0,IF(Business!$B$7="n",N203,ROUND(N203*1/(1+VLOOKUP(DATE(YEAR(B203),MONTH(B203),1),Data!$A$2:$P$700,MATCH("VAT rate",Data!$A$1:$P$1,0),FALSE)),2)),0),N203)</f>
        <v>0</v>
      </c>
      <c r="P203" s="143">
        <f t="shared" si="24"/>
        <v>0</v>
      </c>
      <c r="Q203" s="357"/>
    </row>
    <row r="204" spans="1:17" s="57" customFormat="1">
      <c r="A204" s="75"/>
      <c r="B204" s="68"/>
      <c r="C204" s="75"/>
      <c r="D204" s="135" t="str">
        <f>IF(ISERROR(VLOOKUP(C204,Customers!$A$7:$H$302,3,FALSE)),"",VLOOKUP(C204,Customers!$A$7:$H$302,3,FALSE))</f>
        <v/>
      </c>
      <c r="E204" s="505"/>
      <c r="F204" s="52"/>
      <c r="G204" s="135">
        <f>IF(B204&gt;0,IF(Business!$B$7="n",F204,ROUND(F204*1/(1+VLOOKUP(DATE(YEAR(B204),MONTH(B204),1),Data!$A$2:$P$700,MATCH("VAT rate",Data!$A$1:$P$1,0),FALSE)),2)),0)</f>
        <v>0</v>
      </c>
      <c r="H204" s="136">
        <f t="shared" si="20"/>
        <v>0</v>
      </c>
      <c r="I204" s="137">
        <f t="shared" si="21"/>
        <v>0</v>
      </c>
      <c r="J204" s="138">
        <f>IF(Business!$B$10="n",G204,ROUND('Sales Invoices'!F204*(1-Business!$B$11),2))</f>
        <v>0</v>
      </c>
      <c r="K204" s="139">
        <f t="shared" si="22"/>
        <v>0</v>
      </c>
      <c r="L204" s="140">
        <f>SUMIF('Business Bank'!$E$7:$E$598,A204,'Business Bank'!$D$7:$D$598)+SUMIF(Bank2!$E$7:$E$598,A204,Bank2!$D$7:$D$598)+SUMIF(CreditCard!$E$7:$E$598,A204,CreditCard!$D$7:$D$598)+SUMIF(Proprietor!$E$7:$E$574,A204,Proprietor!$D$7:$D$574)+SUMIF('CIS(suppliers)'!$E$8:$E$575,A204,'CIS(suppliers)'!$D$8:$D$575)+SUMIF('CIS(customers)'!$E$8:$E$575,A204,'CIS(customers)'!$D$8:$D$575)</f>
        <v>0</v>
      </c>
      <c r="M204" s="383" t="str">
        <f>IF((SUMIF('Business Bank'!$E$7:$E$6681,A204,'Business Bank'!$A$7:$A$6681)+SUMIF(Bank2!$E$7:$E$6690,A204,Bank2!$A$7:$A$6690)+SUMIF(CreditCard!$E$7:$E$6699,A204,CreditCard!$A$7:$A$6699)+SUMIF(Proprietor!$E$7:$E$6469,A204,Proprietor!$A$7:$D$6469))&gt;0,SUMIF('Business Bank'!$E$7:$E$6681,A204,'Business Bank'!$A$7:$A$6681)+SUMIF(Bank2!$E$7:$E$6690,A204,Bank2!$A$7:$A$6690)+SUMIF(CreditCard!$E$7:$E$6699,A204,CreditCard!$A$7:$A$6699)+SUMIF(Proprietor!$E$7:$E$6469,A204,Proprietor!$A$7:$D$6469),"")</f>
        <v/>
      </c>
      <c r="N204" s="141">
        <f t="shared" si="23"/>
        <v>0</v>
      </c>
      <c r="O204" s="142">
        <f>IF(H204&gt;0,IF(B204&gt;0,IF(Business!$B$7="n",N204,ROUND(N204*1/(1+VLOOKUP(DATE(YEAR(B204),MONTH(B204),1),Data!$A$2:$P$700,MATCH("VAT rate",Data!$A$1:$P$1,0),FALSE)),2)),0),N204)</f>
        <v>0</v>
      </c>
      <c r="P204" s="143">
        <f t="shared" si="24"/>
        <v>0</v>
      </c>
      <c r="Q204" s="357"/>
    </row>
    <row r="205" spans="1:17" s="57" customFormat="1">
      <c r="A205" s="75"/>
      <c r="B205" s="68"/>
      <c r="C205" s="75"/>
      <c r="D205" s="135" t="str">
        <f>IF(ISERROR(VLOOKUP(C205,Customers!$A$7:$H$302,3,FALSE)),"",VLOOKUP(C205,Customers!$A$7:$H$302,3,FALSE))</f>
        <v/>
      </c>
      <c r="E205" s="505"/>
      <c r="F205" s="52"/>
      <c r="G205" s="135">
        <f>IF(B205&gt;0,IF(Business!$B$7="n",F205,ROUND(F205*1/(1+VLOOKUP(DATE(YEAR(B205),MONTH(B205),1),Data!$A$2:$P$700,MATCH("VAT rate",Data!$A$1:$P$1,0),FALSE)),2)),0)</f>
        <v>0</v>
      </c>
      <c r="H205" s="136">
        <f t="shared" si="20"/>
        <v>0</v>
      </c>
      <c r="I205" s="137">
        <f t="shared" si="21"/>
        <v>0</v>
      </c>
      <c r="J205" s="138">
        <f>IF(Business!$B$10="n",G205,ROUND('Sales Invoices'!F205*(1-Business!$B$11),2))</f>
        <v>0</v>
      </c>
      <c r="K205" s="139">
        <f t="shared" si="22"/>
        <v>0</v>
      </c>
      <c r="L205" s="140">
        <f>SUMIF('Business Bank'!$E$7:$E$598,A205,'Business Bank'!$D$7:$D$598)+SUMIF(Bank2!$E$7:$E$598,A205,Bank2!$D$7:$D$598)+SUMIF(CreditCard!$E$7:$E$598,A205,CreditCard!$D$7:$D$598)+SUMIF(Proprietor!$E$7:$E$574,A205,Proprietor!$D$7:$D$574)+SUMIF('CIS(suppliers)'!$E$8:$E$575,A205,'CIS(suppliers)'!$D$8:$D$575)+SUMIF('CIS(customers)'!$E$8:$E$575,A205,'CIS(customers)'!$D$8:$D$575)</f>
        <v>0</v>
      </c>
      <c r="M205" s="383" t="str">
        <f>IF((SUMIF('Business Bank'!$E$7:$E$6681,A205,'Business Bank'!$A$7:$A$6681)+SUMIF(Bank2!$E$7:$E$6690,A205,Bank2!$A$7:$A$6690)+SUMIF(CreditCard!$E$7:$E$6699,A205,CreditCard!$A$7:$A$6699)+SUMIF(Proprietor!$E$7:$E$6469,A205,Proprietor!$A$7:$D$6469))&gt;0,SUMIF('Business Bank'!$E$7:$E$6681,A205,'Business Bank'!$A$7:$A$6681)+SUMIF(Bank2!$E$7:$E$6690,A205,Bank2!$A$7:$A$6690)+SUMIF(CreditCard!$E$7:$E$6699,A205,CreditCard!$A$7:$A$6699)+SUMIF(Proprietor!$E$7:$E$6469,A205,Proprietor!$A$7:$D$6469),"")</f>
        <v/>
      </c>
      <c r="N205" s="141">
        <f t="shared" si="23"/>
        <v>0</v>
      </c>
      <c r="O205" s="142">
        <f>IF(H205&gt;0,IF(B205&gt;0,IF(Business!$B$7="n",N205,ROUND(N205*1/(1+VLOOKUP(DATE(YEAR(B205),MONTH(B205),1),Data!$A$2:$P$700,MATCH("VAT rate",Data!$A$1:$P$1,0),FALSE)),2)),0),N205)</f>
        <v>0</v>
      </c>
      <c r="P205" s="143">
        <f t="shared" si="24"/>
        <v>0</v>
      </c>
      <c r="Q205" s="357"/>
    </row>
    <row r="206" spans="1:17" s="57" customFormat="1">
      <c r="A206" s="75"/>
      <c r="B206" s="68"/>
      <c r="C206" s="75"/>
      <c r="D206" s="135" t="str">
        <f>IF(ISERROR(VLOOKUP(C206,Customers!$A$7:$H$302,3,FALSE)),"",VLOOKUP(C206,Customers!$A$7:$H$302,3,FALSE))</f>
        <v/>
      </c>
      <c r="E206" s="505"/>
      <c r="F206" s="52"/>
      <c r="G206" s="135">
        <f>IF(B206&gt;0,IF(Business!$B$7="n",F206,ROUND(F206*1/(1+VLOOKUP(DATE(YEAR(B206),MONTH(B206),1),Data!$A$2:$P$700,MATCH("VAT rate",Data!$A$1:$P$1,0),FALSE)),2)),0)</f>
        <v>0</v>
      </c>
      <c r="H206" s="136">
        <f t="shared" si="20"/>
        <v>0</v>
      </c>
      <c r="I206" s="137">
        <f t="shared" si="21"/>
        <v>0</v>
      </c>
      <c r="J206" s="138">
        <f>IF(Business!$B$10="n",G206,ROUND('Sales Invoices'!F206*(1-Business!$B$11),2))</f>
        <v>0</v>
      </c>
      <c r="K206" s="139">
        <f t="shared" si="22"/>
        <v>0</v>
      </c>
      <c r="L206" s="140">
        <f>SUMIF('Business Bank'!$E$7:$E$598,A206,'Business Bank'!$D$7:$D$598)+SUMIF(Bank2!$E$7:$E$598,A206,Bank2!$D$7:$D$598)+SUMIF(CreditCard!$E$7:$E$598,A206,CreditCard!$D$7:$D$598)+SUMIF(Proprietor!$E$7:$E$574,A206,Proprietor!$D$7:$D$574)+SUMIF('CIS(suppliers)'!$E$8:$E$575,A206,'CIS(suppliers)'!$D$8:$D$575)+SUMIF('CIS(customers)'!$E$8:$E$575,A206,'CIS(customers)'!$D$8:$D$575)</f>
        <v>0</v>
      </c>
      <c r="M206" s="383" t="str">
        <f>IF((SUMIF('Business Bank'!$E$7:$E$6681,A206,'Business Bank'!$A$7:$A$6681)+SUMIF(Bank2!$E$7:$E$6690,A206,Bank2!$A$7:$A$6690)+SUMIF(CreditCard!$E$7:$E$6699,A206,CreditCard!$A$7:$A$6699)+SUMIF(Proprietor!$E$7:$E$6469,A206,Proprietor!$A$7:$D$6469))&gt;0,SUMIF('Business Bank'!$E$7:$E$6681,A206,'Business Bank'!$A$7:$A$6681)+SUMIF(Bank2!$E$7:$E$6690,A206,Bank2!$A$7:$A$6690)+SUMIF(CreditCard!$E$7:$E$6699,A206,CreditCard!$A$7:$A$6699)+SUMIF(Proprietor!$E$7:$E$6469,A206,Proprietor!$A$7:$D$6469),"")</f>
        <v/>
      </c>
      <c r="N206" s="141">
        <f t="shared" si="23"/>
        <v>0</v>
      </c>
      <c r="O206" s="142">
        <f>IF(H206&gt;0,IF(B206&gt;0,IF(Business!$B$7="n",N206,ROUND(N206*1/(1+VLOOKUP(DATE(YEAR(B206),MONTH(B206),1),Data!$A$2:$P$700,MATCH("VAT rate",Data!$A$1:$P$1,0),FALSE)),2)),0),N206)</f>
        <v>0</v>
      </c>
      <c r="P206" s="143">
        <f t="shared" si="24"/>
        <v>0</v>
      </c>
      <c r="Q206" s="357"/>
    </row>
    <row r="207" spans="1:17" s="57" customFormat="1">
      <c r="A207" s="75"/>
      <c r="B207" s="68"/>
      <c r="C207" s="75"/>
      <c r="D207" s="135" t="str">
        <f>IF(ISERROR(VLOOKUP(C207,Customers!$A$7:$H$302,3,FALSE)),"",VLOOKUP(C207,Customers!$A$7:$H$302,3,FALSE))</f>
        <v/>
      </c>
      <c r="E207" s="505"/>
      <c r="F207" s="52"/>
      <c r="G207" s="135">
        <f>IF(B207&gt;0,IF(Business!$B$7="n",F207,ROUND(F207*1/(1+VLOOKUP(DATE(YEAR(B207),MONTH(B207),1),Data!$A$2:$P$700,MATCH("VAT rate",Data!$A$1:$P$1,0),FALSE)),2)),0)</f>
        <v>0</v>
      </c>
      <c r="H207" s="136">
        <f t="shared" si="20"/>
        <v>0</v>
      </c>
      <c r="I207" s="137">
        <f t="shared" si="21"/>
        <v>0</v>
      </c>
      <c r="J207" s="138">
        <f>IF(Business!$B$10="n",G207,ROUND('Sales Invoices'!F207*(1-Business!$B$11),2))</f>
        <v>0</v>
      </c>
      <c r="K207" s="139">
        <f t="shared" si="22"/>
        <v>0</v>
      </c>
      <c r="L207" s="140">
        <f>SUMIF('Business Bank'!$E$7:$E$598,A207,'Business Bank'!$D$7:$D$598)+SUMIF(Bank2!$E$7:$E$598,A207,Bank2!$D$7:$D$598)+SUMIF(CreditCard!$E$7:$E$598,A207,CreditCard!$D$7:$D$598)+SUMIF(Proprietor!$E$7:$E$574,A207,Proprietor!$D$7:$D$574)+SUMIF('CIS(suppliers)'!$E$8:$E$575,A207,'CIS(suppliers)'!$D$8:$D$575)+SUMIF('CIS(customers)'!$E$8:$E$575,A207,'CIS(customers)'!$D$8:$D$575)</f>
        <v>0</v>
      </c>
      <c r="M207" s="383" t="str">
        <f>IF((SUMIF('Business Bank'!$E$7:$E$6681,A207,'Business Bank'!$A$7:$A$6681)+SUMIF(Bank2!$E$7:$E$6690,A207,Bank2!$A$7:$A$6690)+SUMIF(CreditCard!$E$7:$E$6699,A207,CreditCard!$A$7:$A$6699)+SUMIF(Proprietor!$E$7:$E$6469,A207,Proprietor!$A$7:$D$6469))&gt;0,SUMIF('Business Bank'!$E$7:$E$6681,A207,'Business Bank'!$A$7:$A$6681)+SUMIF(Bank2!$E$7:$E$6690,A207,Bank2!$A$7:$A$6690)+SUMIF(CreditCard!$E$7:$E$6699,A207,CreditCard!$A$7:$A$6699)+SUMIF(Proprietor!$E$7:$E$6469,A207,Proprietor!$A$7:$D$6469),"")</f>
        <v/>
      </c>
      <c r="N207" s="141">
        <f t="shared" si="23"/>
        <v>0</v>
      </c>
      <c r="O207" s="142">
        <f>IF(H207&gt;0,IF(B207&gt;0,IF(Business!$B$7="n",N207,ROUND(N207*1/(1+VLOOKUP(DATE(YEAR(B207),MONTH(B207),1),Data!$A$2:$P$700,MATCH("VAT rate",Data!$A$1:$P$1,0),FALSE)),2)),0),N207)</f>
        <v>0</v>
      </c>
      <c r="P207" s="143">
        <f t="shared" si="24"/>
        <v>0</v>
      </c>
      <c r="Q207" s="357"/>
    </row>
    <row r="208" spans="1:17" s="57" customFormat="1">
      <c r="A208" s="75"/>
      <c r="B208" s="68"/>
      <c r="C208" s="75"/>
      <c r="D208" s="135" t="str">
        <f>IF(ISERROR(VLOOKUP(C208,Customers!$A$7:$H$302,3,FALSE)),"",VLOOKUP(C208,Customers!$A$7:$H$302,3,FALSE))</f>
        <v/>
      </c>
      <c r="E208" s="505"/>
      <c r="F208" s="52"/>
      <c r="G208" s="135">
        <f>IF(B208&gt;0,IF(Business!$B$7="n",F208,ROUND(F208*1/(1+VLOOKUP(DATE(YEAR(B208),MONTH(B208),1),Data!$A$2:$P$700,MATCH("VAT rate",Data!$A$1:$P$1,0),FALSE)),2)),0)</f>
        <v>0</v>
      </c>
      <c r="H208" s="136">
        <f t="shared" si="20"/>
        <v>0</v>
      </c>
      <c r="I208" s="137">
        <f t="shared" si="21"/>
        <v>0</v>
      </c>
      <c r="J208" s="138">
        <f>IF(Business!$B$10="n",G208,ROUND('Sales Invoices'!F208*(1-Business!$B$11),2))</f>
        <v>0</v>
      </c>
      <c r="K208" s="139">
        <f t="shared" si="22"/>
        <v>0</v>
      </c>
      <c r="L208" s="140">
        <f>SUMIF('Business Bank'!$E$7:$E$598,A208,'Business Bank'!$D$7:$D$598)+SUMIF(Bank2!$E$7:$E$598,A208,Bank2!$D$7:$D$598)+SUMIF(CreditCard!$E$7:$E$598,A208,CreditCard!$D$7:$D$598)+SUMIF(Proprietor!$E$7:$E$574,A208,Proprietor!$D$7:$D$574)+SUMIF('CIS(suppliers)'!$E$8:$E$575,A208,'CIS(suppliers)'!$D$8:$D$575)+SUMIF('CIS(customers)'!$E$8:$E$575,A208,'CIS(customers)'!$D$8:$D$575)</f>
        <v>0</v>
      </c>
      <c r="M208" s="383" t="str">
        <f>IF((SUMIF('Business Bank'!$E$7:$E$6681,A208,'Business Bank'!$A$7:$A$6681)+SUMIF(Bank2!$E$7:$E$6690,A208,Bank2!$A$7:$A$6690)+SUMIF(CreditCard!$E$7:$E$6699,A208,CreditCard!$A$7:$A$6699)+SUMIF(Proprietor!$E$7:$E$6469,A208,Proprietor!$A$7:$D$6469))&gt;0,SUMIF('Business Bank'!$E$7:$E$6681,A208,'Business Bank'!$A$7:$A$6681)+SUMIF(Bank2!$E$7:$E$6690,A208,Bank2!$A$7:$A$6690)+SUMIF(CreditCard!$E$7:$E$6699,A208,CreditCard!$A$7:$A$6699)+SUMIF(Proprietor!$E$7:$E$6469,A208,Proprietor!$A$7:$D$6469),"")</f>
        <v/>
      </c>
      <c r="N208" s="141">
        <f t="shared" si="23"/>
        <v>0</v>
      </c>
      <c r="O208" s="142">
        <f>IF(H208&gt;0,IF(B208&gt;0,IF(Business!$B$7="n",N208,ROUND(N208*1/(1+VLOOKUP(DATE(YEAR(B208),MONTH(B208),1),Data!$A$2:$P$700,MATCH("VAT rate",Data!$A$1:$P$1,0),FALSE)),2)),0),N208)</f>
        <v>0</v>
      </c>
      <c r="P208" s="143">
        <f t="shared" si="24"/>
        <v>0</v>
      </c>
      <c r="Q208" s="357"/>
    </row>
    <row r="209" spans="1:17" s="57" customFormat="1">
      <c r="A209" s="75"/>
      <c r="B209" s="68"/>
      <c r="C209" s="75"/>
      <c r="D209" s="135" t="str">
        <f>IF(ISERROR(VLOOKUP(C209,Customers!$A$7:$H$302,3,FALSE)),"",VLOOKUP(C209,Customers!$A$7:$H$302,3,FALSE))</f>
        <v/>
      </c>
      <c r="E209" s="505"/>
      <c r="F209" s="52"/>
      <c r="G209" s="135">
        <f>IF(B209&gt;0,IF(Business!$B$7="n",F209,ROUND(F209*1/(1+VLOOKUP(DATE(YEAR(B209),MONTH(B209),1),Data!$A$2:$P$700,MATCH("VAT rate",Data!$A$1:$P$1,0),FALSE)),2)),0)</f>
        <v>0</v>
      </c>
      <c r="H209" s="136">
        <f t="shared" si="20"/>
        <v>0</v>
      </c>
      <c r="I209" s="137">
        <f t="shared" si="21"/>
        <v>0</v>
      </c>
      <c r="J209" s="138">
        <f>IF(Business!$B$10="n",G209,ROUND('Sales Invoices'!F209*(1-Business!$B$11),2))</f>
        <v>0</v>
      </c>
      <c r="K209" s="139">
        <f t="shared" si="22"/>
        <v>0</v>
      </c>
      <c r="L209" s="140">
        <f>SUMIF('Business Bank'!$E$7:$E$598,A209,'Business Bank'!$D$7:$D$598)+SUMIF(Bank2!$E$7:$E$598,A209,Bank2!$D$7:$D$598)+SUMIF(CreditCard!$E$7:$E$598,A209,CreditCard!$D$7:$D$598)+SUMIF(Proprietor!$E$7:$E$574,A209,Proprietor!$D$7:$D$574)+SUMIF('CIS(suppliers)'!$E$8:$E$575,A209,'CIS(suppliers)'!$D$8:$D$575)+SUMIF('CIS(customers)'!$E$8:$E$575,A209,'CIS(customers)'!$D$8:$D$575)</f>
        <v>0</v>
      </c>
      <c r="M209" s="383" t="str">
        <f>IF((SUMIF('Business Bank'!$E$7:$E$6681,A209,'Business Bank'!$A$7:$A$6681)+SUMIF(Bank2!$E$7:$E$6690,A209,Bank2!$A$7:$A$6690)+SUMIF(CreditCard!$E$7:$E$6699,A209,CreditCard!$A$7:$A$6699)+SUMIF(Proprietor!$E$7:$E$6469,A209,Proprietor!$A$7:$D$6469))&gt;0,SUMIF('Business Bank'!$E$7:$E$6681,A209,'Business Bank'!$A$7:$A$6681)+SUMIF(Bank2!$E$7:$E$6690,A209,Bank2!$A$7:$A$6690)+SUMIF(CreditCard!$E$7:$E$6699,A209,CreditCard!$A$7:$A$6699)+SUMIF(Proprietor!$E$7:$E$6469,A209,Proprietor!$A$7:$D$6469),"")</f>
        <v/>
      </c>
      <c r="N209" s="141">
        <f t="shared" si="23"/>
        <v>0</v>
      </c>
      <c r="O209" s="142">
        <f>IF(H209&gt;0,IF(B209&gt;0,IF(Business!$B$7="n",N209,ROUND(N209*1/(1+VLOOKUP(DATE(YEAR(B209),MONTH(B209),1),Data!$A$2:$P$700,MATCH("VAT rate",Data!$A$1:$P$1,0),FALSE)),2)),0),N209)</f>
        <v>0</v>
      </c>
      <c r="P209" s="143">
        <f t="shared" si="24"/>
        <v>0</v>
      </c>
      <c r="Q209" s="357"/>
    </row>
    <row r="210" spans="1:17" s="57" customFormat="1">
      <c r="A210" s="75"/>
      <c r="B210" s="68"/>
      <c r="C210" s="75"/>
      <c r="D210" s="135" t="str">
        <f>IF(ISERROR(VLOOKUP(C210,Customers!$A$7:$H$302,3,FALSE)),"",VLOOKUP(C210,Customers!$A$7:$H$302,3,FALSE))</f>
        <v/>
      </c>
      <c r="E210" s="505"/>
      <c r="F210" s="52"/>
      <c r="G210" s="135">
        <f>IF(B210&gt;0,IF(Business!$B$7="n",F210,ROUND(F210*1/(1+VLOOKUP(DATE(YEAR(B210),MONTH(B210),1),Data!$A$2:$P$700,MATCH("VAT rate",Data!$A$1:$P$1,0),FALSE)),2)),0)</f>
        <v>0</v>
      </c>
      <c r="H210" s="136">
        <f t="shared" si="20"/>
        <v>0</v>
      </c>
      <c r="I210" s="137">
        <f t="shared" si="21"/>
        <v>0</v>
      </c>
      <c r="J210" s="138">
        <f>IF(Business!$B$10="n",G210,ROUND('Sales Invoices'!F210*(1-Business!$B$11),2))</f>
        <v>0</v>
      </c>
      <c r="K210" s="139">
        <f t="shared" si="22"/>
        <v>0</v>
      </c>
      <c r="L210" s="140">
        <f>SUMIF('Business Bank'!$E$7:$E$598,A210,'Business Bank'!$D$7:$D$598)+SUMIF(Bank2!$E$7:$E$598,A210,Bank2!$D$7:$D$598)+SUMIF(CreditCard!$E$7:$E$598,A210,CreditCard!$D$7:$D$598)+SUMIF(Proprietor!$E$7:$E$574,A210,Proprietor!$D$7:$D$574)+SUMIF('CIS(suppliers)'!$E$8:$E$575,A210,'CIS(suppliers)'!$D$8:$D$575)+SUMIF('CIS(customers)'!$E$8:$E$575,A210,'CIS(customers)'!$D$8:$D$575)</f>
        <v>0</v>
      </c>
      <c r="M210" s="383" t="str">
        <f>IF((SUMIF('Business Bank'!$E$7:$E$6681,A210,'Business Bank'!$A$7:$A$6681)+SUMIF(Bank2!$E$7:$E$6690,A210,Bank2!$A$7:$A$6690)+SUMIF(CreditCard!$E$7:$E$6699,A210,CreditCard!$A$7:$A$6699)+SUMIF(Proprietor!$E$7:$E$6469,A210,Proprietor!$A$7:$D$6469))&gt;0,SUMIF('Business Bank'!$E$7:$E$6681,A210,'Business Bank'!$A$7:$A$6681)+SUMIF(Bank2!$E$7:$E$6690,A210,Bank2!$A$7:$A$6690)+SUMIF(CreditCard!$E$7:$E$6699,A210,CreditCard!$A$7:$A$6699)+SUMIF(Proprietor!$E$7:$E$6469,A210,Proprietor!$A$7:$D$6469),"")</f>
        <v/>
      </c>
      <c r="N210" s="141">
        <f t="shared" si="23"/>
        <v>0</v>
      </c>
      <c r="O210" s="142">
        <f>IF(H210&gt;0,IF(B210&gt;0,IF(Business!$B$7="n",N210,ROUND(N210*1/(1+VLOOKUP(DATE(YEAR(B210),MONTH(B210),1),Data!$A$2:$P$700,MATCH("VAT rate",Data!$A$1:$P$1,0),FALSE)),2)),0),N210)</f>
        <v>0</v>
      </c>
      <c r="P210" s="143">
        <f t="shared" si="24"/>
        <v>0</v>
      </c>
      <c r="Q210" s="357"/>
    </row>
    <row r="211" spans="1:17" s="57" customFormat="1">
      <c r="A211" s="75"/>
      <c r="B211" s="68"/>
      <c r="C211" s="75"/>
      <c r="D211" s="135" t="str">
        <f>IF(ISERROR(VLOOKUP(C211,Customers!$A$7:$H$302,3,FALSE)),"",VLOOKUP(C211,Customers!$A$7:$H$302,3,FALSE))</f>
        <v/>
      </c>
      <c r="E211" s="505"/>
      <c r="F211" s="52"/>
      <c r="G211" s="135">
        <f>IF(B211&gt;0,IF(Business!$B$7="n",F211,ROUND(F211*1/(1+VLOOKUP(DATE(YEAR(B211),MONTH(B211),1),Data!$A$2:$P$700,MATCH("VAT rate",Data!$A$1:$P$1,0),FALSE)),2)),0)</f>
        <v>0</v>
      </c>
      <c r="H211" s="136">
        <f t="shared" si="20"/>
        <v>0</v>
      </c>
      <c r="I211" s="137">
        <f t="shared" si="21"/>
        <v>0</v>
      </c>
      <c r="J211" s="138">
        <f>IF(Business!$B$10="n",G211,ROUND('Sales Invoices'!F211*(1-Business!$B$11),2))</f>
        <v>0</v>
      </c>
      <c r="K211" s="139">
        <f t="shared" si="22"/>
        <v>0</v>
      </c>
      <c r="L211" s="140">
        <f>SUMIF('Business Bank'!$E$7:$E$598,A211,'Business Bank'!$D$7:$D$598)+SUMIF(Bank2!$E$7:$E$598,A211,Bank2!$D$7:$D$598)+SUMIF(CreditCard!$E$7:$E$598,A211,CreditCard!$D$7:$D$598)+SUMIF(Proprietor!$E$7:$E$574,A211,Proprietor!$D$7:$D$574)+SUMIF('CIS(suppliers)'!$E$8:$E$575,A211,'CIS(suppliers)'!$D$8:$D$575)+SUMIF('CIS(customers)'!$E$8:$E$575,A211,'CIS(customers)'!$D$8:$D$575)</f>
        <v>0</v>
      </c>
      <c r="M211" s="383" t="str">
        <f>IF((SUMIF('Business Bank'!$E$7:$E$6681,A211,'Business Bank'!$A$7:$A$6681)+SUMIF(Bank2!$E$7:$E$6690,A211,Bank2!$A$7:$A$6690)+SUMIF(CreditCard!$E$7:$E$6699,A211,CreditCard!$A$7:$A$6699)+SUMIF(Proprietor!$E$7:$E$6469,A211,Proprietor!$A$7:$D$6469))&gt;0,SUMIF('Business Bank'!$E$7:$E$6681,A211,'Business Bank'!$A$7:$A$6681)+SUMIF(Bank2!$E$7:$E$6690,A211,Bank2!$A$7:$A$6690)+SUMIF(CreditCard!$E$7:$E$6699,A211,CreditCard!$A$7:$A$6699)+SUMIF(Proprietor!$E$7:$E$6469,A211,Proprietor!$A$7:$D$6469),"")</f>
        <v/>
      </c>
      <c r="N211" s="141">
        <f t="shared" si="23"/>
        <v>0</v>
      </c>
      <c r="O211" s="142">
        <f>IF(H211&gt;0,IF(B211&gt;0,IF(Business!$B$7="n",N211,ROUND(N211*1/(1+VLOOKUP(DATE(YEAR(B211),MONTH(B211),1),Data!$A$2:$P$700,MATCH("VAT rate",Data!$A$1:$P$1,0),FALSE)),2)),0),N211)</f>
        <v>0</v>
      </c>
      <c r="P211" s="143">
        <f t="shared" si="24"/>
        <v>0</v>
      </c>
      <c r="Q211" s="357"/>
    </row>
    <row r="212" spans="1:17" s="57" customFormat="1">
      <c r="A212" s="75"/>
      <c r="B212" s="68"/>
      <c r="C212" s="75"/>
      <c r="D212" s="135" t="str">
        <f>IF(ISERROR(VLOOKUP(C212,Customers!$A$7:$H$302,3,FALSE)),"",VLOOKUP(C212,Customers!$A$7:$H$302,3,FALSE))</f>
        <v/>
      </c>
      <c r="E212" s="505"/>
      <c r="F212" s="52"/>
      <c r="G212" s="135">
        <f>IF(B212&gt;0,IF(Business!$B$7="n",F212,ROUND(F212*1/(1+VLOOKUP(DATE(YEAR(B212),MONTH(B212),1),Data!$A$2:$P$700,MATCH("VAT rate",Data!$A$1:$P$1,0),FALSE)),2)),0)</f>
        <v>0</v>
      </c>
      <c r="H212" s="136">
        <f t="shared" si="20"/>
        <v>0</v>
      </c>
      <c r="I212" s="137">
        <f t="shared" si="21"/>
        <v>0</v>
      </c>
      <c r="J212" s="138">
        <f>IF(Business!$B$10="n",G212,ROUND('Sales Invoices'!F212*(1-Business!$B$11),2))</f>
        <v>0</v>
      </c>
      <c r="K212" s="139">
        <f t="shared" si="22"/>
        <v>0</v>
      </c>
      <c r="L212" s="140">
        <f>SUMIF('Business Bank'!$E$7:$E$598,A212,'Business Bank'!$D$7:$D$598)+SUMIF(Bank2!$E$7:$E$598,A212,Bank2!$D$7:$D$598)+SUMIF(CreditCard!$E$7:$E$598,A212,CreditCard!$D$7:$D$598)+SUMIF(Proprietor!$E$7:$E$574,A212,Proprietor!$D$7:$D$574)+SUMIF('CIS(suppliers)'!$E$8:$E$575,A212,'CIS(suppliers)'!$D$8:$D$575)+SUMIF('CIS(customers)'!$E$8:$E$575,A212,'CIS(customers)'!$D$8:$D$575)</f>
        <v>0</v>
      </c>
      <c r="M212" s="383" t="str">
        <f>IF((SUMIF('Business Bank'!$E$7:$E$6681,A212,'Business Bank'!$A$7:$A$6681)+SUMIF(Bank2!$E$7:$E$6690,A212,Bank2!$A$7:$A$6690)+SUMIF(CreditCard!$E$7:$E$6699,A212,CreditCard!$A$7:$A$6699)+SUMIF(Proprietor!$E$7:$E$6469,A212,Proprietor!$A$7:$D$6469))&gt;0,SUMIF('Business Bank'!$E$7:$E$6681,A212,'Business Bank'!$A$7:$A$6681)+SUMIF(Bank2!$E$7:$E$6690,A212,Bank2!$A$7:$A$6690)+SUMIF(CreditCard!$E$7:$E$6699,A212,CreditCard!$A$7:$A$6699)+SUMIF(Proprietor!$E$7:$E$6469,A212,Proprietor!$A$7:$D$6469),"")</f>
        <v/>
      </c>
      <c r="N212" s="141">
        <f t="shared" si="23"/>
        <v>0</v>
      </c>
      <c r="O212" s="142">
        <f>IF(H212&gt;0,IF(B212&gt;0,IF(Business!$B$7="n",N212,ROUND(N212*1/(1+VLOOKUP(DATE(YEAR(B212),MONTH(B212),1),Data!$A$2:$P$700,MATCH("VAT rate",Data!$A$1:$P$1,0),FALSE)),2)),0),N212)</f>
        <v>0</v>
      </c>
      <c r="P212" s="143">
        <f t="shared" si="24"/>
        <v>0</v>
      </c>
      <c r="Q212" s="357"/>
    </row>
    <row r="213" spans="1:17" s="57" customFormat="1">
      <c r="A213" s="75"/>
      <c r="B213" s="68"/>
      <c r="C213" s="75"/>
      <c r="D213" s="135" t="str">
        <f>IF(ISERROR(VLOOKUP(C213,Customers!$A$7:$H$302,3,FALSE)),"",VLOOKUP(C213,Customers!$A$7:$H$302,3,FALSE))</f>
        <v/>
      </c>
      <c r="E213" s="505"/>
      <c r="F213" s="52"/>
      <c r="G213" s="135">
        <f>IF(B213&gt;0,IF(Business!$B$7="n",F213,ROUND(F213*1/(1+VLOOKUP(DATE(YEAR(B213),MONTH(B213),1),Data!$A$2:$P$700,MATCH("VAT rate",Data!$A$1:$P$1,0),FALSE)),2)),0)</f>
        <v>0</v>
      </c>
      <c r="H213" s="136">
        <f t="shared" si="20"/>
        <v>0</v>
      </c>
      <c r="I213" s="137">
        <f t="shared" si="21"/>
        <v>0</v>
      </c>
      <c r="J213" s="138">
        <f>IF(Business!$B$10="n",G213,ROUND('Sales Invoices'!F213*(1-Business!$B$11),2))</f>
        <v>0</v>
      </c>
      <c r="K213" s="139">
        <f t="shared" si="22"/>
        <v>0</v>
      </c>
      <c r="L213" s="140">
        <f>SUMIF('Business Bank'!$E$7:$E$598,A213,'Business Bank'!$D$7:$D$598)+SUMIF(Bank2!$E$7:$E$598,A213,Bank2!$D$7:$D$598)+SUMIF(CreditCard!$E$7:$E$598,A213,CreditCard!$D$7:$D$598)+SUMIF(Proprietor!$E$7:$E$574,A213,Proprietor!$D$7:$D$574)+SUMIF('CIS(suppliers)'!$E$8:$E$575,A213,'CIS(suppliers)'!$D$8:$D$575)+SUMIF('CIS(customers)'!$E$8:$E$575,A213,'CIS(customers)'!$D$8:$D$575)</f>
        <v>0</v>
      </c>
      <c r="M213" s="383" t="str">
        <f>IF((SUMIF('Business Bank'!$E$7:$E$6681,A213,'Business Bank'!$A$7:$A$6681)+SUMIF(Bank2!$E$7:$E$6690,A213,Bank2!$A$7:$A$6690)+SUMIF(CreditCard!$E$7:$E$6699,A213,CreditCard!$A$7:$A$6699)+SUMIF(Proprietor!$E$7:$E$6469,A213,Proprietor!$A$7:$D$6469))&gt;0,SUMIF('Business Bank'!$E$7:$E$6681,A213,'Business Bank'!$A$7:$A$6681)+SUMIF(Bank2!$E$7:$E$6690,A213,Bank2!$A$7:$A$6690)+SUMIF(CreditCard!$E$7:$E$6699,A213,CreditCard!$A$7:$A$6699)+SUMIF(Proprietor!$E$7:$E$6469,A213,Proprietor!$A$7:$D$6469),"")</f>
        <v/>
      </c>
      <c r="N213" s="141">
        <f t="shared" si="23"/>
        <v>0</v>
      </c>
      <c r="O213" s="142">
        <f>IF(H213&gt;0,IF(B213&gt;0,IF(Business!$B$7="n",N213,ROUND(N213*1/(1+VLOOKUP(DATE(YEAR(B213),MONTH(B213),1),Data!$A$2:$P$700,MATCH("VAT rate",Data!$A$1:$P$1,0),FALSE)),2)),0),N213)</f>
        <v>0</v>
      </c>
      <c r="P213" s="143">
        <f t="shared" si="24"/>
        <v>0</v>
      </c>
      <c r="Q213" s="357"/>
    </row>
    <row r="214" spans="1:17" s="57" customFormat="1">
      <c r="A214" s="75"/>
      <c r="B214" s="68"/>
      <c r="C214" s="75"/>
      <c r="D214" s="135" t="str">
        <f>IF(ISERROR(VLOOKUP(C214,Customers!$A$7:$H$302,3,FALSE)),"",VLOOKUP(C214,Customers!$A$7:$H$302,3,FALSE))</f>
        <v/>
      </c>
      <c r="E214" s="505"/>
      <c r="F214" s="52"/>
      <c r="G214" s="135">
        <f>IF(B214&gt;0,IF(Business!$B$7="n",F214,ROUND(F214*1/(1+VLOOKUP(DATE(YEAR(B214),MONTH(B214),1),Data!$A$2:$P$700,MATCH("VAT rate",Data!$A$1:$P$1,0),FALSE)),2)),0)</f>
        <v>0</v>
      </c>
      <c r="H214" s="136">
        <f t="shared" si="20"/>
        <v>0</v>
      </c>
      <c r="I214" s="137">
        <f t="shared" si="21"/>
        <v>0</v>
      </c>
      <c r="J214" s="138">
        <f>IF(Business!$B$10="n",G214,ROUND('Sales Invoices'!F214*(1-Business!$B$11),2))</f>
        <v>0</v>
      </c>
      <c r="K214" s="139">
        <f t="shared" si="22"/>
        <v>0</v>
      </c>
      <c r="L214" s="140">
        <f>SUMIF('Business Bank'!$E$7:$E$598,A214,'Business Bank'!$D$7:$D$598)+SUMIF(Bank2!$E$7:$E$598,A214,Bank2!$D$7:$D$598)+SUMIF(CreditCard!$E$7:$E$598,A214,CreditCard!$D$7:$D$598)+SUMIF(Proprietor!$E$7:$E$574,A214,Proprietor!$D$7:$D$574)+SUMIF('CIS(suppliers)'!$E$8:$E$575,A214,'CIS(suppliers)'!$D$8:$D$575)+SUMIF('CIS(customers)'!$E$8:$E$575,A214,'CIS(customers)'!$D$8:$D$575)</f>
        <v>0</v>
      </c>
      <c r="M214" s="383" t="str">
        <f>IF((SUMIF('Business Bank'!$E$7:$E$6681,A214,'Business Bank'!$A$7:$A$6681)+SUMIF(Bank2!$E$7:$E$6690,A214,Bank2!$A$7:$A$6690)+SUMIF(CreditCard!$E$7:$E$6699,A214,CreditCard!$A$7:$A$6699)+SUMIF(Proprietor!$E$7:$E$6469,A214,Proprietor!$A$7:$D$6469))&gt;0,SUMIF('Business Bank'!$E$7:$E$6681,A214,'Business Bank'!$A$7:$A$6681)+SUMIF(Bank2!$E$7:$E$6690,A214,Bank2!$A$7:$A$6690)+SUMIF(CreditCard!$E$7:$E$6699,A214,CreditCard!$A$7:$A$6699)+SUMIF(Proprietor!$E$7:$E$6469,A214,Proprietor!$A$7:$D$6469),"")</f>
        <v/>
      </c>
      <c r="N214" s="141">
        <f t="shared" si="23"/>
        <v>0</v>
      </c>
      <c r="O214" s="142">
        <f>IF(H214&gt;0,IF(B214&gt;0,IF(Business!$B$7="n",N214,ROUND(N214*1/(1+VLOOKUP(DATE(YEAR(B214),MONTH(B214),1),Data!$A$2:$P$700,MATCH("VAT rate",Data!$A$1:$P$1,0),FALSE)),2)),0),N214)</f>
        <v>0</v>
      </c>
      <c r="P214" s="143">
        <f t="shared" si="24"/>
        <v>0</v>
      </c>
      <c r="Q214" s="357"/>
    </row>
    <row r="215" spans="1:17" s="57" customFormat="1">
      <c r="A215" s="75"/>
      <c r="B215" s="68"/>
      <c r="C215" s="75"/>
      <c r="D215" s="135" t="str">
        <f>IF(ISERROR(VLOOKUP(C215,Customers!$A$7:$H$302,3,FALSE)),"",VLOOKUP(C215,Customers!$A$7:$H$302,3,FALSE))</f>
        <v/>
      </c>
      <c r="E215" s="505"/>
      <c r="F215" s="52"/>
      <c r="G215" s="135">
        <f>IF(B215&gt;0,IF(Business!$B$7="n",F215,ROUND(F215*1/(1+VLOOKUP(DATE(YEAR(B215),MONTH(B215),1),Data!$A$2:$P$700,MATCH("VAT rate",Data!$A$1:$P$1,0),FALSE)),2)),0)</f>
        <v>0</v>
      </c>
      <c r="H215" s="136">
        <f t="shared" si="20"/>
        <v>0</v>
      </c>
      <c r="I215" s="137">
        <f t="shared" si="21"/>
        <v>0</v>
      </c>
      <c r="J215" s="138">
        <f>IF(Business!$B$10="n",G215,ROUND('Sales Invoices'!F215*(1-Business!$B$11),2))</f>
        <v>0</v>
      </c>
      <c r="K215" s="139">
        <f t="shared" si="22"/>
        <v>0</v>
      </c>
      <c r="L215" s="140">
        <f>SUMIF('Business Bank'!$E$7:$E$598,A215,'Business Bank'!$D$7:$D$598)+SUMIF(Bank2!$E$7:$E$598,A215,Bank2!$D$7:$D$598)+SUMIF(CreditCard!$E$7:$E$598,A215,CreditCard!$D$7:$D$598)+SUMIF(Proprietor!$E$7:$E$574,A215,Proprietor!$D$7:$D$574)+SUMIF('CIS(suppliers)'!$E$8:$E$575,A215,'CIS(suppliers)'!$D$8:$D$575)+SUMIF('CIS(customers)'!$E$8:$E$575,A215,'CIS(customers)'!$D$8:$D$575)</f>
        <v>0</v>
      </c>
      <c r="M215" s="383" t="str">
        <f>IF((SUMIF('Business Bank'!$E$7:$E$6681,A215,'Business Bank'!$A$7:$A$6681)+SUMIF(Bank2!$E$7:$E$6690,A215,Bank2!$A$7:$A$6690)+SUMIF(CreditCard!$E$7:$E$6699,A215,CreditCard!$A$7:$A$6699)+SUMIF(Proprietor!$E$7:$E$6469,A215,Proprietor!$A$7:$D$6469))&gt;0,SUMIF('Business Bank'!$E$7:$E$6681,A215,'Business Bank'!$A$7:$A$6681)+SUMIF(Bank2!$E$7:$E$6690,A215,Bank2!$A$7:$A$6690)+SUMIF(CreditCard!$E$7:$E$6699,A215,CreditCard!$A$7:$A$6699)+SUMIF(Proprietor!$E$7:$E$6469,A215,Proprietor!$A$7:$D$6469),"")</f>
        <v/>
      </c>
      <c r="N215" s="141">
        <f t="shared" si="23"/>
        <v>0</v>
      </c>
      <c r="O215" s="142">
        <f>IF(H215&gt;0,IF(B215&gt;0,IF(Business!$B$7="n",N215,ROUND(N215*1/(1+VLOOKUP(DATE(YEAR(B215),MONTH(B215),1),Data!$A$2:$P$700,MATCH("VAT rate",Data!$A$1:$P$1,0),FALSE)),2)),0),N215)</f>
        <v>0</v>
      </c>
      <c r="P215" s="143">
        <f t="shared" si="24"/>
        <v>0</v>
      </c>
      <c r="Q215" s="357"/>
    </row>
    <row r="216" spans="1:17" s="57" customFormat="1">
      <c r="A216" s="75"/>
      <c r="B216" s="68"/>
      <c r="C216" s="75"/>
      <c r="D216" s="135" t="str">
        <f>IF(ISERROR(VLOOKUP(C216,Customers!$A$7:$H$302,3,FALSE)),"",VLOOKUP(C216,Customers!$A$7:$H$302,3,FALSE))</f>
        <v/>
      </c>
      <c r="E216" s="505"/>
      <c r="F216" s="52"/>
      <c r="G216" s="135">
        <f>IF(B216&gt;0,IF(Business!$B$7="n",F216,ROUND(F216*1/(1+VLOOKUP(DATE(YEAR(B216),MONTH(B216),1),Data!$A$2:$P$700,MATCH("VAT rate",Data!$A$1:$P$1,0),FALSE)),2)),0)</f>
        <v>0</v>
      </c>
      <c r="H216" s="136">
        <f t="shared" si="20"/>
        <v>0</v>
      </c>
      <c r="I216" s="137">
        <f t="shared" si="21"/>
        <v>0</v>
      </c>
      <c r="J216" s="138">
        <f>IF(Business!$B$10="n",G216,ROUND('Sales Invoices'!F216*(1-Business!$B$11),2))</f>
        <v>0</v>
      </c>
      <c r="K216" s="139">
        <f t="shared" si="22"/>
        <v>0</v>
      </c>
      <c r="L216" s="140">
        <f>SUMIF('Business Bank'!$E$7:$E$598,A216,'Business Bank'!$D$7:$D$598)+SUMIF(Bank2!$E$7:$E$598,A216,Bank2!$D$7:$D$598)+SUMIF(CreditCard!$E$7:$E$598,A216,CreditCard!$D$7:$D$598)+SUMIF(Proprietor!$E$7:$E$574,A216,Proprietor!$D$7:$D$574)+SUMIF('CIS(suppliers)'!$E$8:$E$575,A216,'CIS(suppliers)'!$D$8:$D$575)+SUMIF('CIS(customers)'!$E$8:$E$575,A216,'CIS(customers)'!$D$8:$D$575)</f>
        <v>0</v>
      </c>
      <c r="M216" s="383" t="str">
        <f>IF((SUMIF('Business Bank'!$E$7:$E$6681,A216,'Business Bank'!$A$7:$A$6681)+SUMIF(Bank2!$E$7:$E$6690,A216,Bank2!$A$7:$A$6690)+SUMIF(CreditCard!$E$7:$E$6699,A216,CreditCard!$A$7:$A$6699)+SUMIF(Proprietor!$E$7:$E$6469,A216,Proprietor!$A$7:$D$6469))&gt;0,SUMIF('Business Bank'!$E$7:$E$6681,A216,'Business Bank'!$A$7:$A$6681)+SUMIF(Bank2!$E$7:$E$6690,A216,Bank2!$A$7:$A$6690)+SUMIF(CreditCard!$E$7:$E$6699,A216,CreditCard!$A$7:$A$6699)+SUMIF(Proprietor!$E$7:$E$6469,A216,Proprietor!$A$7:$D$6469),"")</f>
        <v/>
      </c>
      <c r="N216" s="141">
        <f t="shared" si="23"/>
        <v>0</v>
      </c>
      <c r="O216" s="142">
        <f>IF(H216&gt;0,IF(B216&gt;0,IF(Business!$B$7="n",N216,ROUND(N216*1/(1+VLOOKUP(DATE(YEAR(B216),MONTH(B216),1),Data!$A$2:$P$700,MATCH("VAT rate",Data!$A$1:$P$1,0),FALSE)),2)),0),N216)</f>
        <v>0</v>
      </c>
      <c r="P216" s="143">
        <f t="shared" si="24"/>
        <v>0</v>
      </c>
      <c r="Q216" s="357"/>
    </row>
    <row r="217" spans="1:17" s="57" customFormat="1">
      <c r="A217" s="75"/>
      <c r="B217" s="68"/>
      <c r="C217" s="75"/>
      <c r="D217" s="135" t="str">
        <f>IF(ISERROR(VLOOKUP(C217,Customers!$A$7:$H$302,3,FALSE)),"",VLOOKUP(C217,Customers!$A$7:$H$302,3,FALSE))</f>
        <v/>
      </c>
      <c r="E217" s="505"/>
      <c r="F217" s="52"/>
      <c r="G217" s="135">
        <f>IF(B217&gt;0,IF(Business!$B$7="n",F217,ROUND(F217*1/(1+VLOOKUP(DATE(YEAR(B217),MONTH(B217),1),Data!$A$2:$P$700,MATCH("VAT rate",Data!$A$1:$P$1,0),FALSE)),2)),0)</f>
        <v>0</v>
      </c>
      <c r="H217" s="136">
        <f t="shared" si="20"/>
        <v>0</v>
      </c>
      <c r="I217" s="137">
        <f t="shared" si="21"/>
        <v>0</v>
      </c>
      <c r="J217" s="138">
        <f>IF(Business!$B$10="n",G217,ROUND('Sales Invoices'!F217*(1-Business!$B$11),2))</f>
        <v>0</v>
      </c>
      <c r="K217" s="139">
        <f t="shared" si="22"/>
        <v>0</v>
      </c>
      <c r="L217" s="140">
        <f>SUMIF('Business Bank'!$E$7:$E$598,A217,'Business Bank'!$D$7:$D$598)+SUMIF(Bank2!$E$7:$E$598,A217,Bank2!$D$7:$D$598)+SUMIF(CreditCard!$E$7:$E$598,A217,CreditCard!$D$7:$D$598)+SUMIF(Proprietor!$E$7:$E$574,A217,Proprietor!$D$7:$D$574)+SUMIF('CIS(suppliers)'!$E$8:$E$575,A217,'CIS(suppliers)'!$D$8:$D$575)+SUMIF('CIS(customers)'!$E$8:$E$575,A217,'CIS(customers)'!$D$8:$D$575)</f>
        <v>0</v>
      </c>
      <c r="M217" s="383" t="str">
        <f>IF((SUMIF('Business Bank'!$E$7:$E$6681,A217,'Business Bank'!$A$7:$A$6681)+SUMIF(Bank2!$E$7:$E$6690,A217,Bank2!$A$7:$A$6690)+SUMIF(CreditCard!$E$7:$E$6699,A217,CreditCard!$A$7:$A$6699)+SUMIF(Proprietor!$E$7:$E$6469,A217,Proprietor!$A$7:$D$6469))&gt;0,SUMIF('Business Bank'!$E$7:$E$6681,A217,'Business Bank'!$A$7:$A$6681)+SUMIF(Bank2!$E$7:$E$6690,A217,Bank2!$A$7:$A$6690)+SUMIF(CreditCard!$E$7:$E$6699,A217,CreditCard!$A$7:$A$6699)+SUMIF(Proprietor!$E$7:$E$6469,A217,Proprietor!$A$7:$D$6469),"")</f>
        <v/>
      </c>
      <c r="N217" s="141">
        <f t="shared" si="23"/>
        <v>0</v>
      </c>
      <c r="O217" s="142">
        <f>IF(H217&gt;0,IF(B217&gt;0,IF(Business!$B$7="n",N217,ROUND(N217*1/(1+VLOOKUP(DATE(YEAR(B217),MONTH(B217),1),Data!$A$2:$P$700,MATCH("VAT rate",Data!$A$1:$P$1,0),FALSE)),2)),0),N217)</f>
        <v>0</v>
      </c>
      <c r="P217" s="143">
        <f t="shared" si="24"/>
        <v>0</v>
      </c>
      <c r="Q217" s="357"/>
    </row>
    <row r="218" spans="1:17" s="57" customFormat="1">
      <c r="A218" s="75"/>
      <c r="B218" s="68"/>
      <c r="C218" s="75"/>
      <c r="D218" s="135" t="str">
        <f>IF(ISERROR(VLOOKUP(C218,Customers!$A$7:$H$302,3,FALSE)),"",VLOOKUP(C218,Customers!$A$7:$H$302,3,FALSE))</f>
        <v/>
      </c>
      <c r="E218" s="505"/>
      <c r="F218" s="52"/>
      <c r="G218" s="135">
        <f>IF(B218&gt;0,IF(Business!$B$7="n",F218,ROUND(F218*1/(1+VLOOKUP(DATE(YEAR(B218),MONTH(B218),1),Data!$A$2:$P$700,MATCH("VAT rate",Data!$A$1:$P$1,0),FALSE)),2)),0)</f>
        <v>0</v>
      </c>
      <c r="H218" s="136">
        <f t="shared" si="20"/>
        <v>0</v>
      </c>
      <c r="I218" s="137">
        <f t="shared" si="21"/>
        <v>0</v>
      </c>
      <c r="J218" s="138">
        <f>IF(Business!$B$10="n",G218,ROUND('Sales Invoices'!F218*(1-Business!$B$11),2))</f>
        <v>0</v>
      </c>
      <c r="K218" s="139">
        <f t="shared" si="22"/>
        <v>0</v>
      </c>
      <c r="L218" s="140">
        <f>SUMIF('Business Bank'!$E$7:$E$598,A218,'Business Bank'!$D$7:$D$598)+SUMIF(Bank2!$E$7:$E$598,A218,Bank2!$D$7:$D$598)+SUMIF(CreditCard!$E$7:$E$598,A218,CreditCard!$D$7:$D$598)+SUMIF(Proprietor!$E$7:$E$574,A218,Proprietor!$D$7:$D$574)+SUMIF('CIS(suppliers)'!$E$8:$E$575,A218,'CIS(suppliers)'!$D$8:$D$575)+SUMIF('CIS(customers)'!$E$8:$E$575,A218,'CIS(customers)'!$D$8:$D$575)</f>
        <v>0</v>
      </c>
      <c r="M218" s="383" t="str">
        <f>IF((SUMIF('Business Bank'!$E$7:$E$6681,A218,'Business Bank'!$A$7:$A$6681)+SUMIF(Bank2!$E$7:$E$6690,A218,Bank2!$A$7:$A$6690)+SUMIF(CreditCard!$E$7:$E$6699,A218,CreditCard!$A$7:$A$6699)+SUMIF(Proprietor!$E$7:$E$6469,A218,Proprietor!$A$7:$D$6469))&gt;0,SUMIF('Business Bank'!$E$7:$E$6681,A218,'Business Bank'!$A$7:$A$6681)+SUMIF(Bank2!$E$7:$E$6690,A218,Bank2!$A$7:$A$6690)+SUMIF(CreditCard!$E$7:$E$6699,A218,CreditCard!$A$7:$A$6699)+SUMIF(Proprietor!$E$7:$E$6469,A218,Proprietor!$A$7:$D$6469),"")</f>
        <v/>
      </c>
      <c r="N218" s="141">
        <f t="shared" si="23"/>
        <v>0</v>
      </c>
      <c r="O218" s="142">
        <f>IF(H218&gt;0,IF(B218&gt;0,IF(Business!$B$7="n",N218,ROUND(N218*1/(1+VLOOKUP(DATE(YEAR(B218),MONTH(B218),1),Data!$A$2:$P$700,MATCH("VAT rate",Data!$A$1:$P$1,0),FALSE)),2)),0),N218)</f>
        <v>0</v>
      </c>
      <c r="P218" s="143">
        <f t="shared" si="24"/>
        <v>0</v>
      </c>
      <c r="Q218" s="357"/>
    </row>
    <row r="219" spans="1:17" s="57" customFormat="1">
      <c r="A219" s="75"/>
      <c r="B219" s="68"/>
      <c r="C219" s="75"/>
      <c r="D219" s="135" t="str">
        <f>IF(ISERROR(VLOOKUP(C219,Customers!$A$7:$H$302,3,FALSE)),"",VLOOKUP(C219,Customers!$A$7:$H$302,3,FALSE))</f>
        <v/>
      </c>
      <c r="E219" s="505"/>
      <c r="F219" s="52"/>
      <c r="G219" s="135">
        <f>IF(B219&gt;0,IF(Business!$B$7="n",F219,ROUND(F219*1/(1+VLOOKUP(DATE(YEAR(B219),MONTH(B219),1),Data!$A$2:$P$700,MATCH("VAT rate",Data!$A$1:$P$1,0),FALSE)),2)),0)</f>
        <v>0</v>
      </c>
      <c r="H219" s="136">
        <f t="shared" si="20"/>
        <v>0</v>
      </c>
      <c r="I219" s="137">
        <f t="shared" si="21"/>
        <v>0</v>
      </c>
      <c r="J219" s="138">
        <f>IF(Business!$B$10="n",G219,ROUND('Sales Invoices'!F219*(1-Business!$B$11),2))</f>
        <v>0</v>
      </c>
      <c r="K219" s="139">
        <f t="shared" si="22"/>
        <v>0</v>
      </c>
      <c r="L219" s="140">
        <f>SUMIF('Business Bank'!$E$7:$E$598,A219,'Business Bank'!$D$7:$D$598)+SUMIF(Bank2!$E$7:$E$598,A219,Bank2!$D$7:$D$598)+SUMIF(CreditCard!$E$7:$E$598,A219,CreditCard!$D$7:$D$598)+SUMIF(Proprietor!$E$7:$E$574,A219,Proprietor!$D$7:$D$574)+SUMIF('CIS(suppliers)'!$E$8:$E$575,A219,'CIS(suppliers)'!$D$8:$D$575)+SUMIF('CIS(customers)'!$E$8:$E$575,A219,'CIS(customers)'!$D$8:$D$575)</f>
        <v>0</v>
      </c>
      <c r="M219" s="383" t="str">
        <f>IF((SUMIF('Business Bank'!$E$7:$E$6681,A219,'Business Bank'!$A$7:$A$6681)+SUMIF(Bank2!$E$7:$E$6690,A219,Bank2!$A$7:$A$6690)+SUMIF(CreditCard!$E$7:$E$6699,A219,CreditCard!$A$7:$A$6699)+SUMIF(Proprietor!$E$7:$E$6469,A219,Proprietor!$A$7:$D$6469))&gt;0,SUMIF('Business Bank'!$E$7:$E$6681,A219,'Business Bank'!$A$7:$A$6681)+SUMIF(Bank2!$E$7:$E$6690,A219,Bank2!$A$7:$A$6690)+SUMIF(CreditCard!$E$7:$E$6699,A219,CreditCard!$A$7:$A$6699)+SUMIF(Proprietor!$E$7:$E$6469,A219,Proprietor!$A$7:$D$6469),"")</f>
        <v/>
      </c>
      <c r="N219" s="141">
        <f t="shared" si="23"/>
        <v>0</v>
      </c>
      <c r="O219" s="142">
        <f>IF(H219&gt;0,IF(B219&gt;0,IF(Business!$B$7="n",N219,ROUND(N219*1/(1+VLOOKUP(DATE(YEAR(B219),MONTH(B219),1),Data!$A$2:$P$700,MATCH("VAT rate",Data!$A$1:$P$1,0),FALSE)),2)),0),N219)</f>
        <v>0</v>
      </c>
      <c r="P219" s="143">
        <f t="shared" si="24"/>
        <v>0</v>
      </c>
      <c r="Q219" s="357"/>
    </row>
    <row r="220" spans="1:17" s="57" customFormat="1">
      <c r="A220" s="75"/>
      <c r="B220" s="68"/>
      <c r="C220" s="75"/>
      <c r="D220" s="135" t="str">
        <f>IF(ISERROR(VLOOKUP(C220,Customers!$A$7:$H$302,3,FALSE)),"",VLOOKUP(C220,Customers!$A$7:$H$302,3,FALSE))</f>
        <v/>
      </c>
      <c r="E220" s="505"/>
      <c r="F220" s="52"/>
      <c r="G220" s="135">
        <f>IF(B220&gt;0,IF(Business!$B$7="n",F220,ROUND(F220*1/(1+VLOOKUP(DATE(YEAR(B220),MONTH(B220),1),Data!$A$2:$P$700,MATCH("VAT rate",Data!$A$1:$P$1,0),FALSE)),2)),0)</f>
        <v>0</v>
      </c>
      <c r="H220" s="136">
        <f t="shared" si="20"/>
        <v>0</v>
      </c>
      <c r="I220" s="137">
        <f t="shared" si="21"/>
        <v>0</v>
      </c>
      <c r="J220" s="138">
        <f>IF(Business!$B$10="n",G220,ROUND('Sales Invoices'!F220*(1-Business!$B$11),2))</f>
        <v>0</v>
      </c>
      <c r="K220" s="139">
        <f t="shared" si="22"/>
        <v>0</v>
      </c>
      <c r="L220" s="140">
        <f>SUMIF('Business Bank'!$E$7:$E$598,A220,'Business Bank'!$D$7:$D$598)+SUMIF(Bank2!$E$7:$E$598,A220,Bank2!$D$7:$D$598)+SUMIF(CreditCard!$E$7:$E$598,A220,CreditCard!$D$7:$D$598)+SUMIF(Proprietor!$E$7:$E$574,A220,Proprietor!$D$7:$D$574)+SUMIF('CIS(suppliers)'!$E$8:$E$575,A220,'CIS(suppliers)'!$D$8:$D$575)+SUMIF('CIS(customers)'!$E$8:$E$575,A220,'CIS(customers)'!$D$8:$D$575)</f>
        <v>0</v>
      </c>
      <c r="M220" s="383" t="str">
        <f>IF((SUMIF('Business Bank'!$E$7:$E$6681,A220,'Business Bank'!$A$7:$A$6681)+SUMIF(Bank2!$E$7:$E$6690,A220,Bank2!$A$7:$A$6690)+SUMIF(CreditCard!$E$7:$E$6699,A220,CreditCard!$A$7:$A$6699)+SUMIF(Proprietor!$E$7:$E$6469,A220,Proprietor!$A$7:$D$6469))&gt;0,SUMIF('Business Bank'!$E$7:$E$6681,A220,'Business Bank'!$A$7:$A$6681)+SUMIF(Bank2!$E$7:$E$6690,A220,Bank2!$A$7:$A$6690)+SUMIF(CreditCard!$E$7:$E$6699,A220,CreditCard!$A$7:$A$6699)+SUMIF(Proprietor!$E$7:$E$6469,A220,Proprietor!$A$7:$D$6469),"")</f>
        <v/>
      </c>
      <c r="N220" s="141">
        <f t="shared" si="23"/>
        <v>0</v>
      </c>
      <c r="O220" s="142">
        <f>IF(H220&gt;0,IF(B220&gt;0,IF(Business!$B$7="n",N220,ROUND(N220*1/(1+VLOOKUP(DATE(YEAR(B220),MONTH(B220),1),Data!$A$2:$P$700,MATCH("VAT rate",Data!$A$1:$P$1,0),FALSE)),2)),0),N220)</f>
        <v>0</v>
      </c>
      <c r="P220" s="143">
        <f t="shared" si="24"/>
        <v>0</v>
      </c>
      <c r="Q220" s="357"/>
    </row>
    <row r="221" spans="1:17" s="57" customFormat="1">
      <c r="A221" s="75"/>
      <c r="B221" s="68"/>
      <c r="C221" s="75"/>
      <c r="D221" s="135" t="str">
        <f>IF(ISERROR(VLOOKUP(C221,Customers!$A$7:$H$302,3,FALSE)),"",VLOOKUP(C221,Customers!$A$7:$H$302,3,FALSE))</f>
        <v/>
      </c>
      <c r="E221" s="505"/>
      <c r="F221" s="52"/>
      <c r="G221" s="135">
        <f>IF(B221&gt;0,IF(Business!$B$7="n",F221,ROUND(F221*1/(1+VLOOKUP(DATE(YEAR(B221),MONTH(B221),1),Data!$A$2:$P$700,MATCH("VAT rate",Data!$A$1:$P$1,0),FALSE)),2)),0)</f>
        <v>0</v>
      </c>
      <c r="H221" s="136">
        <f t="shared" si="20"/>
        <v>0</v>
      </c>
      <c r="I221" s="137">
        <f t="shared" si="21"/>
        <v>0</v>
      </c>
      <c r="J221" s="138">
        <f>IF(Business!$B$10="n",G221,ROUND('Sales Invoices'!F221*(1-Business!$B$11),2))</f>
        <v>0</v>
      </c>
      <c r="K221" s="139">
        <f t="shared" si="22"/>
        <v>0</v>
      </c>
      <c r="L221" s="140">
        <f>SUMIF('Business Bank'!$E$7:$E$598,A221,'Business Bank'!$D$7:$D$598)+SUMIF(Bank2!$E$7:$E$598,A221,Bank2!$D$7:$D$598)+SUMIF(CreditCard!$E$7:$E$598,A221,CreditCard!$D$7:$D$598)+SUMIF(Proprietor!$E$7:$E$574,A221,Proprietor!$D$7:$D$574)+SUMIF('CIS(suppliers)'!$E$8:$E$575,A221,'CIS(suppliers)'!$D$8:$D$575)+SUMIF('CIS(customers)'!$E$8:$E$575,A221,'CIS(customers)'!$D$8:$D$575)</f>
        <v>0</v>
      </c>
      <c r="M221" s="383" t="str">
        <f>IF((SUMIF('Business Bank'!$E$7:$E$6681,A221,'Business Bank'!$A$7:$A$6681)+SUMIF(Bank2!$E$7:$E$6690,A221,Bank2!$A$7:$A$6690)+SUMIF(CreditCard!$E$7:$E$6699,A221,CreditCard!$A$7:$A$6699)+SUMIF(Proprietor!$E$7:$E$6469,A221,Proprietor!$A$7:$D$6469))&gt;0,SUMIF('Business Bank'!$E$7:$E$6681,A221,'Business Bank'!$A$7:$A$6681)+SUMIF(Bank2!$E$7:$E$6690,A221,Bank2!$A$7:$A$6690)+SUMIF(CreditCard!$E$7:$E$6699,A221,CreditCard!$A$7:$A$6699)+SUMIF(Proprietor!$E$7:$E$6469,A221,Proprietor!$A$7:$D$6469),"")</f>
        <v/>
      </c>
      <c r="N221" s="141">
        <f t="shared" si="23"/>
        <v>0</v>
      </c>
      <c r="O221" s="142">
        <f>IF(H221&gt;0,IF(B221&gt;0,IF(Business!$B$7="n",N221,ROUND(N221*1/(1+VLOOKUP(DATE(YEAR(B221),MONTH(B221),1),Data!$A$2:$P$700,MATCH("VAT rate",Data!$A$1:$P$1,0),FALSE)),2)),0),N221)</f>
        <v>0</v>
      </c>
      <c r="P221" s="143">
        <f t="shared" si="24"/>
        <v>0</v>
      </c>
      <c r="Q221" s="357"/>
    </row>
    <row r="222" spans="1:17" s="57" customFormat="1">
      <c r="A222" s="75"/>
      <c r="B222" s="68"/>
      <c r="C222" s="75"/>
      <c r="D222" s="135" t="str">
        <f>IF(ISERROR(VLOOKUP(C222,Customers!$A$7:$H$302,3,FALSE)),"",VLOOKUP(C222,Customers!$A$7:$H$302,3,FALSE))</f>
        <v/>
      </c>
      <c r="E222" s="505"/>
      <c r="F222" s="52"/>
      <c r="G222" s="135">
        <f>IF(B222&gt;0,IF(Business!$B$7="n",F222,ROUND(F222*1/(1+VLOOKUP(DATE(YEAR(B222),MONTH(B222),1),Data!$A$2:$P$700,MATCH("VAT rate",Data!$A$1:$P$1,0),FALSE)),2)),0)</f>
        <v>0</v>
      </c>
      <c r="H222" s="136">
        <f t="shared" si="20"/>
        <v>0</v>
      </c>
      <c r="I222" s="137">
        <f t="shared" si="21"/>
        <v>0</v>
      </c>
      <c r="J222" s="138">
        <f>IF(Business!$B$10="n",G222,ROUND('Sales Invoices'!F222*(1-Business!$B$11),2))</f>
        <v>0</v>
      </c>
      <c r="K222" s="139">
        <f t="shared" si="22"/>
        <v>0</v>
      </c>
      <c r="L222" s="140">
        <f>SUMIF('Business Bank'!$E$7:$E$598,A222,'Business Bank'!$D$7:$D$598)+SUMIF(Bank2!$E$7:$E$598,A222,Bank2!$D$7:$D$598)+SUMIF(CreditCard!$E$7:$E$598,A222,CreditCard!$D$7:$D$598)+SUMIF(Proprietor!$E$7:$E$574,A222,Proprietor!$D$7:$D$574)+SUMIF('CIS(suppliers)'!$E$8:$E$575,A222,'CIS(suppliers)'!$D$8:$D$575)+SUMIF('CIS(customers)'!$E$8:$E$575,A222,'CIS(customers)'!$D$8:$D$575)</f>
        <v>0</v>
      </c>
      <c r="M222" s="383" t="str">
        <f>IF((SUMIF('Business Bank'!$E$7:$E$6681,A222,'Business Bank'!$A$7:$A$6681)+SUMIF(Bank2!$E$7:$E$6690,A222,Bank2!$A$7:$A$6690)+SUMIF(CreditCard!$E$7:$E$6699,A222,CreditCard!$A$7:$A$6699)+SUMIF(Proprietor!$E$7:$E$6469,A222,Proprietor!$A$7:$D$6469))&gt;0,SUMIF('Business Bank'!$E$7:$E$6681,A222,'Business Bank'!$A$7:$A$6681)+SUMIF(Bank2!$E$7:$E$6690,A222,Bank2!$A$7:$A$6690)+SUMIF(CreditCard!$E$7:$E$6699,A222,CreditCard!$A$7:$A$6699)+SUMIF(Proprietor!$E$7:$E$6469,A222,Proprietor!$A$7:$D$6469),"")</f>
        <v/>
      </c>
      <c r="N222" s="141">
        <f t="shared" si="23"/>
        <v>0</v>
      </c>
      <c r="O222" s="142">
        <f>IF(H222&gt;0,IF(B222&gt;0,IF(Business!$B$7="n",N222,ROUND(N222*1/(1+VLOOKUP(DATE(YEAR(B222),MONTH(B222),1),Data!$A$2:$P$700,MATCH("VAT rate",Data!$A$1:$P$1,0),FALSE)),2)),0),N222)</f>
        <v>0</v>
      </c>
      <c r="P222" s="143">
        <f t="shared" si="24"/>
        <v>0</v>
      </c>
      <c r="Q222" s="357"/>
    </row>
    <row r="223" spans="1:17" s="57" customFormat="1">
      <c r="A223" s="75"/>
      <c r="B223" s="68"/>
      <c r="C223" s="75"/>
      <c r="D223" s="135" t="str">
        <f>IF(ISERROR(VLOOKUP(C223,Customers!$A$7:$H$302,3,FALSE)),"",VLOOKUP(C223,Customers!$A$7:$H$302,3,FALSE))</f>
        <v/>
      </c>
      <c r="E223" s="505"/>
      <c r="F223" s="52"/>
      <c r="G223" s="135">
        <f>IF(B223&gt;0,IF(Business!$B$7="n",F223,ROUND(F223*1/(1+VLOOKUP(DATE(YEAR(B223),MONTH(B223),1),Data!$A$2:$P$700,MATCH("VAT rate",Data!$A$1:$P$1,0),FALSE)),2)),0)</f>
        <v>0</v>
      </c>
      <c r="H223" s="136">
        <f t="shared" si="20"/>
        <v>0</v>
      </c>
      <c r="I223" s="137">
        <f t="shared" si="21"/>
        <v>0</v>
      </c>
      <c r="J223" s="138">
        <f>IF(Business!$B$10="n",G223,ROUND('Sales Invoices'!F223*(1-Business!$B$11),2))</f>
        <v>0</v>
      </c>
      <c r="K223" s="139">
        <f t="shared" si="22"/>
        <v>0</v>
      </c>
      <c r="L223" s="140">
        <f>SUMIF('Business Bank'!$E$7:$E$598,A223,'Business Bank'!$D$7:$D$598)+SUMIF(Bank2!$E$7:$E$598,A223,Bank2!$D$7:$D$598)+SUMIF(CreditCard!$E$7:$E$598,A223,CreditCard!$D$7:$D$598)+SUMIF(Proprietor!$E$7:$E$574,A223,Proprietor!$D$7:$D$574)+SUMIF('CIS(suppliers)'!$E$8:$E$575,A223,'CIS(suppliers)'!$D$8:$D$575)+SUMIF('CIS(customers)'!$E$8:$E$575,A223,'CIS(customers)'!$D$8:$D$575)</f>
        <v>0</v>
      </c>
      <c r="M223" s="383" t="str">
        <f>IF((SUMIF('Business Bank'!$E$7:$E$6681,A223,'Business Bank'!$A$7:$A$6681)+SUMIF(Bank2!$E$7:$E$6690,A223,Bank2!$A$7:$A$6690)+SUMIF(CreditCard!$E$7:$E$6699,A223,CreditCard!$A$7:$A$6699)+SUMIF(Proprietor!$E$7:$E$6469,A223,Proprietor!$A$7:$D$6469))&gt;0,SUMIF('Business Bank'!$E$7:$E$6681,A223,'Business Bank'!$A$7:$A$6681)+SUMIF(Bank2!$E$7:$E$6690,A223,Bank2!$A$7:$A$6690)+SUMIF(CreditCard!$E$7:$E$6699,A223,CreditCard!$A$7:$A$6699)+SUMIF(Proprietor!$E$7:$E$6469,A223,Proprietor!$A$7:$D$6469),"")</f>
        <v/>
      </c>
      <c r="N223" s="141">
        <f t="shared" si="23"/>
        <v>0</v>
      </c>
      <c r="O223" s="142">
        <f>IF(H223&gt;0,IF(B223&gt;0,IF(Business!$B$7="n",N223,ROUND(N223*1/(1+VLOOKUP(DATE(YEAR(B223),MONTH(B223),1),Data!$A$2:$P$700,MATCH("VAT rate",Data!$A$1:$P$1,0),FALSE)),2)),0),N223)</f>
        <v>0</v>
      </c>
      <c r="P223" s="143">
        <f t="shared" si="24"/>
        <v>0</v>
      </c>
      <c r="Q223" s="357"/>
    </row>
    <row r="224" spans="1:17" s="57" customFormat="1">
      <c r="A224" s="75"/>
      <c r="B224" s="68"/>
      <c r="C224" s="75"/>
      <c r="D224" s="135" t="str">
        <f>IF(ISERROR(VLOOKUP(C224,Customers!$A$7:$H$302,3,FALSE)),"",VLOOKUP(C224,Customers!$A$7:$H$302,3,FALSE))</f>
        <v/>
      </c>
      <c r="E224" s="505"/>
      <c r="F224" s="52"/>
      <c r="G224" s="135">
        <f>IF(B224&gt;0,IF(Business!$B$7="n",F224,ROUND(F224*1/(1+VLOOKUP(DATE(YEAR(B224),MONTH(B224),1),Data!$A$2:$P$700,MATCH("VAT rate",Data!$A$1:$P$1,0),FALSE)),2)),0)</f>
        <v>0</v>
      </c>
      <c r="H224" s="136">
        <f t="shared" si="20"/>
        <v>0</v>
      </c>
      <c r="I224" s="137">
        <f t="shared" si="21"/>
        <v>0</v>
      </c>
      <c r="J224" s="138">
        <f>IF(Business!$B$10="n",G224,ROUND('Sales Invoices'!F224*(1-Business!$B$11),2))</f>
        <v>0</v>
      </c>
      <c r="K224" s="139">
        <f t="shared" si="22"/>
        <v>0</v>
      </c>
      <c r="L224" s="140">
        <f>SUMIF('Business Bank'!$E$7:$E$598,A224,'Business Bank'!$D$7:$D$598)+SUMIF(Bank2!$E$7:$E$598,A224,Bank2!$D$7:$D$598)+SUMIF(CreditCard!$E$7:$E$598,A224,CreditCard!$D$7:$D$598)+SUMIF(Proprietor!$E$7:$E$574,A224,Proprietor!$D$7:$D$574)+SUMIF('CIS(suppliers)'!$E$8:$E$575,A224,'CIS(suppliers)'!$D$8:$D$575)+SUMIF('CIS(customers)'!$E$8:$E$575,A224,'CIS(customers)'!$D$8:$D$575)</f>
        <v>0</v>
      </c>
      <c r="M224" s="383" t="str">
        <f>IF((SUMIF('Business Bank'!$E$7:$E$6681,A224,'Business Bank'!$A$7:$A$6681)+SUMIF(Bank2!$E$7:$E$6690,A224,Bank2!$A$7:$A$6690)+SUMIF(CreditCard!$E$7:$E$6699,A224,CreditCard!$A$7:$A$6699)+SUMIF(Proprietor!$E$7:$E$6469,A224,Proprietor!$A$7:$D$6469))&gt;0,SUMIF('Business Bank'!$E$7:$E$6681,A224,'Business Bank'!$A$7:$A$6681)+SUMIF(Bank2!$E$7:$E$6690,A224,Bank2!$A$7:$A$6690)+SUMIF(CreditCard!$E$7:$E$6699,A224,CreditCard!$A$7:$A$6699)+SUMIF(Proprietor!$E$7:$E$6469,A224,Proprietor!$A$7:$D$6469),"")</f>
        <v/>
      </c>
      <c r="N224" s="141">
        <f t="shared" si="23"/>
        <v>0</v>
      </c>
      <c r="O224" s="142">
        <f>IF(H224&gt;0,IF(B224&gt;0,IF(Business!$B$7="n",N224,ROUND(N224*1/(1+VLOOKUP(DATE(YEAR(B224),MONTH(B224),1),Data!$A$2:$P$700,MATCH("VAT rate",Data!$A$1:$P$1,0),FALSE)),2)),0),N224)</f>
        <v>0</v>
      </c>
      <c r="P224" s="143">
        <f t="shared" si="24"/>
        <v>0</v>
      </c>
      <c r="Q224" s="357"/>
    </row>
    <row r="225" spans="1:17" s="57" customFormat="1">
      <c r="A225" s="75"/>
      <c r="B225" s="68"/>
      <c r="C225" s="75"/>
      <c r="D225" s="135" t="str">
        <f>IF(ISERROR(VLOOKUP(C225,Customers!$A$7:$H$302,3,FALSE)),"",VLOOKUP(C225,Customers!$A$7:$H$302,3,FALSE))</f>
        <v/>
      </c>
      <c r="E225" s="505"/>
      <c r="F225" s="52"/>
      <c r="G225" s="135">
        <f>IF(B225&gt;0,IF(Business!$B$7="n",F225,ROUND(F225*1/(1+VLOOKUP(DATE(YEAR(B225),MONTH(B225),1),Data!$A$2:$P$700,MATCH("VAT rate",Data!$A$1:$P$1,0),FALSE)),2)),0)</f>
        <v>0</v>
      </c>
      <c r="H225" s="136">
        <f t="shared" si="20"/>
        <v>0</v>
      </c>
      <c r="I225" s="137">
        <f t="shared" si="21"/>
        <v>0</v>
      </c>
      <c r="J225" s="138">
        <f>IF(Business!$B$10="n",G225,ROUND('Sales Invoices'!F225*(1-Business!$B$11),2))</f>
        <v>0</v>
      </c>
      <c r="K225" s="139">
        <f t="shared" si="22"/>
        <v>0</v>
      </c>
      <c r="L225" s="140">
        <f>SUMIF('Business Bank'!$E$7:$E$598,A225,'Business Bank'!$D$7:$D$598)+SUMIF(Bank2!$E$7:$E$598,A225,Bank2!$D$7:$D$598)+SUMIF(CreditCard!$E$7:$E$598,A225,CreditCard!$D$7:$D$598)+SUMIF(Proprietor!$E$7:$E$574,A225,Proprietor!$D$7:$D$574)+SUMIF('CIS(suppliers)'!$E$8:$E$575,A225,'CIS(suppliers)'!$D$8:$D$575)+SUMIF('CIS(customers)'!$E$8:$E$575,A225,'CIS(customers)'!$D$8:$D$575)</f>
        <v>0</v>
      </c>
      <c r="M225" s="383" t="str">
        <f>IF((SUMIF('Business Bank'!$E$7:$E$6681,A225,'Business Bank'!$A$7:$A$6681)+SUMIF(Bank2!$E$7:$E$6690,A225,Bank2!$A$7:$A$6690)+SUMIF(CreditCard!$E$7:$E$6699,A225,CreditCard!$A$7:$A$6699)+SUMIF(Proprietor!$E$7:$E$6469,A225,Proprietor!$A$7:$D$6469))&gt;0,SUMIF('Business Bank'!$E$7:$E$6681,A225,'Business Bank'!$A$7:$A$6681)+SUMIF(Bank2!$E$7:$E$6690,A225,Bank2!$A$7:$A$6690)+SUMIF(CreditCard!$E$7:$E$6699,A225,CreditCard!$A$7:$A$6699)+SUMIF(Proprietor!$E$7:$E$6469,A225,Proprietor!$A$7:$D$6469),"")</f>
        <v/>
      </c>
      <c r="N225" s="141">
        <f t="shared" si="23"/>
        <v>0</v>
      </c>
      <c r="O225" s="142">
        <f>IF(H225&gt;0,IF(B225&gt;0,IF(Business!$B$7="n",N225,ROUND(N225*1/(1+VLOOKUP(DATE(YEAR(B225),MONTH(B225),1),Data!$A$2:$P$700,MATCH("VAT rate",Data!$A$1:$P$1,0),FALSE)),2)),0),N225)</f>
        <v>0</v>
      </c>
      <c r="P225" s="143">
        <f t="shared" si="24"/>
        <v>0</v>
      </c>
      <c r="Q225" s="357"/>
    </row>
    <row r="226" spans="1:17" s="57" customFormat="1">
      <c r="A226" s="75"/>
      <c r="B226" s="68"/>
      <c r="C226" s="75"/>
      <c r="D226" s="135" t="str">
        <f>IF(ISERROR(VLOOKUP(C226,Customers!$A$7:$H$302,3,FALSE)),"",VLOOKUP(C226,Customers!$A$7:$H$302,3,FALSE))</f>
        <v/>
      </c>
      <c r="E226" s="505"/>
      <c r="F226" s="52"/>
      <c r="G226" s="135">
        <f>IF(B226&gt;0,IF(Business!$B$7="n",F226,ROUND(F226*1/(1+VLOOKUP(DATE(YEAR(B226),MONTH(B226),1),Data!$A$2:$P$700,MATCH("VAT rate",Data!$A$1:$P$1,0),FALSE)),2)),0)</f>
        <v>0</v>
      </c>
      <c r="H226" s="136">
        <f t="shared" si="20"/>
        <v>0</v>
      </c>
      <c r="I226" s="137">
        <f t="shared" si="21"/>
        <v>0</v>
      </c>
      <c r="J226" s="138">
        <f>IF(Business!$B$10="n",G226,ROUND('Sales Invoices'!F226*(1-Business!$B$11),2))</f>
        <v>0</v>
      </c>
      <c r="K226" s="139">
        <f t="shared" si="22"/>
        <v>0</v>
      </c>
      <c r="L226" s="140">
        <f>SUMIF('Business Bank'!$E$7:$E$598,A226,'Business Bank'!$D$7:$D$598)+SUMIF(Bank2!$E$7:$E$598,A226,Bank2!$D$7:$D$598)+SUMIF(CreditCard!$E$7:$E$598,A226,CreditCard!$D$7:$D$598)+SUMIF(Proprietor!$E$7:$E$574,A226,Proprietor!$D$7:$D$574)+SUMIF('CIS(suppliers)'!$E$8:$E$575,A226,'CIS(suppliers)'!$D$8:$D$575)+SUMIF('CIS(customers)'!$E$8:$E$575,A226,'CIS(customers)'!$D$8:$D$575)</f>
        <v>0</v>
      </c>
      <c r="M226" s="383" t="str">
        <f>IF((SUMIF('Business Bank'!$E$7:$E$6681,A226,'Business Bank'!$A$7:$A$6681)+SUMIF(Bank2!$E$7:$E$6690,A226,Bank2!$A$7:$A$6690)+SUMIF(CreditCard!$E$7:$E$6699,A226,CreditCard!$A$7:$A$6699)+SUMIF(Proprietor!$E$7:$E$6469,A226,Proprietor!$A$7:$D$6469))&gt;0,SUMIF('Business Bank'!$E$7:$E$6681,A226,'Business Bank'!$A$7:$A$6681)+SUMIF(Bank2!$E$7:$E$6690,A226,Bank2!$A$7:$A$6690)+SUMIF(CreditCard!$E$7:$E$6699,A226,CreditCard!$A$7:$A$6699)+SUMIF(Proprietor!$E$7:$E$6469,A226,Proprietor!$A$7:$D$6469),"")</f>
        <v/>
      </c>
      <c r="N226" s="141">
        <f t="shared" si="23"/>
        <v>0</v>
      </c>
      <c r="O226" s="142">
        <f>IF(H226&gt;0,IF(B226&gt;0,IF(Business!$B$7="n",N226,ROUND(N226*1/(1+VLOOKUP(DATE(YEAR(B226),MONTH(B226),1),Data!$A$2:$P$700,MATCH("VAT rate",Data!$A$1:$P$1,0),FALSE)),2)),0),N226)</f>
        <v>0</v>
      </c>
      <c r="P226" s="143">
        <f t="shared" si="24"/>
        <v>0</v>
      </c>
      <c r="Q226" s="357"/>
    </row>
    <row r="227" spans="1:17" s="57" customFormat="1">
      <c r="A227" s="75"/>
      <c r="B227" s="68"/>
      <c r="C227" s="75"/>
      <c r="D227" s="135" t="str">
        <f>IF(ISERROR(VLOOKUP(C227,Customers!$A$7:$H$302,3,FALSE)),"",VLOOKUP(C227,Customers!$A$7:$H$302,3,FALSE))</f>
        <v/>
      </c>
      <c r="E227" s="505"/>
      <c r="F227" s="52"/>
      <c r="G227" s="135">
        <f>IF(B227&gt;0,IF(Business!$B$7="n",F227,ROUND(F227*1/(1+VLOOKUP(DATE(YEAR(B227),MONTH(B227),1),Data!$A$2:$P$700,MATCH("VAT rate",Data!$A$1:$P$1,0),FALSE)),2)),0)</f>
        <v>0</v>
      </c>
      <c r="H227" s="136">
        <f t="shared" si="20"/>
        <v>0</v>
      </c>
      <c r="I227" s="137">
        <f t="shared" si="21"/>
        <v>0</v>
      </c>
      <c r="J227" s="138">
        <f>IF(Business!$B$10="n",G227,ROUND('Sales Invoices'!F227*(1-Business!$B$11),2))</f>
        <v>0</v>
      </c>
      <c r="K227" s="139">
        <f t="shared" si="22"/>
        <v>0</v>
      </c>
      <c r="L227" s="140">
        <f>SUMIF('Business Bank'!$E$7:$E$598,A227,'Business Bank'!$D$7:$D$598)+SUMIF(Bank2!$E$7:$E$598,A227,Bank2!$D$7:$D$598)+SUMIF(CreditCard!$E$7:$E$598,A227,CreditCard!$D$7:$D$598)+SUMIF(Proprietor!$E$7:$E$574,A227,Proprietor!$D$7:$D$574)+SUMIF('CIS(suppliers)'!$E$8:$E$575,A227,'CIS(suppliers)'!$D$8:$D$575)+SUMIF('CIS(customers)'!$E$8:$E$575,A227,'CIS(customers)'!$D$8:$D$575)</f>
        <v>0</v>
      </c>
      <c r="M227" s="383" t="str">
        <f>IF((SUMIF('Business Bank'!$E$7:$E$6681,A227,'Business Bank'!$A$7:$A$6681)+SUMIF(Bank2!$E$7:$E$6690,A227,Bank2!$A$7:$A$6690)+SUMIF(CreditCard!$E$7:$E$6699,A227,CreditCard!$A$7:$A$6699)+SUMIF(Proprietor!$E$7:$E$6469,A227,Proprietor!$A$7:$D$6469))&gt;0,SUMIF('Business Bank'!$E$7:$E$6681,A227,'Business Bank'!$A$7:$A$6681)+SUMIF(Bank2!$E$7:$E$6690,A227,Bank2!$A$7:$A$6690)+SUMIF(CreditCard!$E$7:$E$6699,A227,CreditCard!$A$7:$A$6699)+SUMIF(Proprietor!$E$7:$E$6469,A227,Proprietor!$A$7:$D$6469),"")</f>
        <v/>
      </c>
      <c r="N227" s="141">
        <f t="shared" si="23"/>
        <v>0</v>
      </c>
      <c r="O227" s="142">
        <f>IF(H227&gt;0,IF(B227&gt;0,IF(Business!$B$7="n",N227,ROUND(N227*1/(1+VLOOKUP(DATE(YEAR(B227),MONTH(B227),1),Data!$A$2:$P$700,MATCH("VAT rate",Data!$A$1:$P$1,0),FALSE)),2)),0),N227)</f>
        <v>0</v>
      </c>
      <c r="P227" s="143">
        <f t="shared" si="24"/>
        <v>0</v>
      </c>
      <c r="Q227" s="357"/>
    </row>
    <row r="228" spans="1:17" s="57" customFormat="1">
      <c r="A228" s="75"/>
      <c r="B228" s="68"/>
      <c r="C228" s="75"/>
      <c r="D228" s="135" t="str">
        <f>IF(ISERROR(VLOOKUP(C228,Customers!$A$7:$H$302,3,FALSE)),"",VLOOKUP(C228,Customers!$A$7:$H$302,3,FALSE))</f>
        <v/>
      </c>
      <c r="E228" s="505"/>
      <c r="F228" s="52"/>
      <c r="G228" s="135">
        <f>IF(B228&gt;0,IF(Business!$B$7="n",F228,ROUND(F228*1/(1+VLOOKUP(DATE(YEAR(B228),MONTH(B228),1),Data!$A$2:$P$700,MATCH("VAT rate",Data!$A$1:$P$1,0),FALSE)),2)),0)</f>
        <v>0</v>
      </c>
      <c r="H228" s="136">
        <f t="shared" si="20"/>
        <v>0</v>
      </c>
      <c r="I228" s="137">
        <f t="shared" si="21"/>
        <v>0</v>
      </c>
      <c r="J228" s="138">
        <f>IF(Business!$B$10="n",G228,ROUND('Sales Invoices'!F228*(1-Business!$B$11),2))</f>
        <v>0</v>
      </c>
      <c r="K228" s="139">
        <f t="shared" si="22"/>
        <v>0</v>
      </c>
      <c r="L228" s="140">
        <f>SUMIF('Business Bank'!$E$7:$E$598,A228,'Business Bank'!$D$7:$D$598)+SUMIF(Bank2!$E$7:$E$598,A228,Bank2!$D$7:$D$598)+SUMIF(CreditCard!$E$7:$E$598,A228,CreditCard!$D$7:$D$598)+SUMIF(Proprietor!$E$7:$E$574,A228,Proprietor!$D$7:$D$574)+SUMIF('CIS(suppliers)'!$E$8:$E$575,A228,'CIS(suppliers)'!$D$8:$D$575)+SUMIF('CIS(customers)'!$E$8:$E$575,A228,'CIS(customers)'!$D$8:$D$575)</f>
        <v>0</v>
      </c>
      <c r="M228" s="383" t="str">
        <f>IF((SUMIF('Business Bank'!$E$7:$E$6681,A228,'Business Bank'!$A$7:$A$6681)+SUMIF(Bank2!$E$7:$E$6690,A228,Bank2!$A$7:$A$6690)+SUMIF(CreditCard!$E$7:$E$6699,A228,CreditCard!$A$7:$A$6699)+SUMIF(Proprietor!$E$7:$E$6469,A228,Proprietor!$A$7:$D$6469))&gt;0,SUMIF('Business Bank'!$E$7:$E$6681,A228,'Business Bank'!$A$7:$A$6681)+SUMIF(Bank2!$E$7:$E$6690,A228,Bank2!$A$7:$A$6690)+SUMIF(CreditCard!$E$7:$E$6699,A228,CreditCard!$A$7:$A$6699)+SUMIF(Proprietor!$E$7:$E$6469,A228,Proprietor!$A$7:$D$6469),"")</f>
        <v/>
      </c>
      <c r="N228" s="141">
        <f t="shared" si="23"/>
        <v>0</v>
      </c>
      <c r="O228" s="142">
        <f>IF(H228&gt;0,IF(B228&gt;0,IF(Business!$B$7="n",N228,ROUND(N228*1/(1+VLOOKUP(DATE(YEAR(B228),MONTH(B228),1),Data!$A$2:$P$700,MATCH("VAT rate",Data!$A$1:$P$1,0),FALSE)),2)),0),N228)</f>
        <v>0</v>
      </c>
      <c r="P228" s="143">
        <f t="shared" si="24"/>
        <v>0</v>
      </c>
      <c r="Q228" s="357"/>
    </row>
    <row r="229" spans="1:17" s="57" customFormat="1">
      <c r="A229" s="75"/>
      <c r="B229" s="68"/>
      <c r="C229" s="75"/>
      <c r="D229" s="135" t="str">
        <f>IF(ISERROR(VLOOKUP(C229,Customers!$A$7:$H$302,3,FALSE)),"",VLOOKUP(C229,Customers!$A$7:$H$302,3,FALSE))</f>
        <v/>
      </c>
      <c r="E229" s="505"/>
      <c r="F229" s="52"/>
      <c r="G229" s="135">
        <f>IF(B229&gt;0,IF(Business!$B$7="n",F229,ROUND(F229*1/(1+VLOOKUP(DATE(YEAR(B229),MONTH(B229),1),Data!$A$2:$P$700,MATCH("VAT rate",Data!$A$1:$P$1,0),FALSE)),2)),0)</f>
        <v>0</v>
      </c>
      <c r="H229" s="136">
        <f t="shared" si="20"/>
        <v>0</v>
      </c>
      <c r="I229" s="137">
        <f t="shared" si="21"/>
        <v>0</v>
      </c>
      <c r="J229" s="138">
        <f>IF(Business!$B$10="n",G229,ROUND('Sales Invoices'!F229*(1-Business!$B$11),2))</f>
        <v>0</v>
      </c>
      <c r="K229" s="139">
        <f t="shared" si="22"/>
        <v>0</v>
      </c>
      <c r="L229" s="140">
        <f>SUMIF('Business Bank'!$E$7:$E$598,A229,'Business Bank'!$D$7:$D$598)+SUMIF(Bank2!$E$7:$E$598,A229,Bank2!$D$7:$D$598)+SUMIF(CreditCard!$E$7:$E$598,A229,CreditCard!$D$7:$D$598)+SUMIF(Proprietor!$E$7:$E$574,A229,Proprietor!$D$7:$D$574)+SUMIF('CIS(suppliers)'!$E$8:$E$575,A229,'CIS(suppliers)'!$D$8:$D$575)+SUMIF('CIS(customers)'!$E$8:$E$575,A229,'CIS(customers)'!$D$8:$D$575)</f>
        <v>0</v>
      </c>
      <c r="M229" s="383" t="str">
        <f>IF((SUMIF('Business Bank'!$E$7:$E$6681,A229,'Business Bank'!$A$7:$A$6681)+SUMIF(Bank2!$E$7:$E$6690,A229,Bank2!$A$7:$A$6690)+SUMIF(CreditCard!$E$7:$E$6699,A229,CreditCard!$A$7:$A$6699)+SUMIF(Proprietor!$E$7:$E$6469,A229,Proprietor!$A$7:$D$6469))&gt;0,SUMIF('Business Bank'!$E$7:$E$6681,A229,'Business Bank'!$A$7:$A$6681)+SUMIF(Bank2!$E$7:$E$6690,A229,Bank2!$A$7:$A$6690)+SUMIF(CreditCard!$E$7:$E$6699,A229,CreditCard!$A$7:$A$6699)+SUMIF(Proprietor!$E$7:$E$6469,A229,Proprietor!$A$7:$D$6469),"")</f>
        <v/>
      </c>
      <c r="N229" s="141">
        <f t="shared" si="23"/>
        <v>0</v>
      </c>
      <c r="O229" s="142">
        <f>IF(H229&gt;0,IF(B229&gt;0,IF(Business!$B$7="n",N229,ROUND(N229*1/(1+VLOOKUP(DATE(YEAR(B229),MONTH(B229),1),Data!$A$2:$P$700,MATCH("VAT rate",Data!$A$1:$P$1,0),FALSE)),2)),0),N229)</f>
        <v>0</v>
      </c>
      <c r="P229" s="143">
        <f t="shared" si="24"/>
        <v>0</v>
      </c>
      <c r="Q229" s="357"/>
    </row>
    <row r="230" spans="1:17" s="57" customFormat="1">
      <c r="A230" s="75"/>
      <c r="B230" s="68"/>
      <c r="C230" s="75"/>
      <c r="D230" s="135" t="str">
        <f>IF(ISERROR(VLOOKUP(C230,Customers!$A$7:$H$302,3,FALSE)),"",VLOOKUP(C230,Customers!$A$7:$H$302,3,FALSE))</f>
        <v/>
      </c>
      <c r="E230" s="505"/>
      <c r="F230" s="52"/>
      <c r="G230" s="135">
        <f>IF(B230&gt;0,IF(Business!$B$7="n",F230,ROUND(F230*1/(1+VLOOKUP(DATE(YEAR(B230),MONTH(B230),1),Data!$A$2:$P$700,MATCH("VAT rate",Data!$A$1:$P$1,0),FALSE)),2)),0)</f>
        <v>0</v>
      </c>
      <c r="H230" s="136">
        <f t="shared" si="20"/>
        <v>0</v>
      </c>
      <c r="I230" s="137">
        <f t="shared" si="21"/>
        <v>0</v>
      </c>
      <c r="J230" s="138">
        <f>IF(Business!$B$10="n",G230,ROUND('Sales Invoices'!F230*(1-Business!$B$11),2))</f>
        <v>0</v>
      </c>
      <c r="K230" s="139">
        <f t="shared" si="22"/>
        <v>0</v>
      </c>
      <c r="L230" s="140">
        <f>SUMIF('Business Bank'!$E$7:$E$598,A230,'Business Bank'!$D$7:$D$598)+SUMIF(Bank2!$E$7:$E$598,A230,Bank2!$D$7:$D$598)+SUMIF(CreditCard!$E$7:$E$598,A230,CreditCard!$D$7:$D$598)+SUMIF(Proprietor!$E$7:$E$574,A230,Proprietor!$D$7:$D$574)+SUMIF('CIS(suppliers)'!$E$8:$E$575,A230,'CIS(suppliers)'!$D$8:$D$575)+SUMIF('CIS(customers)'!$E$8:$E$575,A230,'CIS(customers)'!$D$8:$D$575)</f>
        <v>0</v>
      </c>
      <c r="M230" s="383" t="str">
        <f>IF((SUMIF('Business Bank'!$E$7:$E$6681,A230,'Business Bank'!$A$7:$A$6681)+SUMIF(Bank2!$E$7:$E$6690,A230,Bank2!$A$7:$A$6690)+SUMIF(CreditCard!$E$7:$E$6699,A230,CreditCard!$A$7:$A$6699)+SUMIF(Proprietor!$E$7:$E$6469,A230,Proprietor!$A$7:$D$6469))&gt;0,SUMIF('Business Bank'!$E$7:$E$6681,A230,'Business Bank'!$A$7:$A$6681)+SUMIF(Bank2!$E$7:$E$6690,A230,Bank2!$A$7:$A$6690)+SUMIF(CreditCard!$E$7:$E$6699,A230,CreditCard!$A$7:$A$6699)+SUMIF(Proprietor!$E$7:$E$6469,A230,Proprietor!$A$7:$D$6469),"")</f>
        <v/>
      </c>
      <c r="N230" s="141">
        <f t="shared" si="23"/>
        <v>0</v>
      </c>
      <c r="O230" s="142">
        <f>IF(H230&gt;0,IF(B230&gt;0,IF(Business!$B$7="n",N230,ROUND(N230*1/(1+VLOOKUP(DATE(YEAR(B230),MONTH(B230),1),Data!$A$2:$P$700,MATCH("VAT rate",Data!$A$1:$P$1,0),FALSE)),2)),0),N230)</f>
        <v>0</v>
      </c>
      <c r="P230" s="143">
        <f t="shared" si="24"/>
        <v>0</v>
      </c>
      <c r="Q230" s="357"/>
    </row>
    <row r="231" spans="1:17" s="57" customFormat="1">
      <c r="A231" s="75"/>
      <c r="B231" s="68"/>
      <c r="C231" s="75"/>
      <c r="D231" s="135" t="str">
        <f>IF(ISERROR(VLOOKUP(C231,Customers!$A$7:$H$302,3,FALSE)),"",VLOOKUP(C231,Customers!$A$7:$H$302,3,FALSE))</f>
        <v/>
      </c>
      <c r="E231" s="505"/>
      <c r="F231" s="52"/>
      <c r="G231" s="135">
        <f>IF(B231&gt;0,IF(Business!$B$7="n",F231,ROUND(F231*1/(1+VLOOKUP(DATE(YEAR(B231),MONTH(B231),1),Data!$A$2:$P$700,MATCH("VAT rate",Data!$A$1:$P$1,0),FALSE)),2)),0)</f>
        <v>0</v>
      </c>
      <c r="H231" s="136">
        <f t="shared" si="20"/>
        <v>0</v>
      </c>
      <c r="I231" s="137">
        <f t="shared" si="21"/>
        <v>0</v>
      </c>
      <c r="J231" s="138">
        <f>IF(Business!$B$10="n",G231,ROUND('Sales Invoices'!F231*(1-Business!$B$11),2))</f>
        <v>0</v>
      </c>
      <c r="K231" s="139">
        <f t="shared" si="22"/>
        <v>0</v>
      </c>
      <c r="L231" s="140">
        <f>SUMIF('Business Bank'!$E$7:$E$598,A231,'Business Bank'!$D$7:$D$598)+SUMIF(Bank2!$E$7:$E$598,A231,Bank2!$D$7:$D$598)+SUMIF(CreditCard!$E$7:$E$598,A231,CreditCard!$D$7:$D$598)+SUMIF(Proprietor!$E$7:$E$574,A231,Proprietor!$D$7:$D$574)+SUMIF('CIS(suppliers)'!$E$8:$E$575,A231,'CIS(suppliers)'!$D$8:$D$575)+SUMIF('CIS(customers)'!$E$8:$E$575,A231,'CIS(customers)'!$D$8:$D$575)</f>
        <v>0</v>
      </c>
      <c r="M231" s="383" t="str">
        <f>IF((SUMIF('Business Bank'!$E$7:$E$6681,A231,'Business Bank'!$A$7:$A$6681)+SUMIF(Bank2!$E$7:$E$6690,A231,Bank2!$A$7:$A$6690)+SUMIF(CreditCard!$E$7:$E$6699,A231,CreditCard!$A$7:$A$6699)+SUMIF(Proprietor!$E$7:$E$6469,A231,Proprietor!$A$7:$D$6469))&gt;0,SUMIF('Business Bank'!$E$7:$E$6681,A231,'Business Bank'!$A$7:$A$6681)+SUMIF(Bank2!$E$7:$E$6690,A231,Bank2!$A$7:$A$6690)+SUMIF(CreditCard!$E$7:$E$6699,A231,CreditCard!$A$7:$A$6699)+SUMIF(Proprietor!$E$7:$E$6469,A231,Proprietor!$A$7:$D$6469),"")</f>
        <v/>
      </c>
      <c r="N231" s="141">
        <f t="shared" si="23"/>
        <v>0</v>
      </c>
      <c r="O231" s="142">
        <f>IF(H231&gt;0,IF(B231&gt;0,IF(Business!$B$7="n",N231,ROUND(N231*1/(1+VLOOKUP(DATE(YEAR(B231),MONTH(B231),1),Data!$A$2:$P$700,MATCH("VAT rate",Data!$A$1:$P$1,0),FALSE)),2)),0),N231)</f>
        <v>0</v>
      </c>
      <c r="P231" s="143">
        <f t="shared" si="24"/>
        <v>0</v>
      </c>
      <c r="Q231" s="357"/>
    </row>
    <row r="232" spans="1:17" s="57" customFormat="1">
      <c r="A232" s="75"/>
      <c r="B232" s="68"/>
      <c r="C232" s="75"/>
      <c r="D232" s="135" t="str">
        <f>IF(ISERROR(VLOOKUP(C232,Customers!$A$7:$H$302,3,FALSE)),"",VLOOKUP(C232,Customers!$A$7:$H$302,3,FALSE))</f>
        <v/>
      </c>
      <c r="E232" s="505"/>
      <c r="F232" s="52"/>
      <c r="G232" s="135">
        <f>IF(B232&gt;0,IF(Business!$B$7="n",F232,ROUND(F232*1/(1+VLOOKUP(DATE(YEAR(B232),MONTH(B232),1),Data!$A$2:$P$700,MATCH("VAT rate",Data!$A$1:$P$1,0),FALSE)),2)),0)</f>
        <v>0</v>
      </c>
      <c r="H232" s="136">
        <f t="shared" si="20"/>
        <v>0</v>
      </c>
      <c r="I232" s="137">
        <f t="shared" si="21"/>
        <v>0</v>
      </c>
      <c r="J232" s="138">
        <f>IF(Business!$B$10="n",G232,ROUND('Sales Invoices'!F232*(1-Business!$B$11),2))</f>
        <v>0</v>
      </c>
      <c r="K232" s="139">
        <f t="shared" si="22"/>
        <v>0</v>
      </c>
      <c r="L232" s="140">
        <f>SUMIF('Business Bank'!$E$7:$E$598,A232,'Business Bank'!$D$7:$D$598)+SUMIF(Bank2!$E$7:$E$598,A232,Bank2!$D$7:$D$598)+SUMIF(CreditCard!$E$7:$E$598,A232,CreditCard!$D$7:$D$598)+SUMIF(Proprietor!$E$7:$E$574,A232,Proprietor!$D$7:$D$574)+SUMIF('CIS(suppliers)'!$E$8:$E$575,A232,'CIS(suppliers)'!$D$8:$D$575)+SUMIF('CIS(customers)'!$E$8:$E$575,A232,'CIS(customers)'!$D$8:$D$575)</f>
        <v>0</v>
      </c>
      <c r="M232" s="383" t="str">
        <f>IF((SUMIF('Business Bank'!$E$7:$E$6681,A232,'Business Bank'!$A$7:$A$6681)+SUMIF(Bank2!$E$7:$E$6690,A232,Bank2!$A$7:$A$6690)+SUMIF(CreditCard!$E$7:$E$6699,A232,CreditCard!$A$7:$A$6699)+SUMIF(Proprietor!$E$7:$E$6469,A232,Proprietor!$A$7:$D$6469))&gt;0,SUMIF('Business Bank'!$E$7:$E$6681,A232,'Business Bank'!$A$7:$A$6681)+SUMIF(Bank2!$E$7:$E$6690,A232,Bank2!$A$7:$A$6690)+SUMIF(CreditCard!$E$7:$E$6699,A232,CreditCard!$A$7:$A$6699)+SUMIF(Proprietor!$E$7:$E$6469,A232,Proprietor!$A$7:$D$6469),"")</f>
        <v/>
      </c>
      <c r="N232" s="141">
        <f t="shared" si="23"/>
        <v>0</v>
      </c>
      <c r="O232" s="142">
        <f>IF(H232&gt;0,IF(B232&gt;0,IF(Business!$B$7="n",N232,ROUND(N232*1/(1+VLOOKUP(DATE(YEAR(B232),MONTH(B232),1),Data!$A$2:$P$700,MATCH("VAT rate",Data!$A$1:$P$1,0),FALSE)),2)),0),N232)</f>
        <v>0</v>
      </c>
      <c r="P232" s="143">
        <f t="shared" si="24"/>
        <v>0</v>
      </c>
      <c r="Q232" s="357"/>
    </row>
    <row r="233" spans="1:17" s="57" customFormat="1">
      <c r="A233" s="75"/>
      <c r="B233" s="68"/>
      <c r="C233" s="75"/>
      <c r="D233" s="135" t="str">
        <f>IF(ISERROR(VLOOKUP(C233,Customers!$A$7:$H$302,3,FALSE)),"",VLOOKUP(C233,Customers!$A$7:$H$302,3,FALSE))</f>
        <v/>
      </c>
      <c r="E233" s="505"/>
      <c r="F233" s="52"/>
      <c r="G233" s="135">
        <f>IF(B233&gt;0,IF(Business!$B$7="n",F233,ROUND(F233*1/(1+VLOOKUP(DATE(YEAR(B233),MONTH(B233),1),Data!$A$2:$P$700,MATCH("VAT rate",Data!$A$1:$P$1,0),FALSE)),2)),0)</f>
        <v>0</v>
      </c>
      <c r="H233" s="136">
        <f t="shared" si="20"/>
        <v>0</v>
      </c>
      <c r="I233" s="137">
        <f t="shared" si="21"/>
        <v>0</v>
      </c>
      <c r="J233" s="138">
        <f>IF(Business!$B$10="n",G233,ROUND('Sales Invoices'!F233*(1-Business!$B$11),2))</f>
        <v>0</v>
      </c>
      <c r="K233" s="139">
        <f t="shared" si="22"/>
        <v>0</v>
      </c>
      <c r="L233" s="140">
        <f>SUMIF('Business Bank'!$E$7:$E$598,A233,'Business Bank'!$D$7:$D$598)+SUMIF(Bank2!$E$7:$E$598,A233,Bank2!$D$7:$D$598)+SUMIF(CreditCard!$E$7:$E$598,A233,CreditCard!$D$7:$D$598)+SUMIF(Proprietor!$E$7:$E$574,A233,Proprietor!$D$7:$D$574)+SUMIF('CIS(suppliers)'!$E$8:$E$575,A233,'CIS(suppliers)'!$D$8:$D$575)+SUMIF('CIS(customers)'!$E$8:$E$575,A233,'CIS(customers)'!$D$8:$D$575)</f>
        <v>0</v>
      </c>
      <c r="M233" s="383" t="str">
        <f>IF((SUMIF('Business Bank'!$E$7:$E$6681,A233,'Business Bank'!$A$7:$A$6681)+SUMIF(Bank2!$E$7:$E$6690,A233,Bank2!$A$7:$A$6690)+SUMIF(CreditCard!$E$7:$E$6699,A233,CreditCard!$A$7:$A$6699)+SUMIF(Proprietor!$E$7:$E$6469,A233,Proprietor!$A$7:$D$6469))&gt;0,SUMIF('Business Bank'!$E$7:$E$6681,A233,'Business Bank'!$A$7:$A$6681)+SUMIF(Bank2!$E$7:$E$6690,A233,Bank2!$A$7:$A$6690)+SUMIF(CreditCard!$E$7:$E$6699,A233,CreditCard!$A$7:$A$6699)+SUMIF(Proprietor!$E$7:$E$6469,A233,Proprietor!$A$7:$D$6469),"")</f>
        <v/>
      </c>
      <c r="N233" s="141">
        <f t="shared" si="23"/>
        <v>0</v>
      </c>
      <c r="O233" s="142">
        <f>IF(H233&gt;0,IF(B233&gt;0,IF(Business!$B$7="n",N233,ROUND(N233*1/(1+VLOOKUP(DATE(YEAR(B233),MONTH(B233),1),Data!$A$2:$P$700,MATCH("VAT rate",Data!$A$1:$P$1,0),FALSE)),2)),0),N233)</f>
        <v>0</v>
      </c>
      <c r="P233" s="143">
        <f t="shared" si="24"/>
        <v>0</v>
      </c>
      <c r="Q233" s="357"/>
    </row>
    <row r="234" spans="1:17" s="57" customFormat="1">
      <c r="A234" s="75"/>
      <c r="B234" s="68"/>
      <c r="C234" s="75"/>
      <c r="D234" s="135" t="str">
        <f>IF(ISERROR(VLOOKUP(C234,Customers!$A$7:$H$302,3,FALSE)),"",VLOOKUP(C234,Customers!$A$7:$H$302,3,FALSE))</f>
        <v/>
      </c>
      <c r="E234" s="505"/>
      <c r="F234" s="52"/>
      <c r="G234" s="135">
        <f>IF(B234&gt;0,IF(Business!$B$7="n",F234,ROUND(F234*1/(1+VLOOKUP(DATE(YEAR(B234),MONTH(B234),1),Data!$A$2:$P$700,MATCH("VAT rate",Data!$A$1:$P$1,0),FALSE)),2)),0)</f>
        <v>0</v>
      </c>
      <c r="H234" s="136">
        <f t="shared" si="20"/>
        <v>0</v>
      </c>
      <c r="I234" s="137">
        <f t="shared" si="21"/>
        <v>0</v>
      </c>
      <c r="J234" s="138">
        <f>IF(Business!$B$10="n",G234,ROUND('Sales Invoices'!F234*(1-Business!$B$11),2))</f>
        <v>0</v>
      </c>
      <c r="K234" s="139">
        <f t="shared" si="22"/>
        <v>0</v>
      </c>
      <c r="L234" s="140">
        <f>SUMIF('Business Bank'!$E$7:$E$598,A234,'Business Bank'!$D$7:$D$598)+SUMIF(Bank2!$E$7:$E$598,A234,Bank2!$D$7:$D$598)+SUMIF(CreditCard!$E$7:$E$598,A234,CreditCard!$D$7:$D$598)+SUMIF(Proprietor!$E$7:$E$574,A234,Proprietor!$D$7:$D$574)+SUMIF('CIS(suppliers)'!$E$8:$E$575,A234,'CIS(suppliers)'!$D$8:$D$575)+SUMIF('CIS(customers)'!$E$8:$E$575,A234,'CIS(customers)'!$D$8:$D$575)</f>
        <v>0</v>
      </c>
      <c r="M234" s="383" t="str">
        <f>IF((SUMIF('Business Bank'!$E$7:$E$6681,A234,'Business Bank'!$A$7:$A$6681)+SUMIF(Bank2!$E$7:$E$6690,A234,Bank2!$A$7:$A$6690)+SUMIF(CreditCard!$E$7:$E$6699,A234,CreditCard!$A$7:$A$6699)+SUMIF(Proprietor!$E$7:$E$6469,A234,Proprietor!$A$7:$D$6469))&gt;0,SUMIF('Business Bank'!$E$7:$E$6681,A234,'Business Bank'!$A$7:$A$6681)+SUMIF(Bank2!$E$7:$E$6690,A234,Bank2!$A$7:$A$6690)+SUMIF(CreditCard!$E$7:$E$6699,A234,CreditCard!$A$7:$A$6699)+SUMIF(Proprietor!$E$7:$E$6469,A234,Proprietor!$A$7:$D$6469),"")</f>
        <v/>
      </c>
      <c r="N234" s="141">
        <f t="shared" si="23"/>
        <v>0</v>
      </c>
      <c r="O234" s="142">
        <f>IF(H234&gt;0,IF(B234&gt;0,IF(Business!$B$7="n",N234,ROUND(N234*1/(1+VLOOKUP(DATE(YEAR(B234),MONTH(B234),1),Data!$A$2:$P$700,MATCH("VAT rate",Data!$A$1:$P$1,0),FALSE)),2)),0),N234)</f>
        <v>0</v>
      </c>
      <c r="P234" s="143">
        <f t="shared" si="24"/>
        <v>0</v>
      </c>
      <c r="Q234" s="357"/>
    </row>
    <row r="235" spans="1:17" s="57" customFormat="1">
      <c r="A235" s="75"/>
      <c r="B235" s="68"/>
      <c r="C235" s="75"/>
      <c r="D235" s="135" t="str">
        <f>IF(ISERROR(VLOOKUP(C235,Customers!$A$7:$H$302,3,FALSE)),"",VLOOKUP(C235,Customers!$A$7:$H$302,3,FALSE))</f>
        <v/>
      </c>
      <c r="E235" s="505"/>
      <c r="F235" s="52"/>
      <c r="G235" s="135">
        <f>IF(B235&gt;0,IF(Business!$B$7="n",F235,ROUND(F235*1/(1+VLOOKUP(DATE(YEAR(B235),MONTH(B235),1),Data!$A$2:$P$700,MATCH("VAT rate",Data!$A$1:$P$1,0),FALSE)),2)),0)</f>
        <v>0</v>
      </c>
      <c r="H235" s="136">
        <f t="shared" si="20"/>
        <v>0</v>
      </c>
      <c r="I235" s="137">
        <f t="shared" si="21"/>
        <v>0</v>
      </c>
      <c r="J235" s="138">
        <f>IF(Business!$B$10="n",G235,ROUND('Sales Invoices'!F235*(1-Business!$B$11),2))</f>
        <v>0</v>
      </c>
      <c r="K235" s="139">
        <f t="shared" si="22"/>
        <v>0</v>
      </c>
      <c r="L235" s="140">
        <f>SUMIF('Business Bank'!$E$7:$E$598,A235,'Business Bank'!$D$7:$D$598)+SUMIF(Bank2!$E$7:$E$598,A235,Bank2!$D$7:$D$598)+SUMIF(CreditCard!$E$7:$E$598,A235,CreditCard!$D$7:$D$598)+SUMIF(Proprietor!$E$7:$E$574,A235,Proprietor!$D$7:$D$574)+SUMIF('CIS(suppliers)'!$E$8:$E$575,A235,'CIS(suppliers)'!$D$8:$D$575)+SUMIF('CIS(customers)'!$E$8:$E$575,A235,'CIS(customers)'!$D$8:$D$575)</f>
        <v>0</v>
      </c>
      <c r="M235" s="383" t="str">
        <f>IF((SUMIF('Business Bank'!$E$7:$E$6681,A235,'Business Bank'!$A$7:$A$6681)+SUMIF(Bank2!$E$7:$E$6690,A235,Bank2!$A$7:$A$6690)+SUMIF(CreditCard!$E$7:$E$6699,A235,CreditCard!$A$7:$A$6699)+SUMIF(Proprietor!$E$7:$E$6469,A235,Proprietor!$A$7:$D$6469))&gt;0,SUMIF('Business Bank'!$E$7:$E$6681,A235,'Business Bank'!$A$7:$A$6681)+SUMIF(Bank2!$E$7:$E$6690,A235,Bank2!$A$7:$A$6690)+SUMIF(CreditCard!$E$7:$E$6699,A235,CreditCard!$A$7:$A$6699)+SUMIF(Proprietor!$E$7:$E$6469,A235,Proprietor!$A$7:$D$6469),"")</f>
        <v/>
      </c>
      <c r="N235" s="141">
        <f t="shared" si="23"/>
        <v>0</v>
      </c>
      <c r="O235" s="142">
        <f>IF(H235&gt;0,IF(B235&gt;0,IF(Business!$B$7="n",N235,ROUND(N235*1/(1+VLOOKUP(DATE(YEAR(B235),MONTH(B235),1),Data!$A$2:$P$700,MATCH("VAT rate",Data!$A$1:$P$1,0),FALSE)),2)),0),N235)</f>
        <v>0</v>
      </c>
      <c r="P235" s="143">
        <f t="shared" si="24"/>
        <v>0</v>
      </c>
      <c r="Q235" s="357"/>
    </row>
    <row r="236" spans="1:17" s="57" customFormat="1">
      <c r="A236" s="75"/>
      <c r="B236" s="68"/>
      <c r="C236" s="75"/>
      <c r="D236" s="135" t="str">
        <f>IF(ISERROR(VLOOKUP(C236,Customers!$A$7:$H$302,3,FALSE)),"",VLOOKUP(C236,Customers!$A$7:$H$302,3,FALSE))</f>
        <v/>
      </c>
      <c r="E236" s="505"/>
      <c r="F236" s="52"/>
      <c r="G236" s="135">
        <f>IF(B236&gt;0,IF(Business!$B$7="n",F236,ROUND(F236*1/(1+VLOOKUP(DATE(YEAR(B236),MONTH(B236),1),Data!$A$2:$P$700,MATCH("VAT rate",Data!$A$1:$P$1,0),FALSE)),2)),0)</f>
        <v>0</v>
      </c>
      <c r="H236" s="136">
        <f t="shared" si="20"/>
        <v>0</v>
      </c>
      <c r="I236" s="137">
        <f t="shared" si="21"/>
        <v>0</v>
      </c>
      <c r="J236" s="138">
        <f>IF(Business!$B$10="n",G236,ROUND('Sales Invoices'!F236*(1-Business!$B$11),2))</f>
        <v>0</v>
      </c>
      <c r="K236" s="139">
        <f t="shared" si="22"/>
        <v>0</v>
      </c>
      <c r="L236" s="140">
        <f>SUMIF('Business Bank'!$E$7:$E$598,A236,'Business Bank'!$D$7:$D$598)+SUMIF(Bank2!$E$7:$E$598,A236,Bank2!$D$7:$D$598)+SUMIF(CreditCard!$E$7:$E$598,A236,CreditCard!$D$7:$D$598)+SUMIF(Proprietor!$E$7:$E$574,A236,Proprietor!$D$7:$D$574)+SUMIF('CIS(suppliers)'!$E$8:$E$575,A236,'CIS(suppliers)'!$D$8:$D$575)+SUMIF('CIS(customers)'!$E$8:$E$575,A236,'CIS(customers)'!$D$8:$D$575)</f>
        <v>0</v>
      </c>
      <c r="M236" s="383" t="str">
        <f>IF((SUMIF('Business Bank'!$E$7:$E$6681,A236,'Business Bank'!$A$7:$A$6681)+SUMIF(Bank2!$E$7:$E$6690,A236,Bank2!$A$7:$A$6690)+SUMIF(CreditCard!$E$7:$E$6699,A236,CreditCard!$A$7:$A$6699)+SUMIF(Proprietor!$E$7:$E$6469,A236,Proprietor!$A$7:$D$6469))&gt;0,SUMIF('Business Bank'!$E$7:$E$6681,A236,'Business Bank'!$A$7:$A$6681)+SUMIF(Bank2!$E$7:$E$6690,A236,Bank2!$A$7:$A$6690)+SUMIF(CreditCard!$E$7:$E$6699,A236,CreditCard!$A$7:$A$6699)+SUMIF(Proprietor!$E$7:$E$6469,A236,Proprietor!$A$7:$D$6469),"")</f>
        <v/>
      </c>
      <c r="N236" s="141">
        <f t="shared" si="23"/>
        <v>0</v>
      </c>
      <c r="O236" s="142">
        <f>IF(H236&gt;0,IF(B236&gt;0,IF(Business!$B$7="n",N236,ROUND(N236*1/(1+VLOOKUP(DATE(YEAR(B236),MONTH(B236),1),Data!$A$2:$P$700,MATCH("VAT rate",Data!$A$1:$P$1,0),FALSE)),2)),0),N236)</f>
        <v>0</v>
      </c>
      <c r="P236" s="143">
        <f t="shared" si="24"/>
        <v>0</v>
      </c>
      <c r="Q236" s="357"/>
    </row>
    <row r="237" spans="1:17" s="57" customFormat="1">
      <c r="A237" s="75"/>
      <c r="B237" s="68"/>
      <c r="C237" s="75"/>
      <c r="D237" s="135" t="str">
        <f>IF(ISERROR(VLOOKUP(C237,Customers!$A$7:$H$302,3,FALSE)),"",VLOOKUP(C237,Customers!$A$7:$H$302,3,FALSE))</f>
        <v/>
      </c>
      <c r="E237" s="505"/>
      <c r="F237" s="52"/>
      <c r="G237" s="135">
        <f>IF(B237&gt;0,IF(Business!$B$7="n",F237,ROUND(F237*1/(1+VLOOKUP(DATE(YEAR(B237),MONTH(B237),1),Data!$A$2:$P$700,MATCH("VAT rate",Data!$A$1:$P$1,0),FALSE)),2)),0)</f>
        <v>0</v>
      </c>
      <c r="H237" s="136">
        <f t="shared" si="20"/>
        <v>0</v>
      </c>
      <c r="I237" s="137">
        <f t="shared" si="21"/>
        <v>0</v>
      </c>
      <c r="J237" s="138">
        <f>IF(Business!$B$10="n",G237,ROUND('Sales Invoices'!F237*(1-Business!$B$11),2))</f>
        <v>0</v>
      </c>
      <c r="K237" s="139">
        <f t="shared" si="22"/>
        <v>0</v>
      </c>
      <c r="L237" s="140">
        <f>SUMIF('Business Bank'!$E$7:$E$598,A237,'Business Bank'!$D$7:$D$598)+SUMIF(Bank2!$E$7:$E$598,A237,Bank2!$D$7:$D$598)+SUMIF(CreditCard!$E$7:$E$598,A237,CreditCard!$D$7:$D$598)+SUMIF(Proprietor!$E$7:$E$574,A237,Proprietor!$D$7:$D$574)+SUMIF('CIS(suppliers)'!$E$8:$E$575,A237,'CIS(suppliers)'!$D$8:$D$575)+SUMIF('CIS(customers)'!$E$8:$E$575,A237,'CIS(customers)'!$D$8:$D$575)</f>
        <v>0</v>
      </c>
      <c r="M237" s="383" t="str">
        <f>IF((SUMIF('Business Bank'!$E$7:$E$6681,A237,'Business Bank'!$A$7:$A$6681)+SUMIF(Bank2!$E$7:$E$6690,A237,Bank2!$A$7:$A$6690)+SUMIF(CreditCard!$E$7:$E$6699,A237,CreditCard!$A$7:$A$6699)+SUMIF(Proprietor!$E$7:$E$6469,A237,Proprietor!$A$7:$D$6469))&gt;0,SUMIF('Business Bank'!$E$7:$E$6681,A237,'Business Bank'!$A$7:$A$6681)+SUMIF(Bank2!$E$7:$E$6690,A237,Bank2!$A$7:$A$6690)+SUMIF(CreditCard!$E$7:$E$6699,A237,CreditCard!$A$7:$A$6699)+SUMIF(Proprietor!$E$7:$E$6469,A237,Proprietor!$A$7:$D$6469),"")</f>
        <v/>
      </c>
      <c r="N237" s="141">
        <f t="shared" si="23"/>
        <v>0</v>
      </c>
      <c r="O237" s="142">
        <f>IF(H237&gt;0,IF(B237&gt;0,IF(Business!$B$7="n",N237,ROUND(N237*1/(1+VLOOKUP(DATE(YEAR(B237),MONTH(B237),1),Data!$A$2:$P$700,MATCH("VAT rate",Data!$A$1:$P$1,0),FALSE)),2)),0),N237)</f>
        <v>0</v>
      </c>
      <c r="P237" s="143">
        <f t="shared" si="24"/>
        <v>0</v>
      </c>
      <c r="Q237" s="357"/>
    </row>
    <row r="238" spans="1:17" s="57" customFormat="1">
      <c r="A238" s="75"/>
      <c r="B238" s="68"/>
      <c r="C238" s="75"/>
      <c r="D238" s="135" t="str">
        <f>IF(ISERROR(VLOOKUP(C238,Customers!$A$7:$H$302,3,FALSE)),"",VLOOKUP(C238,Customers!$A$7:$H$302,3,FALSE))</f>
        <v/>
      </c>
      <c r="E238" s="505"/>
      <c r="F238" s="52"/>
      <c r="G238" s="135">
        <f>IF(B238&gt;0,IF(Business!$B$7="n",F238,ROUND(F238*1/(1+VLOOKUP(DATE(YEAR(B238),MONTH(B238),1),Data!$A$2:$P$700,MATCH("VAT rate",Data!$A$1:$P$1,0),FALSE)),2)),0)</f>
        <v>0</v>
      </c>
      <c r="H238" s="136">
        <f t="shared" si="20"/>
        <v>0</v>
      </c>
      <c r="I238" s="137">
        <f t="shared" si="21"/>
        <v>0</v>
      </c>
      <c r="J238" s="138">
        <f>IF(Business!$B$10="n",G238,ROUND('Sales Invoices'!F238*(1-Business!$B$11),2))</f>
        <v>0</v>
      </c>
      <c r="K238" s="139">
        <f t="shared" si="22"/>
        <v>0</v>
      </c>
      <c r="L238" s="140">
        <f>SUMIF('Business Bank'!$E$7:$E$598,A238,'Business Bank'!$D$7:$D$598)+SUMIF(Bank2!$E$7:$E$598,A238,Bank2!$D$7:$D$598)+SUMIF(CreditCard!$E$7:$E$598,A238,CreditCard!$D$7:$D$598)+SUMIF(Proprietor!$E$7:$E$574,A238,Proprietor!$D$7:$D$574)+SUMIF('CIS(suppliers)'!$E$8:$E$575,A238,'CIS(suppliers)'!$D$8:$D$575)+SUMIF('CIS(customers)'!$E$8:$E$575,A238,'CIS(customers)'!$D$8:$D$575)</f>
        <v>0</v>
      </c>
      <c r="M238" s="383" t="str">
        <f>IF((SUMIF('Business Bank'!$E$7:$E$6681,A238,'Business Bank'!$A$7:$A$6681)+SUMIF(Bank2!$E$7:$E$6690,A238,Bank2!$A$7:$A$6690)+SUMIF(CreditCard!$E$7:$E$6699,A238,CreditCard!$A$7:$A$6699)+SUMIF(Proprietor!$E$7:$E$6469,A238,Proprietor!$A$7:$D$6469))&gt;0,SUMIF('Business Bank'!$E$7:$E$6681,A238,'Business Bank'!$A$7:$A$6681)+SUMIF(Bank2!$E$7:$E$6690,A238,Bank2!$A$7:$A$6690)+SUMIF(CreditCard!$E$7:$E$6699,A238,CreditCard!$A$7:$A$6699)+SUMIF(Proprietor!$E$7:$E$6469,A238,Proprietor!$A$7:$D$6469),"")</f>
        <v/>
      </c>
      <c r="N238" s="141">
        <f t="shared" si="23"/>
        <v>0</v>
      </c>
      <c r="O238" s="142">
        <f>IF(H238&gt;0,IF(B238&gt;0,IF(Business!$B$7="n",N238,ROUND(N238*1/(1+VLOOKUP(DATE(YEAR(B238),MONTH(B238),1),Data!$A$2:$P$700,MATCH("VAT rate",Data!$A$1:$P$1,0),FALSE)),2)),0),N238)</f>
        <v>0</v>
      </c>
      <c r="P238" s="143">
        <f t="shared" si="24"/>
        <v>0</v>
      </c>
      <c r="Q238" s="357"/>
    </row>
    <row r="239" spans="1:17" s="57" customFormat="1">
      <c r="A239" s="75"/>
      <c r="B239" s="68"/>
      <c r="C239" s="75"/>
      <c r="D239" s="135" t="str">
        <f>IF(ISERROR(VLOOKUP(C239,Customers!$A$7:$H$302,3,FALSE)),"",VLOOKUP(C239,Customers!$A$7:$H$302,3,FALSE))</f>
        <v/>
      </c>
      <c r="E239" s="505"/>
      <c r="F239" s="52"/>
      <c r="G239" s="135">
        <f>IF(B239&gt;0,IF(Business!$B$7="n",F239,ROUND(F239*1/(1+VLOOKUP(DATE(YEAR(B239),MONTH(B239),1),Data!$A$2:$P$700,MATCH("VAT rate",Data!$A$1:$P$1,0),FALSE)),2)),0)</f>
        <v>0</v>
      </c>
      <c r="H239" s="136">
        <f t="shared" si="20"/>
        <v>0</v>
      </c>
      <c r="I239" s="137">
        <f t="shared" si="21"/>
        <v>0</v>
      </c>
      <c r="J239" s="138">
        <f>IF(Business!$B$10="n",G239,ROUND('Sales Invoices'!F239*(1-Business!$B$11),2))</f>
        <v>0</v>
      </c>
      <c r="K239" s="139">
        <f t="shared" si="22"/>
        <v>0</v>
      </c>
      <c r="L239" s="140">
        <f>SUMIF('Business Bank'!$E$7:$E$598,A239,'Business Bank'!$D$7:$D$598)+SUMIF(Bank2!$E$7:$E$598,A239,Bank2!$D$7:$D$598)+SUMIF(CreditCard!$E$7:$E$598,A239,CreditCard!$D$7:$D$598)+SUMIF(Proprietor!$E$7:$E$574,A239,Proprietor!$D$7:$D$574)+SUMIF('CIS(suppliers)'!$E$8:$E$575,A239,'CIS(suppliers)'!$D$8:$D$575)+SUMIF('CIS(customers)'!$E$8:$E$575,A239,'CIS(customers)'!$D$8:$D$575)</f>
        <v>0</v>
      </c>
      <c r="M239" s="383" t="str">
        <f>IF((SUMIF('Business Bank'!$E$7:$E$6681,A239,'Business Bank'!$A$7:$A$6681)+SUMIF(Bank2!$E$7:$E$6690,A239,Bank2!$A$7:$A$6690)+SUMIF(CreditCard!$E$7:$E$6699,A239,CreditCard!$A$7:$A$6699)+SUMIF(Proprietor!$E$7:$E$6469,A239,Proprietor!$A$7:$D$6469))&gt;0,SUMIF('Business Bank'!$E$7:$E$6681,A239,'Business Bank'!$A$7:$A$6681)+SUMIF(Bank2!$E$7:$E$6690,A239,Bank2!$A$7:$A$6690)+SUMIF(CreditCard!$E$7:$E$6699,A239,CreditCard!$A$7:$A$6699)+SUMIF(Proprietor!$E$7:$E$6469,A239,Proprietor!$A$7:$D$6469),"")</f>
        <v/>
      </c>
      <c r="N239" s="141">
        <f t="shared" si="23"/>
        <v>0</v>
      </c>
      <c r="O239" s="142">
        <f>IF(H239&gt;0,IF(B239&gt;0,IF(Business!$B$7="n",N239,ROUND(N239*1/(1+VLOOKUP(DATE(YEAR(B239),MONTH(B239),1),Data!$A$2:$P$700,MATCH("VAT rate",Data!$A$1:$P$1,0),FALSE)),2)),0),N239)</f>
        <v>0</v>
      </c>
      <c r="P239" s="143">
        <f t="shared" si="24"/>
        <v>0</v>
      </c>
      <c r="Q239" s="357"/>
    </row>
    <row r="240" spans="1:17" s="57" customFormat="1">
      <c r="A240" s="75"/>
      <c r="B240" s="68"/>
      <c r="C240" s="75"/>
      <c r="D240" s="135" t="str">
        <f>IF(ISERROR(VLOOKUP(C240,Customers!$A$7:$H$302,3,FALSE)),"",VLOOKUP(C240,Customers!$A$7:$H$302,3,FALSE))</f>
        <v/>
      </c>
      <c r="E240" s="505"/>
      <c r="F240" s="52"/>
      <c r="G240" s="135">
        <f>IF(B240&gt;0,IF(Business!$B$7="n",F240,ROUND(F240*1/(1+VLOOKUP(DATE(YEAR(B240),MONTH(B240),1),Data!$A$2:$P$700,MATCH("VAT rate",Data!$A$1:$P$1,0),FALSE)),2)),0)</f>
        <v>0</v>
      </c>
      <c r="H240" s="136">
        <f t="shared" si="20"/>
        <v>0</v>
      </c>
      <c r="I240" s="137">
        <f t="shared" si="21"/>
        <v>0</v>
      </c>
      <c r="J240" s="138">
        <f>IF(Business!$B$10="n",G240,ROUND('Sales Invoices'!F240*(1-Business!$B$11),2))</f>
        <v>0</v>
      </c>
      <c r="K240" s="139">
        <f t="shared" si="22"/>
        <v>0</v>
      </c>
      <c r="L240" s="140">
        <f>SUMIF('Business Bank'!$E$7:$E$598,A240,'Business Bank'!$D$7:$D$598)+SUMIF(Bank2!$E$7:$E$598,A240,Bank2!$D$7:$D$598)+SUMIF(CreditCard!$E$7:$E$598,A240,CreditCard!$D$7:$D$598)+SUMIF(Proprietor!$E$7:$E$574,A240,Proprietor!$D$7:$D$574)+SUMIF('CIS(suppliers)'!$E$8:$E$575,A240,'CIS(suppliers)'!$D$8:$D$575)+SUMIF('CIS(customers)'!$E$8:$E$575,A240,'CIS(customers)'!$D$8:$D$575)</f>
        <v>0</v>
      </c>
      <c r="M240" s="383" t="str">
        <f>IF((SUMIF('Business Bank'!$E$7:$E$6681,A240,'Business Bank'!$A$7:$A$6681)+SUMIF(Bank2!$E$7:$E$6690,A240,Bank2!$A$7:$A$6690)+SUMIF(CreditCard!$E$7:$E$6699,A240,CreditCard!$A$7:$A$6699)+SUMIF(Proprietor!$E$7:$E$6469,A240,Proprietor!$A$7:$D$6469))&gt;0,SUMIF('Business Bank'!$E$7:$E$6681,A240,'Business Bank'!$A$7:$A$6681)+SUMIF(Bank2!$E$7:$E$6690,A240,Bank2!$A$7:$A$6690)+SUMIF(CreditCard!$E$7:$E$6699,A240,CreditCard!$A$7:$A$6699)+SUMIF(Proprietor!$E$7:$E$6469,A240,Proprietor!$A$7:$D$6469),"")</f>
        <v/>
      </c>
      <c r="N240" s="141">
        <f t="shared" si="23"/>
        <v>0</v>
      </c>
      <c r="O240" s="142">
        <f>IF(H240&gt;0,IF(B240&gt;0,IF(Business!$B$7="n",N240,ROUND(N240*1/(1+VLOOKUP(DATE(YEAR(B240),MONTH(B240),1),Data!$A$2:$P$700,MATCH("VAT rate",Data!$A$1:$P$1,0),FALSE)),2)),0),N240)</f>
        <v>0</v>
      </c>
      <c r="P240" s="143">
        <f t="shared" si="24"/>
        <v>0</v>
      </c>
      <c r="Q240" s="357"/>
    </row>
    <row r="241" spans="1:17" s="57" customFormat="1">
      <c r="A241" s="75"/>
      <c r="B241" s="68"/>
      <c r="C241" s="75"/>
      <c r="D241" s="135" t="str">
        <f>IF(ISERROR(VLOOKUP(C241,Customers!$A$7:$H$302,3,FALSE)),"",VLOOKUP(C241,Customers!$A$7:$H$302,3,FALSE))</f>
        <v/>
      </c>
      <c r="E241" s="505"/>
      <c r="F241" s="52"/>
      <c r="G241" s="135">
        <f>IF(B241&gt;0,IF(Business!$B$7="n",F241,ROUND(F241*1/(1+VLOOKUP(DATE(YEAR(B241),MONTH(B241),1),Data!$A$2:$P$700,MATCH("VAT rate",Data!$A$1:$P$1,0),FALSE)),2)),0)</f>
        <v>0</v>
      </c>
      <c r="H241" s="136">
        <f t="shared" si="20"/>
        <v>0</v>
      </c>
      <c r="I241" s="137">
        <f t="shared" si="21"/>
        <v>0</v>
      </c>
      <c r="J241" s="138">
        <f>IF(Business!$B$10="n",G241,ROUND('Sales Invoices'!F241*(1-Business!$B$11),2))</f>
        <v>0</v>
      </c>
      <c r="K241" s="139">
        <f t="shared" si="22"/>
        <v>0</v>
      </c>
      <c r="L241" s="140">
        <f>SUMIF('Business Bank'!$E$7:$E$598,A241,'Business Bank'!$D$7:$D$598)+SUMIF(Bank2!$E$7:$E$598,A241,Bank2!$D$7:$D$598)+SUMIF(CreditCard!$E$7:$E$598,A241,CreditCard!$D$7:$D$598)+SUMIF(Proprietor!$E$7:$E$574,A241,Proprietor!$D$7:$D$574)+SUMIF('CIS(suppliers)'!$E$8:$E$575,A241,'CIS(suppliers)'!$D$8:$D$575)+SUMIF('CIS(customers)'!$E$8:$E$575,A241,'CIS(customers)'!$D$8:$D$575)</f>
        <v>0</v>
      </c>
      <c r="M241" s="383" t="str">
        <f>IF((SUMIF('Business Bank'!$E$7:$E$6681,A241,'Business Bank'!$A$7:$A$6681)+SUMIF(Bank2!$E$7:$E$6690,A241,Bank2!$A$7:$A$6690)+SUMIF(CreditCard!$E$7:$E$6699,A241,CreditCard!$A$7:$A$6699)+SUMIF(Proprietor!$E$7:$E$6469,A241,Proprietor!$A$7:$D$6469))&gt;0,SUMIF('Business Bank'!$E$7:$E$6681,A241,'Business Bank'!$A$7:$A$6681)+SUMIF(Bank2!$E$7:$E$6690,A241,Bank2!$A$7:$A$6690)+SUMIF(CreditCard!$E$7:$E$6699,A241,CreditCard!$A$7:$A$6699)+SUMIF(Proprietor!$E$7:$E$6469,A241,Proprietor!$A$7:$D$6469),"")</f>
        <v/>
      </c>
      <c r="N241" s="141">
        <f t="shared" si="23"/>
        <v>0</v>
      </c>
      <c r="O241" s="142">
        <f>IF(H241&gt;0,IF(B241&gt;0,IF(Business!$B$7="n",N241,ROUND(N241*1/(1+VLOOKUP(DATE(YEAR(B241),MONTH(B241),1),Data!$A$2:$P$700,MATCH("VAT rate",Data!$A$1:$P$1,0),FALSE)),2)),0),N241)</f>
        <v>0</v>
      </c>
      <c r="P241" s="143">
        <f t="shared" si="24"/>
        <v>0</v>
      </c>
      <c r="Q241" s="357"/>
    </row>
    <row r="242" spans="1:17" s="57" customFormat="1">
      <c r="A242" s="75"/>
      <c r="B242" s="68"/>
      <c r="C242" s="75"/>
      <c r="D242" s="135" t="str">
        <f>IF(ISERROR(VLOOKUP(C242,Customers!$A$7:$H$302,3,FALSE)),"",VLOOKUP(C242,Customers!$A$7:$H$302,3,FALSE))</f>
        <v/>
      </c>
      <c r="E242" s="505"/>
      <c r="F242" s="52"/>
      <c r="G242" s="135">
        <f>IF(B242&gt;0,IF(Business!$B$7="n",F242,ROUND(F242*1/(1+VLOOKUP(DATE(YEAR(B242),MONTH(B242),1),Data!$A$2:$P$700,MATCH("VAT rate",Data!$A$1:$P$1,0),FALSE)),2)),0)</f>
        <v>0</v>
      </c>
      <c r="H242" s="136">
        <f t="shared" si="20"/>
        <v>0</v>
      </c>
      <c r="I242" s="137">
        <f t="shared" si="21"/>
        <v>0</v>
      </c>
      <c r="J242" s="138">
        <f>IF(Business!$B$10="n",G242,ROUND('Sales Invoices'!F242*(1-Business!$B$11),2))</f>
        <v>0</v>
      </c>
      <c r="K242" s="139">
        <f t="shared" si="22"/>
        <v>0</v>
      </c>
      <c r="L242" s="140">
        <f>SUMIF('Business Bank'!$E$7:$E$598,A242,'Business Bank'!$D$7:$D$598)+SUMIF(Bank2!$E$7:$E$598,A242,Bank2!$D$7:$D$598)+SUMIF(CreditCard!$E$7:$E$598,A242,CreditCard!$D$7:$D$598)+SUMIF(Proprietor!$E$7:$E$574,A242,Proprietor!$D$7:$D$574)+SUMIF('CIS(suppliers)'!$E$8:$E$575,A242,'CIS(suppliers)'!$D$8:$D$575)+SUMIF('CIS(customers)'!$E$8:$E$575,A242,'CIS(customers)'!$D$8:$D$575)</f>
        <v>0</v>
      </c>
      <c r="M242" s="383" t="str">
        <f>IF((SUMIF('Business Bank'!$E$7:$E$6681,A242,'Business Bank'!$A$7:$A$6681)+SUMIF(Bank2!$E$7:$E$6690,A242,Bank2!$A$7:$A$6690)+SUMIF(CreditCard!$E$7:$E$6699,A242,CreditCard!$A$7:$A$6699)+SUMIF(Proprietor!$E$7:$E$6469,A242,Proprietor!$A$7:$D$6469))&gt;0,SUMIF('Business Bank'!$E$7:$E$6681,A242,'Business Bank'!$A$7:$A$6681)+SUMIF(Bank2!$E$7:$E$6690,A242,Bank2!$A$7:$A$6690)+SUMIF(CreditCard!$E$7:$E$6699,A242,CreditCard!$A$7:$A$6699)+SUMIF(Proprietor!$E$7:$E$6469,A242,Proprietor!$A$7:$D$6469),"")</f>
        <v/>
      </c>
      <c r="N242" s="141">
        <f t="shared" si="23"/>
        <v>0</v>
      </c>
      <c r="O242" s="142">
        <f>IF(H242&gt;0,IF(B242&gt;0,IF(Business!$B$7="n",N242,ROUND(N242*1/(1+VLOOKUP(DATE(YEAR(B242),MONTH(B242),1),Data!$A$2:$P$700,MATCH("VAT rate",Data!$A$1:$P$1,0),FALSE)),2)),0),N242)</f>
        <v>0</v>
      </c>
      <c r="P242" s="143">
        <f t="shared" si="24"/>
        <v>0</v>
      </c>
      <c r="Q242" s="357"/>
    </row>
    <row r="243" spans="1:17" s="57" customFormat="1">
      <c r="A243" s="75"/>
      <c r="B243" s="68"/>
      <c r="C243" s="75"/>
      <c r="D243" s="135" t="str">
        <f>IF(ISERROR(VLOOKUP(C243,Customers!$A$7:$H$302,3,FALSE)),"",VLOOKUP(C243,Customers!$A$7:$H$302,3,FALSE))</f>
        <v/>
      </c>
      <c r="E243" s="505"/>
      <c r="F243" s="52"/>
      <c r="G243" s="135">
        <f>IF(B243&gt;0,IF(Business!$B$7="n",F243,ROUND(F243*1/(1+VLOOKUP(DATE(YEAR(B243),MONTH(B243),1),Data!$A$2:$P$700,MATCH("VAT rate",Data!$A$1:$P$1,0),FALSE)),2)),0)</f>
        <v>0</v>
      </c>
      <c r="H243" s="136">
        <f t="shared" si="20"/>
        <v>0</v>
      </c>
      <c r="I243" s="137">
        <f t="shared" si="21"/>
        <v>0</v>
      </c>
      <c r="J243" s="138">
        <f>IF(Business!$B$10="n",G243,ROUND('Sales Invoices'!F243*(1-Business!$B$11),2))</f>
        <v>0</v>
      </c>
      <c r="K243" s="139">
        <f t="shared" si="22"/>
        <v>0</v>
      </c>
      <c r="L243" s="140">
        <f>SUMIF('Business Bank'!$E$7:$E$598,A243,'Business Bank'!$D$7:$D$598)+SUMIF(Bank2!$E$7:$E$598,A243,Bank2!$D$7:$D$598)+SUMIF(CreditCard!$E$7:$E$598,A243,CreditCard!$D$7:$D$598)+SUMIF(Proprietor!$E$7:$E$574,A243,Proprietor!$D$7:$D$574)+SUMIF('CIS(suppliers)'!$E$8:$E$575,A243,'CIS(suppliers)'!$D$8:$D$575)+SUMIF('CIS(customers)'!$E$8:$E$575,A243,'CIS(customers)'!$D$8:$D$575)</f>
        <v>0</v>
      </c>
      <c r="M243" s="383" t="str">
        <f>IF((SUMIF('Business Bank'!$E$7:$E$6681,A243,'Business Bank'!$A$7:$A$6681)+SUMIF(Bank2!$E$7:$E$6690,A243,Bank2!$A$7:$A$6690)+SUMIF(CreditCard!$E$7:$E$6699,A243,CreditCard!$A$7:$A$6699)+SUMIF(Proprietor!$E$7:$E$6469,A243,Proprietor!$A$7:$D$6469))&gt;0,SUMIF('Business Bank'!$E$7:$E$6681,A243,'Business Bank'!$A$7:$A$6681)+SUMIF(Bank2!$E$7:$E$6690,A243,Bank2!$A$7:$A$6690)+SUMIF(CreditCard!$E$7:$E$6699,A243,CreditCard!$A$7:$A$6699)+SUMIF(Proprietor!$E$7:$E$6469,A243,Proprietor!$A$7:$D$6469),"")</f>
        <v/>
      </c>
      <c r="N243" s="141">
        <f t="shared" si="23"/>
        <v>0</v>
      </c>
      <c r="O243" s="142">
        <f>IF(H243&gt;0,IF(B243&gt;0,IF(Business!$B$7="n",N243,ROUND(N243*1/(1+VLOOKUP(DATE(YEAR(B243),MONTH(B243),1),Data!$A$2:$P$700,MATCH("VAT rate",Data!$A$1:$P$1,0),FALSE)),2)),0),N243)</f>
        <v>0</v>
      </c>
      <c r="P243" s="143">
        <f t="shared" si="24"/>
        <v>0</v>
      </c>
      <c r="Q243" s="357"/>
    </row>
    <row r="244" spans="1:17" s="57" customFormat="1">
      <c r="A244" s="75"/>
      <c r="B244" s="68"/>
      <c r="C244" s="75"/>
      <c r="D244" s="135" t="str">
        <f>IF(ISERROR(VLOOKUP(C244,Customers!$A$7:$H$302,3,FALSE)),"",VLOOKUP(C244,Customers!$A$7:$H$302,3,FALSE))</f>
        <v/>
      </c>
      <c r="E244" s="505"/>
      <c r="F244" s="52"/>
      <c r="G244" s="135">
        <f>IF(B244&gt;0,IF(Business!$B$7="n",F244,ROUND(F244*1/(1+VLOOKUP(DATE(YEAR(B244),MONTH(B244),1),Data!$A$2:$P$700,MATCH("VAT rate",Data!$A$1:$P$1,0),FALSE)),2)),0)</f>
        <v>0</v>
      </c>
      <c r="H244" s="136">
        <f t="shared" si="20"/>
        <v>0</v>
      </c>
      <c r="I244" s="137">
        <f t="shared" si="21"/>
        <v>0</v>
      </c>
      <c r="J244" s="138">
        <f>IF(Business!$B$10="n",G244,ROUND('Sales Invoices'!F244*(1-Business!$B$11),2))</f>
        <v>0</v>
      </c>
      <c r="K244" s="139">
        <f t="shared" si="22"/>
        <v>0</v>
      </c>
      <c r="L244" s="140">
        <f>SUMIF('Business Bank'!$E$7:$E$598,A244,'Business Bank'!$D$7:$D$598)+SUMIF(Bank2!$E$7:$E$598,A244,Bank2!$D$7:$D$598)+SUMIF(CreditCard!$E$7:$E$598,A244,CreditCard!$D$7:$D$598)+SUMIF(Proprietor!$E$7:$E$574,A244,Proprietor!$D$7:$D$574)+SUMIF('CIS(suppliers)'!$E$8:$E$575,A244,'CIS(suppliers)'!$D$8:$D$575)+SUMIF('CIS(customers)'!$E$8:$E$575,A244,'CIS(customers)'!$D$8:$D$575)</f>
        <v>0</v>
      </c>
      <c r="M244" s="383" t="str">
        <f>IF((SUMIF('Business Bank'!$E$7:$E$6681,A244,'Business Bank'!$A$7:$A$6681)+SUMIF(Bank2!$E$7:$E$6690,A244,Bank2!$A$7:$A$6690)+SUMIF(CreditCard!$E$7:$E$6699,A244,CreditCard!$A$7:$A$6699)+SUMIF(Proprietor!$E$7:$E$6469,A244,Proprietor!$A$7:$D$6469))&gt;0,SUMIF('Business Bank'!$E$7:$E$6681,A244,'Business Bank'!$A$7:$A$6681)+SUMIF(Bank2!$E$7:$E$6690,A244,Bank2!$A$7:$A$6690)+SUMIF(CreditCard!$E$7:$E$6699,A244,CreditCard!$A$7:$A$6699)+SUMIF(Proprietor!$E$7:$E$6469,A244,Proprietor!$A$7:$D$6469),"")</f>
        <v/>
      </c>
      <c r="N244" s="141">
        <f t="shared" si="23"/>
        <v>0</v>
      </c>
      <c r="O244" s="142">
        <f>IF(H244&gt;0,IF(B244&gt;0,IF(Business!$B$7="n",N244,ROUND(N244*1/(1+VLOOKUP(DATE(YEAR(B244),MONTH(B244),1),Data!$A$2:$P$700,MATCH("VAT rate",Data!$A$1:$P$1,0),FALSE)),2)),0),N244)</f>
        <v>0</v>
      </c>
      <c r="P244" s="143">
        <f t="shared" si="24"/>
        <v>0</v>
      </c>
      <c r="Q244" s="357"/>
    </row>
    <row r="245" spans="1:17" s="57" customFormat="1">
      <c r="A245" s="75"/>
      <c r="B245" s="68"/>
      <c r="C245" s="75"/>
      <c r="D245" s="135" t="str">
        <f>IF(ISERROR(VLOOKUP(C245,Customers!$A$7:$H$302,3,FALSE)),"",VLOOKUP(C245,Customers!$A$7:$H$302,3,FALSE))</f>
        <v/>
      </c>
      <c r="E245" s="505"/>
      <c r="F245" s="52"/>
      <c r="G245" s="135">
        <f>IF(B245&gt;0,IF(Business!$B$7="n",F245,ROUND(F245*1/(1+VLOOKUP(DATE(YEAR(B245),MONTH(B245),1),Data!$A$2:$P$700,MATCH("VAT rate",Data!$A$1:$P$1,0),FALSE)),2)),0)</f>
        <v>0</v>
      </c>
      <c r="H245" s="136">
        <f t="shared" si="20"/>
        <v>0</v>
      </c>
      <c r="I245" s="137">
        <f t="shared" si="21"/>
        <v>0</v>
      </c>
      <c r="J245" s="138">
        <f>IF(Business!$B$10="n",G245,ROUND('Sales Invoices'!F245*(1-Business!$B$11),2))</f>
        <v>0</v>
      </c>
      <c r="K245" s="139">
        <f t="shared" si="22"/>
        <v>0</v>
      </c>
      <c r="L245" s="140">
        <f>SUMIF('Business Bank'!$E$7:$E$598,A245,'Business Bank'!$D$7:$D$598)+SUMIF(Bank2!$E$7:$E$598,A245,Bank2!$D$7:$D$598)+SUMIF(CreditCard!$E$7:$E$598,A245,CreditCard!$D$7:$D$598)+SUMIF(Proprietor!$E$7:$E$574,A245,Proprietor!$D$7:$D$574)+SUMIF('CIS(suppliers)'!$E$8:$E$575,A245,'CIS(suppliers)'!$D$8:$D$575)+SUMIF('CIS(customers)'!$E$8:$E$575,A245,'CIS(customers)'!$D$8:$D$575)</f>
        <v>0</v>
      </c>
      <c r="M245" s="383" t="str">
        <f>IF((SUMIF('Business Bank'!$E$7:$E$6681,A245,'Business Bank'!$A$7:$A$6681)+SUMIF(Bank2!$E$7:$E$6690,A245,Bank2!$A$7:$A$6690)+SUMIF(CreditCard!$E$7:$E$6699,A245,CreditCard!$A$7:$A$6699)+SUMIF(Proprietor!$E$7:$E$6469,A245,Proprietor!$A$7:$D$6469))&gt;0,SUMIF('Business Bank'!$E$7:$E$6681,A245,'Business Bank'!$A$7:$A$6681)+SUMIF(Bank2!$E$7:$E$6690,A245,Bank2!$A$7:$A$6690)+SUMIF(CreditCard!$E$7:$E$6699,A245,CreditCard!$A$7:$A$6699)+SUMIF(Proprietor!$E$7:$E$6469,A245,Proprietor!$A$7:$D$6469),"")</f>
        <v/>
      </c>
      <c r="N245" s="141">
        <f t="shared" si="23"/>
        <v>0</v>
      </c>
      <c r="O245" s="142">
        <f>IF(H245&gt;0,IF(B245&gt;0,IF(Business!$B$7="n",N245,ROUND(N245*1/(1+VLOOKUP(DATE(YEAR(B245),MONTH(B245),1),Data!$A$2:$P$700,MATCH("VAT rate",Data!$A$1:$P$1,0),FALSE)),2)),0),N245)</f>
        <v>0</v>
      </c>
      <c r="P245" s="143">
        <f t="shared" si="24"/>
        <v>0</v>
      </c>
      <c r="Q245" s="357"/>
    </row>
    <row r="246" spans="1:17" s="57" customFormat="1">
      <c r="A246" s="75"/>
      <c r="B246" s="68"/>
      <c r="C246" s="75"/>
      <c r="D246" s="135" t="str">
        <f>IF(ISERROR(VLOOKUP(C246,Customers!$A$7:$H$302,3,FALSE)),"",VLOOKUP(C246,Customers!$A$7:$H$302,3,FALSE))</f>
        <v/>
      </c>
      <c r="E246" s="505"/>
      <c r="F246" s="52"/>
      <c r="G246" s="135">
        <f>IF(B246&gt;0,IF(Business!$B$7="n",F246,ROUND(F246*1/(1+VLOOKUP(DATE(YEAR(B246),MONTH(B246),1),Data!$A$2:$P$700,MATCH("VAT rate",Data!$A$1:$P$1,0),FALSE)),2)),0)</f>
        <v>0</v>
      </c>
      <c r="H246" s="136">
        <f t="shared" si="20"/>
        <v>0</v>
      </c>
      <c r="I246" s="137">
        <f t="shared" si="21"/>
        <v>0</v>
      </c>
      <c r="J246" s="138">
        <f>IF(Business!$B$10="n",G246,ROUND('Sales Invoices'!F246*(1-Business!$B$11),2))</f>
        <v>0</v>
      </c>
      <c r="K246" s="139">
        <f t="shared" si="22"/>
        <v>0</v>
      </c>
      <c r="L246" s="140">
        <f>SUMIF('Business Bank'!$E$7:$E$598,A246,'Business Bank'!$D$7:$D$598)+SUMIF(Bank2!$E$7:$E$598,A246,Bank2!$D$7:$D$598)+SUMIF(CreditCard!$E$7:$E$598,A246,CreditCard!$D$7:$D$598)+SUMIF(Proprietor!$E$7:$E$574,A246,Proprietor!$D$7:$D$574)+SUMIF('CIS(suppliers)'!$E$8:$E$575,A246,'CIS(suppliers)'!$D$8:$D$575)+SUMIF('CIS(customers)'!$E$8:$E$575,A246,'CIS(customers)'!$D$8:$D$575)</f>
        <v>0</v>
      </c>
      <c r="M246" s="383" t="str">
        <f>IF((SUMIF('Business Bank'!$E$7:$E$6681,A246,'Business Bank'!$A$7:$A$6681)+SUMIF(Bank2!$E$7:$E$6690,A246,Bank2!$A$7:$A$6690)+SUMIF(CreditCard!$E$7:$E$6699,A246,CreditCard!$A$7:$A$6699)+SUMIF(Proprietor!$E$7:$E$6469,A246,Proprietor!$A$7:$D$6469))&gt;0,SUMIF('Business Bank'!$E$7:$E$6681,A246,'Business Bank'!$A$7:$A$6681)+SUMIF(Bank2!$E$7:$E$6690,A246,Bank2!$A$7:$A$6690)+SUMIF(CreditCard!$E$7:$E$6699,A246,CreditCard!$A$7:$A$6699)+SUMIF(Proprietor!$E$7:$E$6469,A246,Proprietor!$A$7:$D$6469),"")</f>
        <v/>
      </c>
      <c r="N246" s="141">
        <f t="shared" si="23"/>
        <v>0</v>
      </c>
      <c r="O246" s="142">
        <f>IF(H246&gt;0,IF(B246&gt;0,IF(Business!$B$7="n",N246,ROUND(N246*1/(1+VLOOKUP(DATE(YEAR(B246),MONTH(B246),1),Data!$A$2:$P$700,MATCH("VAT rate",Data!$A$1:$P$1,0),FALSE)),2)),0),N246)</f>
        <v>0</v>
      </c>
      <c r="P246" s="143">
        <f t="shared" si="24"/>
        <v>0</v>
      </c>
      <c r="Q246" s="357"/>
    </row>
    <row r="247" spans="1:17" s="57" customFormat="1">
      <c r="A247" s="75"/>
      <c r="B247" s="68"/>
      <c r="C247" s="75"/>
      <c r="D247" s="135" t="str">
        <f>IF(ISERROR(VLOOKUP(C247,Customers!$A$7:$H$302,3,FALSE)),"",VLOOKUP(C247,Customers!$A$7:$H$302,3,FALSE))</f>
        <v/>
      </c>
      <c r="E247" s="505"/>
      <c r="F247" s="52"/>
      <c r="G247" s="135">
        <f>IF(B247&gt;0,IF(Business!$B$7="n",F247,ROUND(F247*1/(1+VLOOKUP(DATE(YEAR(B247),MONTH(B247),1),Data!$A$2:$P$700,MATCH("VAT rate",Data!$A$1:$P$1,0),FALSE)),2)),0)</f>
        <v>0</v>
      </c>
      <c r="H247" s="136">
        <f t="shared" si="20"/>
        <v>0</v>
      </c>
      <c r="I247" s="137">
        <f t="shared" si="21"/>
        <v>0</v>
      </c>
      <c r="J247" s="138">
        <f>IF(Business!$B$10="n",G247,ROUND('Sales Invoices'!F247*(1-Business!$B$11),2))</f>
        <v>0</v>
      </c>
      <c r="K247" s="139">
        <f t="shared" si="22"/>
        <v>0</v>
      </c>
      <c r="L247" s="140">
        <f>SUMIF('Business Bank'!$E$7:$E$598,A247,'Business Bank'!$D$7:$D$598)+SUMIF(Bank2!$E$7:$E$598,A247,Bank2!$D$7:$D$598)+SUMIF(CreditCard!$E$7:$E$598,A247,CreditCard!$D$7:$D$598)+SUMIF(Proprietor!$E$7:$E$574,A247,Proprietor!$D$7:$D$574)+SUMIF('CIS(suppliers)'!$E$8:$E$575,A247,'CIS(suppliers)'!$D$8:$D$575)+SUMIF('CIS(customers)'!$E$8:$E$575,A247,'CIS(customers)'!$D$8:$D$575)</f>
        <v>0</v>
      </c>
      <c r="M247" s="383" t="str">
        <f>IF((SUMIF('Business Bank'!$E$7:$E$6681,A247,'Business Bank'!$A$7:$A$6681)+SUMIF(Bank2!$E$7:$E$6690,A247,Bank2!$A$7:$A$6690)+SUMIF(CreditCard!$E$7:$E$6699,A247,CreditCard!$A$7:$A$6699)+SUMIF(Proprietor!$E$7:$E$6469,A247,Proprietor!$A$7:$D$6469))&gt;0,SUMIF('Business Bank'!$E$7:$E$6681,A247,'Business Bank'!$A$7:$A$6681)+SUMIF(Bank2!$E$7:$E$6690,A247,Bank2!$A$7:$A$6690)+SUMIF(CreditCard!$E$7:$E$6699,A247,CreditCard!$A$7:$A$6699)+SUMIF(Proprietor!$E$7:$E$6469,A247,Proprietor!$A$7:$D$6469),"")</f>
        <v/>
      </c>
      <c r="N247" s="141">
        <f t="shared" si="23"/>
        <v>0</v>
      </c>
      <c r="O247" s="142">
        <f>IF(H247&gt;0,IF(B247&gt;0,IF(Business!$B$7="n",N247,ROUND(N247*1/(1+VLOOKUP(DATE(YEAR(B247),MONTH(B247),1),Data!$A$2:$P$700,MATCH("VAT rate",Data!$A$1:$P$1,0),FALSE)),2)),0),N247)</f>
        <v>0</v>
      </c>
      <c r="P247" s="143">
        <f t="shared" si="24"/>
        <v>0</v>
      </c>
      <c r="Q247" s="357"/>
    </row>
    <row r="248" spans="1:17" s="57" customFormat="1">
      <c r="A248" s="75"/>
      <c r="B248" s="68"/>
      <c r="C248" s="75"/>
      <c r="D248" s="135" t="str">
        <f>IF(ISERROR(VLOOKUP(C248,Customers!$A$7:$H$302,3,FALSE)),"",VLOOKUP(C248,Customers!$A$7:$H$302,3,FALSE))</f>
        <v/>
      </c>
      <c r="E248" s="505"/>
      <c r="F248" s="52"/>
      <c r="G248" s="135">
        <f>IF(B248&gt;0,IF(Business!$B$7="n",F248,ROUND(F248*1/(1+VLOOKUP(DATE(YEAR(B248),MONTH(B248),1),Data!$A$2:$P$700,MATCH("VAT rate",Data!$A$1:$P$1,0),FALSE)),2)),0)</f>
        <v>0</v>
      </c>
      <c r="H248" s="136">
        <f t="shared" si="20"/>
        <v>0</v>
      </c>
      <c r="I248" s="137">
        <f t="shared" si="21"/>
        <v>0</v>
      </c>
      <c r="J248" s="138">
        <f>IF(Business!$B$10="n",G248,ROUND('Sales Invoices'!F248*(1-Business!$B$11),2))</f>
        <v>0</v>
      </c>
      <c r="K248" s="139">
        <f t="shared" si="22"/>
        <v>0</v>
      </c>
      <c r="L248" s="140">
        <f>SUMIF('Business Bank'!$E$7:$E$598,A248,'Business Bank'!$D$7:$D$598)+SUMIF(Bank2!$E$7:$E$598,A248,Bank2!$D$7:$D$598)+SUMIF(CreditCard!$E$7:$E$598,A248,CreditCard!$D$7:$D$598)+SUMIF(Proprietor!$E$7:$E$574,A248,Proprietor!$D$7:$D$574)+SUMIF('CIS(suppliers)'!$E$8:$E$575,A248,'CIS(suppliers)'!$D$8:$D$575)+SUMIF('CIS(customers)'!$E$8:$E$575,A248,'CIS(customers)'!$D$8:$D$575)</f>
        <v>0</v>
      </c>
      <c r="M248" s="383" t="str">
        <f>IF((SUMIF('Business Bank'!$E$7:$E$6681,A248,'Business Bank'!$A$7:$A$6681)+SUMIF(Bank2!$E$7:$E$6690,A248,Bank2!$A$7:$A$6690)+SUMIF(CreditCard!$E$7:$E$6699,A248,CreditCard!$A$7:$A$6699)+SUMIF(Proprietor!$E$7:$E$6469,A248,Proprietor!$A$7:$D$6469))&gt;0,SUMIF('Business Bank'!$E$7:$E$6681,A248,'Business Bank'!$A$7:$A$6681)+SUMIF(Bank2!$E$7:$E$6690,A248,Bank2!$A$7:$A$6690)+SUMIF(CreditCard!$E$7:$E$6699,A248,CreditCard!$A$7:$A$6699)+SUMIF(Proprietor!$E$7:$E$6469,A248,Proprietor!$A$7:$D$6469),"")</f>
        <v/>
      </c>
      <c r="N248" s="141">
        <f t="shared" si="23"/>
        <v>0</v>
      </c>
      <c r="O248" s="142">
        <f>IF(H248&gt;0,IF(B248&gt;0,IF(Business!$B$7="n",N248,ROUND(N248*1/(1+VLOOKUP(DATE(YEAR(B248),MONTH(B248),1),Data!$A$2:$P$700,MATCH("VAT rate",Data!$A$1:$P$1,0),FALSE)),2)),0),N248)</f>
        <v>0</v>
      </c>
      <c r="P248" s="143">
        <f t="shared" si="24"/>
        <v>0</v>
      </c>
      <c r="Q248" s="357"/>
    </row>
    <row r="249" spans="1:17" s="57" customFormat="1">
      <c r="A249" s="75"/>
      <c r="B249" s="68"/>
      <c r="C249" s="75"/>
      <c r="D249" s="135" t="str">
        <f>IF(ISERROR(VLOOKUP(C249,Customers!$A$7:$H$302,3,FALSE)),"",VLOOKUP(C249,Customers!$A$7:$H$302,3,FALSE))</f>
        <v/>
      </c>
      <c r="E249" s="505"/>
      <c r="F249" s="52"/>
      <c r="G249" s="135">
        <f>IF(B249&gt;0,IF(Business!$B$7="n",F249,ROUND(F249*1/(1+VLOOKUP(DATE(YEAR(B249),MONTH(B249),1),Data!$A$2:$P$700,MATCH("VAT rate",Data!$A$1:$P$1,0),FALSE)),2)),0)</f>
        <v>0</v>
      </c>
      <c r="H249" s="136">
        <f t="shared" si="20"/>
        <v>0</v>
      </c>
      <c r="I249" s="137">
        <f t="shared" si="21"/>
        <v>0</v>
      </c>
      <c r="J249" s="138">
        <f>IF(Business!$B$10="n",G249,ROUND('Sales Invoices'!F249*(1-Business!$B$11),2))</f>
        <v>0</v>
      </c>
      <c r="K249" s="139">
        <f t="shared" si="22"/>
        <v>0</v>
      </c>
      <c r="L249" s="140">
        <f>SUMIF('Business Bank'!$E$7:$E$598,A249,'Business Bank'!$D$7:$D$598)+SUMIF(Bank2!$E$7:$E$598,A249,Bank2!$D$7:$D$598)+SUMIF(CreditCard!$E$7:$E$598,A249,CreditCard!$D$7:$D$598)+SUMIF(Proprietor!$E$7:$E$574,A249,Proprietor!$D$7:$D$574)+SUMIF('CIS(suppliers)'!$E$8:$E$575,A249,'CIS(suppliers)'!$D$8:$D$575)+SUMIF('CIS(customers)'!$E$8:$E$575,A249,'CIS(customers)'!$D$8:$D$575)</f>
        <v>0</v>
      </c>
      <c r="M249" s="383" t="str">
        <f>IF((SUMIF('Business Bank'!$E$7:$E$6681,A249,'Business Bank'!$A$7:$A$6681)+SUMIF(Bank2!$E$7:$E$6690,A249,Bank2!$A$7:$A$6690)+SUMIF(CreditCard!$E$7:$E$6699,A249,CreditCard!$A$7:$A$6699)+SUMIF(Proprietor!$E$7:$E$6469,A249,Proprietor!$A$7:$D$6469))&gt;0,SUMIF('Business Bank'!$E$7:$E$6681,A249,'Business Bank'!$A$7:$A$6681)+SUMIF(Bank2!$E$7:$E$6690,A249,Bank2!$A$7:$A$6690)+SUMIF(CreditCard!$E$7:$E$6699,A249,CreditCard!$A$7:$A$6699)+SUMIF(Proprietor!$E$7:$E$6469,A249,Proprietor!$A$7:$D$6469),"")</f>
        <v/>
      </c>
      <c r="N249" s="141">
        <f t="shared" si="23"/>
        <v>0</v>
      </c>
      <c r="O249" s="142">
        <f>IF(H249&gt;0,IF(B249&gt;0,IF(Business!$B$7="n",N249,ROUND(N249*1/(1+VLOOKUP(DATE(YEAR(B249),MONTH(B249),1),Data!$A$2:$P$700,MATCH("VAT rate",Data!$A$1:$P$1,0),FALSE)),2)),0),N249)</f>
        <v>0</v>
      </c>
      <c r="P249" s="143">
        <f t="shared" si="24"/>
        <v>0</v>
      </c>
      <c r="Q249" s="357"/>
    </row>
    <row r="250" spans="1:17" s="57" customFormat="1">
      <c r="A250" s="75"/>
      <c r="B250" s="68"/>
      <c r="C250" s="75"/>
      <c r="D250" s="135" t="str">
        <f>IF(ISERROR(VLOOKUP(C250,Customers!$A$7:$H$302,3,FALSE)),"",VLOOKUP(C250,Customers!$A$7:$H$302,3,FALSE))</f>
        <v/>
      </c>
      <c r="E250" s="505"/>
      <c r="F250" s="52"/>
      <c r="G250" s="135">
        <f>IF(B250&gt;0,IF(Business!$B$7="n",F250,ROUND(F250*1/(1+VLOOKUP(DATE(YEAR(B250),MONTH(B250),1),Data!$A$2:$P$700,MATCH("VAT rate",Data!$A$1:$P$1,0),FALSE)),2)),0)</f>
        <v>0</v>
      </c>
      <c r="H250" s="136">
        <f t="shared" si="20"/>
        <v>0</v>
      </c>
      <c r="I250" s="137">
        <f t="shared" si="21"/>
        <v>0</v>
      </c>
      <c r="J250" s="138">
        <f>IF(Business!$B$10="n",G250,ROUND('Sales Invoices'!F250*(1-Business!$B$11),2))</f>
        <v>0</v>
      </c>
      <c r="K250" s="139">
        <f t="shared" si="22"/>
        <v>0</v>
      </c>
      <c r="L250" s="140">
        <f>SUMIF('Business Bank'!$E$7:$E$598,A250,'Business Bank'!$D$7:$D$598)+SUMIF(Bank2!$E$7:$E$598,A250,Bank2!$D$7:$D$598)+SUMIF(CreditCard!$E$7:$E$598,A250,CreditCard!$D$7:$D$598)+SUMIF(Proprietor!$E$7:$E$574,A250,Proprietor!$D$7:$D$574)+SUMIF('CIS(suppliers)'!$E$8:$E$575,A250,'CIS(suppliers)'!$D$8:$D$575)+SUMIF('CIS(customers)'!$E$8:$E$575,A250,'CIS(customers)'!$D$8:$D$575)</f>
        <v>0</v>
      </c>
      <c r="M250" s="383" t="str">
        <f>IF((SUMIF('Business Bank'!$E$7:$E$6681,A250,'Business Bank'!$A$7:$A$6681)+SUMIF(Bank2!$E$7:$E$6690,A250,Bank2!$A$7:$A$6690)+SUMIF(CreditCard!$E$7:$E$6699,A250,CreditCard!$A$7:$A$6699)+SUMIF(Proprietor!$E$7:$E$6469,A250,Proprietor!$A$7:$D$6469))&gt;0,SUMIF('Business Bank'!$E$7:$E$6681,A250,'Business Bank'!$A$7:$A$6681)+SUMIF(Bank2!$E$7:$E$6690,A250,Bank2!$A$7:$A$6690)+SUMIF(CreditCard!$E$7:$E$6699,A250,CreditCard!$A$7:$A$6699)+SUMIF(Proprietor!$E$7:$E$6469,A250,Proprietor!$A$7:$D$6469),"")</f>
        <v/>
      </c>
      <c r="N250" s="141">
        <f t="shared" si="23"/>
        <v>0</v>
      </c>
      <c r="O250" s="142">
        <f>IF(H250&gt;0,IF(B250&gt;0,IF(Business!$B$7="n",N250,ROUND(N250*1/(1+VLOOKUP(DATE(YEAR(B250),MONTH(B250),1),Data!$A$2:$P$700,MATCH("VAT rate",Data!$A$1:$P$1,0),FALSE)),2)),0),N250)</f>
        <v>0</v>
      </c>
      <c r="P250" s="143">
        <f t="shared" si="24"/>
        <v>0</v>
      </c>
      <c r="Q250" s="357"/>
    </row>
    <row r="251" spans="1:17" s="57" customFormat="1">
      <c r="A251" s="75"/>
      <c r="B251" s="68"/>
      <c r="C251" s="75"/>
      <c r="D251" s="135" t="str">
        <f>IF(ISERROR(VLOOKUP(C251,Customers!$A$7:$H$302,3,FALSE)),"",VLOOKUP(C251,Customers!$A$7:$H$302,3,FALSE))</f>
        <v/>
      </c>
      <c r="E251" s="505"/>
      <c r="F251" s="52"/>
      <c r="G251" s="135">
        <f>IF(B251&gt;0,IF(Business!$B$7="n",F251,ROUND(F251*1/(1+VLOOKUP(DATE(YEAR(B251),MONTH(B251),1),Data!$A$2:$P$700,MATCH("VAT rate",Data!$A$1:$P$1,0),FALSE)),2)),0)</f>
        <v>0</v>
      </c>
      <c r="H251" s="136">
        <f t="shared" si="20"/>
        <v>0</v>
      </c>
      <c r="I251" s="137">
        <f t="shared" si="21"/>
        <v>0</v>
      </c>
      <c r="J251" s="138">
        <f>IF(Business!$B$10="n",G251,ROUND('Sales Invoices'!F251*(1-Business!$B$11),2))</f>
        <v>0</v>
      </c>
      <c r="K251" s="139">
        <f t="shared" si="22"/>
        <v>0</v>
      </c>
      <c r="L251" s="140">
        <f>SUMIF('Business Bank'!$E$7:$E$598,A251,'Business Bank'!$D$7:$D$598)+SUMIF(Bank2!$E$7:$E$598,A251,Bank2!$D$7:$D$598)+SUMIF(CreditCard!$E$7:$E$598,A251,CreditCard!$D$7:$D$598)+SUMIF(Proprietor!$E$7:$E$574,A251,Proprietor!$D$7:$D$574)+SUMIF('CIS(suppliers)'!$E$8:$E$575,A251,'CIS(suppliers)'!$D$8:$D$575)+SUMIF('CIS(customers)'!$E$8:$E$575,A251,'CIS(customers)'!$D$8:$D$575)</f>
        <v>0</v>
      </c>
      <c r="M251" s="383" t="str">
        <f>IF((SUMIF('Business Bank'!$E$7:$E$6681,A251,'Business Bank'!$A$7:$A$6681)+SUMIF(Bank2!$E$7:$E$6690,A251,Bank2!$A$7:$A$6690)+SUMIF(CreditCard!$E$7:$E$6699,A251,CreditCard!$A$7:$A$6699)+SUMIF(Proprietor!$E$7:$E$6469,A251,Proprietor!$A$7:$D$6469))&gt;0,SUMIF('Business Bank'!$E$7:$E$6681,A251,'Business Bank'!$A$7:$A$6681)+SUMIF(Bank2!$E$7:$E$6690,A251,Bank2!$A$7:$A$6690)+SUMIF(CreditCard!$E$7:$E$6699,A251,CreditCard!$A$7:$A$6699)+SUMIF(Proprietor!$E$7:$E$6469,A251,Proprietor!$A$7:$D$6469),"")</f>
        <v/>
      </c>
      <c r="N251" s="141">
        <f t="shared" si="23"/>
        <v>0</v>
      </c>
      <c r="O251" s="142">
        <f>IF(H251&gt;0,IF(B251&gt;0,IF(Business!$B$7="n",N251,ROUND(N251*1/(1+VLOOKUP(DATE(YEAR(B251),MONTH(B251),1),Data!$A$2:$P$700,MATCH("VAT rate",Data!$A$1:$P$1,0),FALSE)),2)),0),N251)</f>
        <v>0</v>
      </c>
      <c r="P251" s="143">
        <f t="shared" si="24"/>
        <v>0</v>
      </c>
      <c r="Q251" s="357"/>
    </row>
    <row r="252" spans="1:17" s="57" customFormat="1">
      <c r="A252" s="75"/>
      <c r="B252" s="68"/>
      <c r="C252" s="75"/>
      <c r="D252" s="135" t="str">
        <f>IF(ISERROR(VLOOKUP(C252,Customers!$A$7:$H$302,3,FALSE)),"",VLOOKUP(C252,Customers!$A$7:$H$302,3,FALSE))</f>
        <v/>
      </c>
      <c r="E252" s="505"/>
      <c r="F252" s="52"/>
      <c r="G252" s="135">
        <f>IF(B252&gt;0,IF(Business!$B$7="n",F252,ROUND(F252*1/(1+VLOOKUP(DATE(YEAR(B252),MONTH(B252),1),Data!$A$2:$P$700,MATCH("VAT rate",Data!$A$1:$P$1,0),FALSE)),2)),0)</f>
        <v>0</v>
      </c>
      <c r="H252" s="136">
        <f t="shared" si="20"/>
        <v>0</v>
      </c>
      <c r="I252" s="137">
        <f t="shared" si="21"/>
        <v>0</v>
      </c>
      <c r="J252" s="138">
        <f>IF(Business!$B$10="n",G252,ROUND('Sales Invoices'!F252*(1-Business!$B$11),2))</f>
        <v>0</v>
      </c>
      <c r="K252" s="139">
        <f t="shared" si="22"/>
        <v>0</v>
      </c>
      <c r="L252" s="140">
        <f>SUMIF('Business Bank'!$E$7:$E$598,A252,'Business Bank'!$D$7:$D$598)+SUMIF(Bank2!$E$7:$E$598,A252,Bank2!$D$7:$D$598)+SUMIF(CreditCard!$E$7:$E$598,A252,CreditCard!$D$7:$D$598)+SUMIF(Proprietor!$E$7:$E$574,A252,Proprietor!$D$7:$D$574)+SUMIF('CIS(suppliers)'!$E$8:$E$575,A252,'CIS(suppliers)'!$D$8:$D$575)+SUMIF('CIS(customers)'!$E$8:$E$575,A252,'CIS(customers)'!$D$8:$D$575)</f>
        <v>0</v>
      </c>
      <c r="M252" s="383" t="str">
        <f>IF((SUMIF('Business Bank'!$E$7:$E$6681,A252,'Business Bank'!$A$7:$A$6681)+SUMIF(Bank2!$E$7:$E$6690,A252,Bank2!$A$7:$A$6690)+SUMIF(CreditCard!$E$7:$E$6699,A252,CreditCard!$A$7:$A$6699)+SUMIF(Proprietor!$E$7:$E$6469,A252,Proprietor!$A$7:$D$6469))&gt;0,SUMIF('Business Bank'!$E$7:$E$6681,A252,'Business Bank'!$A$7:$A$6681)+SUMIF(Bank2!$E$7:$E$6690,A252,Bank2!$A$7:$A$6690)+SUMIF(CreditCard!$E$7:$E$6699,A252,CreditCard!$A$7:$A$6699)+SUMIF(Proprietor!$E$7:$E$6469,A252,Proprietor!$A$7:$D$6469),"")</f>
        <v/>
      </c>
      <c r="N252" s="141">
        <f t="shared" si="23"/>
        <v>0</v>
      </c>
      <c r="O252" s="142">
        <f>IF(H252&gt;0,IF(B252&gt;0,IF(Business!$B$7="n",N252,ROUND(N252*1/(1+VLOOKUP(DATE(YEAR(B252),MONTH(B252),1),Data!$A$2:$P$700,MATCH("VAT rate",Data!$A$1:$P$1,0),FALSE)),2)),0),N252)</f>
        <v>0</v>
      </c>
      <c r="P252" s="143">
        <f t="shared" si="24"/>
        <v>0</v>
      </c>
      <c r="Q252" s="357"/>
    </row>
    <row r="253" spans="1:17" s="57" customFormat="1">
      <c r="A253" s="75"/>
      <c r="B253" s="68"/>
      <c r="C253" s="75"/>
      <c r="D253" s="135" t="str">
        <f>IF(ISERROR(VLOOKUP(C253,Customers!$A$7:$H$302,3,FALSE)),"",VLOOKUP(C253,Customers!$A$7:$H$302,3,FALSE))</f>
        <v/>
      </c>
      <c r="E253" s="505"/>
      <c r="F253" s="52"/>
      <c r="G253" s="135">
        <f>IF(B253&gt;0,IF(Business!$B$7="n",F253,ROUND(F253*1/(1+VLOOKUP(DATE(YEAR(B253),MONTH(B253),1),Data!$A$2:$P$700,MATCH("VAT rate",Data!$A$1:$P$1,0),FALSE)),2)),0)</f>
        <v>0</v>
      </c>
      <c r="H253" s="136">
        <f t="shared" si="20"/>
        <v>0</v>
      </c>
      <c r="I253" s="137">
        <f t="shared" si="21"/>
        <v>0</v>
      </c>
      <c r="J253" s="138">
        <f>IF(Business!$B$10="n",G253,ROUND('Sales Invoices'!F253*(1-Business!$B$11),2))</f>
        <v>0</v>
      </c>
      <c r="K253" s="139">
        <f t="shared" si="22"/>
        <v>0</v>
      </c>
      <c r="L253" s="140">
        <f>SUMIF('Business Bank'!$E$7:$E$598,A253,'Business Bank'!$D$7:$D$598)+SUMIF(Bank2!$E$7:$E$598,A253,Bank2!$D$7:$D$598)+SUMIF(CreditCard!$E$7:$E$598,A253,CreditCard!$D$7:$D$598)+SUMIF(Proprietor!$E$7:$E$574,A253,Proprietor!$D$7:$D$574)+SUMIF('CIS(suppliers)'!$E$8:$E$575,A253,'CIS(suppliers)'!$D$8:$D$575)+SUMIF('CIS(customers)'!$E$8:$E$575,A253,'CIS(customers)'!$D$8:$D$575)</f>
        <v>0</v>
      </c>
      <c r="M253" s="383" t="str">
        <f>IF((SUMIF('Business Bank'!$E$7:$E$6681,A253,'Business Bank'!$A$7:$A$6681)+SUMIF(Bank2!$E$7:$E$6690,A253,Bank2!$A$7:$A$6690)+SUMIF(CreditCard!$E$7:$E$6699,A253,CreditCard!$A$7:$A$6699)+SUMIF(Proprietor!$E$7:$E$6469,A253,Proprietor!$A$7:$D$6469))&gt;0,SUMIF('Business Bank'!$E$7:$E$6681,A253,'Business Bank'!$A$7:$A$6681)+SUMIF(Bank2!$E$7:$E$6690,A253,Bank2!$A$7:$A$6690)+SUMIF(CreditCard!$E$7:$E$6699,A253,CreditCard!$A$7:$A$6699)+SUMIF(Proprietor!$E$7:$E$6469,A253,Proprietor!$A$7:$D$6469),"")</f>
        <v/>
      </c>
      <c r="N253" s="141">
        <f t="shared" si="23"/>
        <v>0</v>
      </c>
      <c r="O253" s="142">
        <f>IF(H253&gt;0,IF(B253&gt;0,IF(Business!$B$7="n",N253,ROUND(N253*1/(1+VLOOKUP(DATE(YEAR(B253),MONTH(B253),1),Data!$A$2:$P$700,MATCH("VAT rate",Data!$A$1:$P$1,0),FALSE)),2)),0),N253)</f>
        <v>0</v>
      </c>
      <c r="P253" s="143">
        <f t="shared" si="24"/>
        <v>0</v>
      </c>
      <c r="Q253" s="357"/>
    </row>
    <row r="254" spans="1:17" s="57" customFormat="1">
      <c r="A254" s="75"/>
      <c r="B254" s="68"/>
      <c r="C254" s="75"/>
      <c r="D254" s="135" t="str">
        <f>IF(ISERROR(VLOOKUP(C254,Customers!$A$7:$H$302,3,FALSE)),"",VLOOKUP(C254,Customers!$A$7:$H$302,3,FALSE))</f>
        <v/>
      </c>
      <c r="E254" s="505"/>
      <c r="F254" s="52"/>
      <c r="G254" s="135">
        <f>IF(B254&gt;0,IF(Business!$B$7="n",F254,ROUND(F254*1/(1+VLOOKUP(DATE(YEAR(B254),MONTH(B254),1),Data!$A$2:$P$700,MATCH("VAT rate",Data!$A$1:$P$1,0),FALSE)),2)),0)</f>
        <v>0</v>
      </c>
      <c r="H254" s="136">
        <f t="shared" si="20"/>
        <v>0</v>
      </c>
      <c r="I254" s="137">
        <f t="shared" si="21"/>
        <v>0</v>
      </c>
      <c r="J254" s="138">
        <f>IF(Business!$B$10="n",G254,ROUND('Sales Invoices'!F254*(1-Business!$B$11),2))</f>
        <v>0</v>
      </c>
      <c r="K254" s="139">
        <f t="shared" si="22"/>
        <v>0</v>
      </c>
      <c r="L254" s="140">
        <f>SUMIF('Business Bank'!$E$7:$E$598,A254,'Business Bank'!$D$7:$D$598)+SUMIF(Bank2!$E$7:$E$598,A254,Bank2!$D$7:$D$598)+SUMIF(CreditCard!$E$7:$E$598,A254,CreditCard!$D$7:$D$598)+SUMIF(Proprietor!$E$7:$E$574,A254,Proprietor!$D$7:$D$574)+SUMIF('CIS(suppliers)'!$E$8:$E$575,A254,'CIS(suppliers)'!$D$8:$D$575)+SUMIF('CIS(customers)'!$E$8:$E$575,A254,'CIS(customers)'!$D$8:$D$575)</f>
        <v>0</v>
      </c>
      <c r="M254" s="383" t="str">
        <f>IF((SUMIF('Business Bank'!$E$7:$E$6681,A254,'Business Bank'!$A$7:$A$6681)+SUMIF(Bank2!$E$7:$E$6690,A254,Bank2!$A$7:$A$6690)+SUMIF(CreditCard!$E$7:$E$6699,A254,CreditCard!$A$7:$A$6699)+SUMIF(Proprietor!$E$7:$E$6469,A254,Proprietor!$A$7:$D$6469))&gt;0,SUMIF('Business Bank'!$E$7:$E$6681,A254,'Business Bank'!$A$7:$A$6681)+SUMIF(Bank2!$E$7:$E$6690,A254,Bank2!$A$7:$A$6690)+SUMIF(CreditCard!$E$7:$E$6699,A254,CreditCard!$A$7:$A$6699)+SUMIF(Proprietor!$E$7:$E$6469,A254,Proprietor!$A$7:$D$6469),"")</f>
        <v/>
      </c>
      <c r="N254" s="141">
        <f t="shared" si="23"/>
        <v>0</v>
      </c>
      <c r="O254" s="142">
        <f>IF(H254&gt;0,IF(B254&gt;0,IF(Business!$B$7="n",N254,ROUND(N254*1/(1+VLOOKUP(DATE(YEAR(B254),MONTH(B254),1),Data!$A$2:$P$700,MATCH("VAT rate",Data!$A$1:$P$1,0),FALSE)),2)),0),N254)</f>
        <v>0</v>
      </c>
      <c r="P254" s="143">
        <f t="shared" si="24"/>
        <v>0</v>
      </c>
      <c r="Q254" s="357"/>
    </row>
    <row r="255" spans="1:17" s="57" customFormat="1">
      <c r="A255" s="75"/>
      <c r="B255" s="68"/>
      <c r="C255" s="75"/>
      <c r="D255" s="135" t="str">
        <f>IF(ISERROR(VLOOKUP(C255,Customers!$A$7:$H$302,3,FALSE)),"",VLOOKUP(C255,Customers!$A$7:$H$302,3,FALSE))</f>
        <v/>
      </c>
      <c r="E255" s="505"/>
      <c r="F255" s="52"/>
      <c r="G255" s="135">
        <f>IF(B255&gt;0,IF(Business!$B$7="n",F255,ROUND(F255*1/(1+VLOOKUP(DATE(YEAR(B255),MONTH(B255),1),Data!$A$2:$P$700,MATCH("VAT rate",Data!$A$1:$P$1,0),FALSE)),2)),0)</f>
        <v>0</v>
      </c>
      <c r="H255" s="136">
        <f t="shared" si="20"/>
        <v>0</v>
      </c>
      <c r="I255" s="137">
        <f t="shared" si="21"/>
        <v>0</v>
      </c>
      <c r="J255" s="138">
        <f>IF(Business!$B$10="n",G255,ROUND('Sales Invoices'!F255*(1-Business!$B$11),2))</f>
        <v>0</v>
      </c>
      <c r="K255" s="139">
        <f t="shared" si="22"/>
        <v>0</v>
      </c>
      <c r="L255" s="140">
        <f>SUMIF('Business Bank'!$E$7:$E$598,A255,'Business Bank'!$D$7:$D$598)+SUMIF(Bank2!$E$7:$E$598,A255,Bank2!$D$7:$D$598)+SUMIF(CreditCard!$E$7:$E$598,A255,CreditCard!$D$7:$D$598)+SUMIF(Proprietor!$E$7:$E$574,A255,Proprietor!$D$7:$D$574)+SUMIF('CIS(suppliers)'!$E$8:$E$575,A255,'CIS(suppliers)'!$D$8:$D$575)+SUMIF('CIS(customers)'!$E$8:$E$575,A255,'CIS(customers)'!$D$8:$D$575)</f>
        <v>0</v>
      </c>
      <c r="M255" s="383" t="str">
        <f>IF((SUMIF('Business Bank'!$E$7:$E$6681,A255,'Business Bank'!$A$7:$A$6681)+SUMIF(Bank2!$E$7:$E$6690,A255,Bank2!$A$7:$A$6690)+SUMIF(CreditCard!$E$7:$E$6699,A255,CreditCard!$A$7:$A$6699)+SUMIF(Proprietor!$E$7:$E$6469,A255,Proprietor!$A$7:$D$6469))&gt;0,SUMIF('Business Bank'!$E$7:$E$6681,A255,'Business Bank'!$A$7:$A$6681)+SUMIF(Bank2!$E$7:$E$6690,A255,Bank2!$A$7:$A$6690)+SUMIF(CreditCard!$E$7:$E$6699,A255,CreditCard!$A$7:$A$6699)+SUMIF(Proprietor!$E$7:$E$6469,A255,Proprietor!$A$7:$D$6469),"")</f>
        <v/>
      </c>
      <c r="N255" s="141">
        <f t="shared" si="23"/>
        <v>0</v>
      </c>
      <c r="O255" s="142">
        <f>IF(H255&gt;0,IF(B255&gt;0,IF(Business!$B$7="n",N255,ROUND(N255*1/(1+VLOOKUP(DATE(YEAR(B255),MONTH(B255),1),Data!$A$2:$P$700,MATCH("VAT rate",Data!$A$1:$P$1,0),FALSE)),2)),0),N255)</f>
        <v>0</v>
      </c>
      <c r="P255" s="143">
        <f t="shared" si="24"/>
        <v>0</v>
      </c>
      <c r="Q255" s="357"/>
    </row>
    <row r="256" spans="1:17" s="57" customFormat="1">
      <c r="A256" s="75"/>
      <c r="B256" s="68"/>
      <c r="C256" s="75"/>
      <c r="D256" s="135" t="str">
        <f>IF(ISERROR(VLOOKUP(C256,Customers!$A$7:$H$302,3,FALSE)),"",VLOOKUP(C256,Customers!$A$7:$H$302,3,FALSE))</f>
        <v/>
      </c>
      <c r="E256" s="505"/>
      <c r="F256" s="52"/>
      <c r="G256" s="135">
        <f>IF(B256&gt;0,IF(Business!$B$7="n",F256,ROUND(F256*1/(1+VLOOKUP(DATE(YEAR(B256),MONTH(B256),1),Data!$A$2:$P$700,MATCH("VAT rate",Data!$A$1:$P$1,0),FALSE)),2)),0)</f>
        <v>0</v>
      </c>
      <c r="H256" s="136">
        <f t="shared" si="20"/>
        <v>0</v>
      </c>
      <c r="I256" s="137">
        <f t="shared" si="21"/>
        <v>0</v>
      </c>
      <c r="J256" s="138">
        <f>IF(Business!$B$10="n",G256,ROUND('Sales Invoices'!F256*(1-Business!$B$11),2))</f>
        <v>0</v>
      </c>
      <c r="K256" s="139">
        <f t="shared" si="22"/>
        <v>0</v>
      </c>
      <c r="L256" s="140">
        <f>SUMIF('Business Bank'!$E$7:$E$598,A256,'Business Bank'!$D$7:$D$598)+SUMIF(Bank2!$E$7:$E$598,A256,Bank2!$D$7:$D$598)+SUMIF(CreditCard!$E$7:$E$598,A256,CreditCard!$D$7:$D$598)+SUMIF(Proprietor!$E$7:$E$574,A256,Proprietor!$D$7:$D$574)+SUMIF('CIS(suppliers)'!$E$8:$E$575,A256,'CIS(suppliers)'!$D$8:$D$575)+SUMIF('CIS(customers)'!$E$8:$E$575,A256,'CIS(customers)'!$D$8:$D$575)</f>
        <v>0</v>
      </c>
      <c r="M256" s="383" t="str">
        <f>IF((SUMIF('Business Bank'!$E$7:$E$6681,A256,'Business Bank'!$A$7:$A$6681)+SUMIF(Bank2!$E$7:$E$6690,A256,Bank2!$A$7:$A$6690)+SUMIF(CreditCard!$E$7:$E$6699,A256,CreditCard!$A$7:$A$6699)+SUMIF(Proprietor!$E$7:$E$6469,A256,Proprietor!$A$7:$D$6469))&gt;0,SUMIF('Business Bank'!$E$7:$E$6681,A256,'Business Bank'!$A$7:$A$6681)+SUMIF(Bank2!$E$7:$E$6690,A256,Bank2!$A$7:$A$6690)+SUMIF(CreditCard!$E$7:$E$6699,A256,CreditCard!$A$7:$A$6699)+SUMIF(Proprietor!$E$7:$E$6469,A256,Proprietor!$A$7:$D$6469),"")</f>
        <v/>
      </c>
      <c r="N256" s="141">
        <f t="shared" si="23"/>
        <v>0</v>
      </c>
      <c r="O256" s="142">
        <f>IF(H256&gt;0,IF(B256&gt;0,IF(Business!$B$7="n",N256,ROUND(N256*1/(1+VLOOKUP(DATE(YEAR(B256),MONTH(B256),1),Data!$A$2:$P$700,MATCH("VAT rate",Data!$A$1:$P$1,0),FALSE)),2)),0),N256)</f>
        <v>0</v>
      </c>
      <c r="P256" s="143">
        <f t="shared" si="24"/>
        <v>0</v>
      </c>
      <c r="Q256" s="357"/>
    </row>
    <row r="257" spans="1:17" s="57" customFormat="1">
      <c r="A257" s="75"/>
      <c r="B257" s="68"/>
      <c r="C257" s="75"/>
      <c r="D257" s="135" t="str">
        <f>IF(ISERROR(VLOOKUP(C257,Customers!$A$7:$H$302,3,FALSE)),"",VLOOKUP(C257,Customers!$A$7:$H$302,3,FALSE))</f>
        <v/>
      </c>
      <c r="E257" s="505"/>
      <c r="F257" s="52"/>
      <c r="G257" s="135">
        <f>IF(B257&gt;0,IF(Business!$B$7="n",F257,ROUND(F257*1/(1+VLOOKUP(DATE(YEAR(B257),MONTH(B257),1),Data!$A$2:$P$700,MATCH("VAT rate",Data!$A$1:$P$1,0),FALSE)),2)),0)</f>
        <v>0</v>
      </c>
      <c r="H257" s="136">
        <f t="shared" si="20"/>
        <v>0</v>
      </c>
      <c r="I257" s="137">
        <f t="shared" si="21"/>
        <v>0</v>
      </c>
      <c r="J257" s="138">
        <f>IF(Business!$B$10="n",G257,ROUND('Sales Invoices'!F257*(1-Business!$B$11),2))</f>
        <v>0</v>
      </c>
      <c r="K257" s="139">
        <f t="shared" si="22"/>
        <v>0</v>
      </c>
      <c r="L257" s="140">
        <f>SUMIF('Business Bank'!$E$7:$E$598,A257,'Business Bank'!$D$7:$D$598)+SUMIF(Bank2!$E$7:$E$598,A257,Bank2!$D$7:$D$598)+SUMIF(CreditCard!$E$7:$E$598,A257,CreditCard!$D$7:$D$598)+SUMIF(Proprietor!$E$7:$E$574,A257,Proprietor!$D$7:$D$574)+SUMIF('CIS(suppliers)'!$E$8:$E$575,A257,'CIS(suppliers)'!$D$8:$D$575)+SUMIF('CIS(customers)'!$E$8:$E$575,A257,'CIS(customers)'!$D$8:$D$575)</f>
        <v>0</v>
      </c>
      <c r="M257" s="383" t="str">
        <f>IF((SUMIF('Business Bank'!$E$7:$E$6681,A257,'Business Bank'!$A$7:$A$6681)+SUMIF(Bank2!$E$7:$E$6690,A257,Bank2!$A$7:$A$6690)+SUMIF(CreditCard!$E$7:$E$6699,A257,CreditCard!$A$7:$A$6699)+SUMIF(Proprietor!$E$7:$E$6469,A257,Proprietor!$A$7:$D$6469))&gt;0,SUMIF('Business Bank'!$E$7:$E$6681,A257,'Business Bank'!$A$7:$A$6681)+SUMIF(Bank2!$E$7:$E$6690,A257,Bank2!$A$7:$A$6690)+SUMIF(CreditCard!$E$7:$E$6699,A257,CreditCard!$A$7:$A$6699)+SUMIF(Proprietor!$E$7:$E$6469,A257,Proprietor!$A$7:$D$6469),"")</f>
        <v/>
      </c>
      <c r="N257" s="141">
        <f t="shared" si="23"/>
        <v>0</v>
      </c>
      <c r="O257" s="142">
        <f>IF(H257&gt;0,IF(B257&gt;0,IF(Business!$B$7="n",N257,ROUND(N257*1/(1+VLOOKUP(DATE(YEAR(B257),MONTH(B257),1),Data!$A$2:$P$700,MATCH("VAT rate",Data!$A$1:$P$1,0),FALSE)),2)),0),N257)</f>
        <v>0</v>
      </c>
      <c r="P257" s="143">
        <f t="shared" si="24"/>
        <v>0</v>
      </c>
      <c r="Q257" s="357"/>
    </row>
    <row r="258" spans="1:17" s="57" customFormat="1">
      <c r="A258" s="75"/>
      <c r="B258" s="68"/>
      <c r="C258" s="75"/>
      <c r="D258" s="135" t="str">
        <f>IF(ISERROR(VLOOKUP(C258,Customers!$A$7:$H$302,3,FALSE)),"",VLOOKUP(C258,Customers!$A$7:$H$302,3,FALSE))</f>
        <v/>
      </c>
      <c r="E258" s="505"/>
      <c r="F258" s="52"/>
      <c r="G258" s="135">
        <f>IF(B258&gt;0,IF(Business!$B$7="n",F258,ROUND(F258*1/(1+VLOOKUP(DATE(YEAR(B258),MONTH(B258),1),Data!$A$2:$P$700,MATCH("VAT rate",Data!$A$1:$P$1,0),FALSE)),2)),0)</f>
        <v>0</v>
      </c>
      <c r="H258" s="136">
        <f t="shared" si="20"/>
        <v>0</v>
      </c>
      <c r="I258" s="137">
        <f t="shared" si="21"/>
        <v>0</v>
      </c>
      <c r="J258" s="138">
        <f>IF(Business!$B$10="n",G258,ROUND('Sales Invoices'!F258*(1-Business!$B$11),2))</f>
        <v>0</v>
      </c>
      <c r="K258" s="139">
        <f t="shared" si="22"/>
        <v>0</v>
      </c>
      <c r="L258" s="140">
        <f>SUMIF('Business Bank'!$E$7:$E$598,A258,'Business Bank'!$D$7:$D$598)+SUMIF(Bank2!$E$7:$E$598,A258,Bank2!$D$7:$D$598)+SUMIF(CreditCard!$E$7:$E$598,A258,CreditCard!$D$7:$D$598)+SUMIF(Proprietor!$E$7:$E$574,A258,Proprietor!$D$7:$D$574)+SUMIF('CIS(suppliers)'!$E$8:$E$575,A258,'CIS(suppliers)'!$D$8:$D$575)+SUMIF('CIS(customers)'!$E$8:$E$575,A258,'CIS(customers)'!$D$8:$D$575)</f>
        <v>0</v>
      </c>
      <c r="M258" s="383" t="str">
        <f>IF((SUMIF('Business Bank'!$E$7:$E$6681,A258,'Business Bank'!$A$7:$A$6681)+SUMIF(Bank2!$E$7:$E$6690,A258,Bank2!$A$7:$A$6690)+SUMIF(CreditCard!$E$7:$E$6699,A258,CreditCard!$A$7:$A$6699)+SUMIF(Proprietor!$E$7:$E$6469,A258,Proprietor!$A$7:$D$6469))&gt;0,SUMIF('Business Bank'!$E$7:$E$6681,A258,'Business Bank'!$A$7:$A$6681)+SUMIF(Bank2!$E$7:$E$6690,A258,Bank2!$A$7:$A$6690)+SUMIF(CreditCard!$E$7:$E$6699,A258,CreditCard!$A$7:$A$6699)+SUMIF(Proprietor!$E$7:$E$6469,A258,Proprietor!$A$7:$D$6469),"")</f>
        <v/>
      </c>
      <c r="N258" s="141">
        <f t="shared" si="23"/>
        <v>0</v>
      </c>
      <c r="O258" s="142">
        <f>IF(H258&gt;0,IF(B258&gt;0,IF(Business!$B$7="n",N258,ROUND(N258*1/(1+VLOOKUP(DATE(YEAR(B258),MONTH(B258),1),Data!$A$2:$P$700,MATCH("VAT rate",Data!$A$1:$P$1,0),FALSE)),2)),0),N258)</f>
        <v>0</v>
      </c>
      <c r="P258" s="143">
        <f t="shared" si="24"/>
        <v>0</v>
      </c>
      <c r="Q258" s="357"/>
    </row>
    <row r="259" spans="1:17" s="57" customFormat="1">
      <c r="A259" s="75"/>
      <c r="B259" s="68"/>
      <c r="C259" s="75"/>
      <c r="D259" s="135" t="str">
        <f>IF(ISERROR(VLOOKUP(C259,Customers!$A$7:$H$302,3,FALSE)),"",VLOOKUP(C259,Customers!$A$7:$H$302,3,FALSE))</f>
        <v/>
      </c>
      <c r="E259" s="505"/>
      <c r="F259" s="52"/>
      <c r="G259" s="135">
        <f>IF(B259&gt;0,IF(Business!$B$7="n",F259,ROUND(F259*1/(1+VLOOKUP(DATE(YEAR(B259),MONTH(B259),1),Data!$A$2:$P$700,MATCH("VAT rate",Data!$A$1:$P$1,0),FALSE)),2)),0)</f>
        <v>0</v>
      </c>
      <c r="H259" s="136">
        <f t="shared" si="20"/>
        <v>0</v>
      </c>
      <c r="I259" s="137">
        <f t="shared" si="21"/>
        <v>0</v>
      </c>
      <c r="J259" s="138">
        <f>IF(Business!$B$10="n",G259,ROUND('Sales Invoices'!F259*(1-Business!$B$11),2))</f>
        <v>0</v>
      </c>
      <c r="K259" s="139">
        <f t="shared" si="22"/>
        <v>0</v>
      </c>
      <c r="L259" s="140">
        <f>SUMIF('Business Bank'!$E$7:$E$598,A259,'Business Bank'!$D$7:$D$598)+SUMIF(Bank2!$E$7:$E$598,A259,Bank2!$D$7:$D$598)+SUMIF(CreditCard!$E$7:$E$598,A259,CreditCard!$D$7:$D$598)+SUMIF(Proprietor!$E$7:$E$574,A259,Proprietor!$D$7:$D$574)+SUMIF('CIS(suppliers)'!$E$8:$E$575,A259,'CIS(suppliers)'!$D$8:$D$575)+SUMIF('CIS(customers)'!$E$8:$E$575,A259,'CIS(customers)'!$D$8:$D$575)</f>
        <v>0</v>
      </c>
      <c r="M259" s="383" t="str">
        <f>IF((SUMIF('Business Bank'!$E$7:$E$6681,A259,'Business Bank'!$A$7:$A$6681)+SUMIF(Bank2!$E$7:$E$6690,A259,Bank2!$A$7:$A$6690)+SUMIF(CreditCard!$E$7:$E$6699,A259,CreditCard!$A$7:$A$6699)+SUMIF(Proprietor!$E$7:$E$6469,A259,Proprietor!$A$7:$D$6469))&gt;0,SUMIF('Business Bank'!$E$7:$E$6681,A259,'Business Bank'!$A$7:$A$6681)+SUMIF(Bank2!$E$7:$E$6690,A259,Bank2!$A$7:$A$6690)+SUMIF(CreditCard!$E$7:$E$6699,A259,CreditCard!$A$7:$A$6699)+SUMIF(Proprietor!$E$7:$E$6469,A259,Proprietor!$A$7:$D$6469),"")</f>
        <v/>
      </c>
      <c r="N259" s="141">
        <f t="shared" si="23"/>
        <v>0</v>
      </c>
      <c r="O259" s="142">
        <f>IF(H259&gt;0,IF(B259&gt;0,IF(Business!$B$7="n",N259,ROUND(N259*1/(1+VLOOKUP(DATE(YEAR(B259),MONTH(B259),1),Data!$A$2:$P$700,MATCH("VAT rate",Data!$A$1:$P$1,0),FALSE)),2)),0),N259)</f>
        <v>0</v>
      </c>
      <c r="P259" s="143">
        <f t="shared" si="24"/>
        <v>0</v>
      </c>
      <c r="Q259" s="357"/>
    </row>
    <row r="260" spans="1:17" s="57" customFormat="1">
      <c r="A260" s="75"/>
      <c r="B260" s="68"/>
      <c r="C260" s="75"/>
      <c r="D260" s="135" t="str">
        <f>IF(ISERROR(VLOOKUP(C260,Customers!$A$7:$H$302,3,FALSE)),"",VLOOKUP(C260,Customers!$A$7:$H$302,3,FALSE))</f>
        <v/>
      </c>
      <c r="E260" s="505"/>
      <c r="F260" s="52"/>
      <c r="G260" s="135">
        <f>IF(B260&gt;0,IF(Business!$B$7="n",F260,ROUND(F260*1/(1+VLOOKUP(DATE(YEAR(B260),MONTH(B260),1),Data!$A$2:$P$700,MATCH("VAT rate",Data!$A$1:$P$1,0),FALSE)),2)),0)</f>
        <v>0</v>
      </c>
      <c r="H260" s="136">
        <f t="shared" si="20"/>
        <v>0</v>
      </c>
      <c r="I260" s="137">
        <f t="shared" si="21"/>
        <v>0</v>
      </c>
      <c r="J260" s="138">
        <f>IF(Business!$B$10="n",G260,ROUND('Sales Invoices'!F260*(1-Business!$B$11),2))</f>
        <v>0</v>
      </c>
      <c r="K260" s="139">
        <f t="shared" si="22"/>
        <v>0</v>
      </c>
      <c r="L260" s="140">
        <f>SUMIF('Business Bank'!$E$7:$E$598,A260,'Business Bank'!$D$7:$D$598)+SUMIF(Bank2!$E$7:$E$598,A260,Bank2!$D$7:$D$598)+SUMIF(CreditCard!$E$7:$E$598,A260,CreditCard!$D$7:$D$598)+SUMIF(Proprietor!$E$7:$E$574,A260,Proprietor!$D$7:$D$574)+SUMIF('CIS(suppliers)'!$E$8:$E$575,A260,'CIS(suppliers)'!$D$8:$D$575)+SUMIF('CIS(customers)'!$E$8:$E$575,A260,'CIS(customers)'!$D$8:$D$575)</f>
        <v>0</v>
      </c>
      <c r="M260" s="383" t="str">
        <f>IF((SUMIF('Business Bank'!$E$7:$E$6681,A260,'Business Bank'!$A$7:$A$6681)+SUMIF(Bank2!$E$7:$E$6690,A260,Bank2!$A$7:$A$6690)+SUMIF(CreditCard!$E$7:$E$6699,A260,CreditCard!$A$7:$A$6699)+SUMIF(Proprietor!$E$7:$E$6469,A260,Proprietor!$A$7:$D$6469))&gt;0,SUMIF('Business Bank'!$E$7:$E$6681,A260,'Business Bank'!$A$7:$A$6681)+SUMIF(Bank2!$E$7:$E$6690,A260,Bank2!$A$7:$A$6690)+SUMIF(CreditCard!$E$7:$E$6699,A260,CreditCard!$A$7:$A$6699)+SUMIF(Proprietor!$E$7:$E$6469,A260,Proprietor!$A$7:$D$6469),"")</f>
        <v/>
      </c>
      <c r="N260" s="141">
        <f t="shared" si="23"/>
        <v>0</v>
      </c>
      <c r="O260" s="142">
        <f>IF(H260&gt;0,IF(B260&gt;0,IF(Business!$B$7="n",N260,ROUND(N260*1/(1+VLOOKUP(DATE(YEAR(B260),MONTH(B260),1),Data!$A$2:$P$700,MATCH("VAT rate",Data!$A$1:$P$1,0),FALSE)),2)),0),N260)</f>
        <v>0</v>
      </c>
      <c r="P260" s="143">
        <f t="shared" si="24"/>
        <v>0</v>
      </c>
      <c r="Q260" s="357"/>
    </row>
    <row r="261" spans="1:17" s="57" customFormat="1">
      <c r="A261" s="75"/>
      <c r="B261" s="68"/>
      <c r="C261" s="75"/>
      <c r="D261" s="135" t="str">
        <f>IF(ISERROR(VLOOKUP(C261,Customers!$A$7:$H$302,3,FALSE)),"",VLOOKUP(C261,Customers!$A$7:$H$302,3,FALSE))</f>
        <v/>
      </c>
      <c r="E261" s="505"/>
      <c r="F261" s="52"/>
      <c r="G261" s="135">
        <f>IF(B261&gt;0,IF(Business!$B$7="n",F261,ROUND(F261*1/(1+VLOOKUP(DATE(YEAR(B261),MONTH(B261),1),Data!$A$2:$P$700,MATCH("VAT rate",Data!$A$1:$P$1,0),FALSE)),2)),0)</f>
        <v>0</v>
      </c>
      <c r="H261" s="136">
        <f t="shared" si="20"/>
        <v>0</v>
      </c>
      <c r="I261" s="137">
        <f t="shared" si="21"/>
        <v>0</v>
      </c>
      <c r="J261" s="138">
        <f>IF(Business!$B$10="n",G261,ROUND('Sales Invoices'!F261*(1-Business!$B$11),2))</f>
        <v>0</v>
      </c>
      <c r="K261" s="139">
        <f t="shared" si="22"/>
        <v>0</v>
      </c>
      <c r="L261" s="140">
        <f>SUMIF('Business Bank'!$E$7:$E$598,A261,'Business Bank'!$D$7:$D$598)+SUMIF(Bank2!$E$7:$E$598,A261,Bank2!$D$7:$D$598)+SUMIF(CreditCard!$E$7:$E$598,A261,CreditCard!$D$7:$D$598)+SUMIF(Proprietor!$E$7:$E$574,A261,Proprietor!$D$7:$D$574)+SUMIF('CIS(suppliers)'!$E$8:$E$575,A261,'CIS(suppliers)'!$D$8:$D$575)+SUMIF('CIS(customers)'!$E$8:$E$575,A261,'CIS(customers)'!$D$8:$D$575)</f>
        <v>0</v>
      </c>
      <c r="M261" s="383" t="str">
        <f>IF((SUMIF('Business Bank'!$E$7:$E$6681,A261,'Business Bank'!$A$7:$A$6681)+SUMIF(Bank2!$E$7:$E$6690,A261,Bank2!$A$7:$A$6690)+SUMIF(CreditCard!$E$7:$E$6699,A261,CreditCard!$A$7:$A$6699)+SUMIF(Proprietor!$E$7:$E$6469,A261,Proprietor!$A$7:$D$6469))&gt;0,SUMIF('Business Bank'!$E$7:$E$6681,A261,'Business Bank'!$A$7:$A$6681)+SUMIF(Bank2!$E$7:$E$6690,A261,Bank2!$A$7:$A$6690)+SUMIF(CreditCard!$E$7:$E$6699,A261,CreditCard!$A$7:$A$6699)+SUMIF(Proprietor!$E$7:$E$6469,A261,Proprietor!$A$7:$D$6469),"")</f>
        <v/>
      </c>
      <c r="N261" s="141">
        <f t="shared" si="23"/>
        <v>0</v>
      </c>
      <c r="O261" s="142">
        <f>IF(H261&gt;0,IF(B261&gt;0,IF(Business!$B$7="n",N261,ROUND(N261*1/(1+VLOOKUP(DATE(YEAR(B261),MONTH(B261),1),Data!$A$2:$P$700,MATCH("VAT rate",Data!$A$1:$P$1,0),FALSE)),2)),0),N261)</f>
        <v>0</v>
      </c>
      <c r="P261" s="143">
        <f t="shared" si="24"/>
        <v>0</v>
      </c>
      <c r="Q261" s="357"/>
    </row>
    <row r="262" spans="1:17" s="57" customFormat="1">
      <c r="A262" s="75"/>
      <c r="B262" s="68"/>
      <c r="C262" s="75"/>
      <c r="D262" s="135" t="str">
        <f>IF(ISERROR(VLOOKUP(C262,Customers!$A$7:$H$302,3,FALSE)),"",VLOOKUP(C262,Customers!$A$7:$H$302,3,FALSE))</f>
        <v/>
      </c>
      <c r="E262" s="505"/>
      <c r="F262" s="52"/>
      <c r="G262" s="135">
        <f>IF(B262&gt;0,IF(Business!$B$7="n",F262,ROUND(F262*1/(1+VLOOKUP(DATE(YEAR(B262),MONTH(B262),1),Data!$A$2:$P$700,MATCH("VAT rate",Data!$A$1:$P$1,0),FALSE)),2)),0)</f>
        <v>0</v>
      </c>
      <c r="H262" s="136">
        <f t="shared" si="20"/>
        <v>0</v>
      </c>
      <c r="I262" s="137">
        <f t="shared" si="21"/>
        <v>0</v>
      </c>
      <c r="J262" s="138">
        <f>IF(Business!$B$10="n",G262,ROUND('Sales Invoices'!F262*(1-Business!$B$11),2))</f>
        <v>0</v>
      </c>
      <c r="K262" s="139">
        <f t="shared" si="22"/>
        <v>0</v>
      </c>
      <c r="L262" s="140">
        <f>SUMIF('Business Bank'!$E$7:$E$598,A262,'Business Bank'!$D$7:$D$598)+SUMIF(Bank2!$E$7:$E$598,A262,Bank2!$D$7:$D$598)+SUMIF(CreditCard!$E$7:$E$598,A262,CreditCard!$D$7:$D$598)+SUMIF(Proprietor!$E$7:$E$574,A262,Proprietor!$D$7:$D$574)+SUMIF('CIS(suppliers)'!$E$8:$E$575,A262,'CIS(suppliers)'!$D$8:$D$575)+SUMIF('CIS(customers)'!$E$8:$E$575,A262,'CIS(customers)'!$D$8:$D$575)</f>
        <v>0</v>
      </c>
      <c r="M262" s="383" t="str">
        <f>IF((SUMIF('Business Bank'!$E$7:$E$6681,A262,'Business Bank'!$A$7:$A$6681)+SUMIF(Bank2!$E$7:$E$6690,A262,Bank2!$A$7:$A$6690)+SUMIF(CreditCard!$E$7:$E$6699,A262,CreditCard!$A$7:$A$6699)+SUMIF(Proprietor!$E$7:$E$6469,A262,Proprietor!$A$7:$D$6469))&gt;0,SUMIF('Business Bank'!$E$7:$E$6681,A262,'Business Bank'!$A$7:$A$6681)+SUMIF(Bank2!$E$7:$E$6690,A262,Bank2!$A$7:$A$6690)+SUMIF(CreditCard!$E$7:$E$6699,A262,CreditCard!$A$7:$A$6699)+SUMIF(Proprietor!$E$7:$E$6469,A262,Proprietor!$A$7:$D$6469),"")</f>
        <v/>
      </c>
      <c r="N262" s="141">
        <f t="shared" si="23"/>
        <v>0</v>
      </c>
      <c r="O262" s="142">
        <f>IF(H262&gt;0,IF(B262&gt;0,IF(Business!$B$7="n",N262,ROUND(N262*1/(1+VLOOKUP(DATE(YEAR(B262),MONTH(B262),1),Data!$A$2:$P$700,MATCH("VAT rate",Data!$A$1:$P$1,0),FALSE)),2)),0),N262)</f>
        <v>0</v>
      </c>
      <c r="P262" s="143">
        <f t="shared" si="24"/>
        <v>0</v>
      </c>
      <c r="Q262" s="357"/>
    </row>
    <row r="263" spans="1:17" s="57" customFormat="1">
      <c r="A263" s="75"/>
      <c r="B263" s="68"/>
      <c r="C263" s="75"/>
      <c r="D263" s="135" t="str">
        <f>IF(ISERROR(VLOOKUP(C263,Customers!$A$7:$H$302,3,FALSE)),"",VLOOKUP(C263,Customers!$A$7:$H$302,3,FALSE))</f>
        <v/>
      </c>
      <c r="E263" s="505"/>
      <c r="F263" s="52"/>
      <c r="G263" s="135">
        <f>IF(B263&gt;0,IF(Business!$B$7="n",F263,ROUND(F263*1/(1+VLOOKUP(DATE(YEAR(B263),MONTH(B263),1),Data!$A$2:$P$700,MATCH("VAT rate",Data!$A$1:$P$1,0),FALSE)),2)),0)</f>
        <v>0</v>
      </c>
      <c r="H263" s="136">
        <f t="shared" si="20"/>
        <v>0</v>
      </c>
      <c r="I263" s="137">
        <f t="shared" si="21"/>
        <v>0</v>
      </c>
      <c r="J263" s="138">
        <f>IF(Business!$B$10="n",G263,ROUND('Sales Invoices'!F263*(1-Business!$B$11),2))</f>
        <v>0</v>
      </c>
      <c r="K263" s="139">
        <f t="shared" si="22"/>
        <v>0</v>
      </c>
      <c r="L263" s="140">
        <f>SUMIF('Business Bank'!$E$7:$E$598,A263,'Business Bank'!$D$7:$D$598)+SUMIF(Bank2!$E$7:$E$598,A263,Bank2!$D$7:$D$598)+SUMIF(CreditCard!$E$7:$E$598,A263,CreditCard!$D$7:$D$598)+SUMIF(Proprietor!$E$7:$E$574,A263,Proprietor!$D$7:$D$574)+SUMIF('CIS(suppliers)'!$E$8:$E$575,A263,'CIS(suppliers)'!$D$8:$D$575)+SUMIF('CIS(customers)'!$E$8:$E$575,A263,'CIS(customers)'!$D$8:$D$575)</f>
        <v>0</v>
      </c>
      <c r="M263" s="383" t="str">
        <f>IF((SUMIF('Business Bank'!$E$7:$E$6681,A263,'Business Bank'!$A$7:$A$6681)+SUMIF(Bank2!$E$7:$E$6690,A263,Bank2!$A$7:$A$6690)+SUMIF(CreditCard!$E$7:$E$6699,A263,CreditCard!$A$7:$A$6699)+SUMIF(Proprietor!$E$7:$E$6469,A263,Proprietor!$A$7:$D$6469))&gt;0,SUMIF('Business Bank'!$E$7:$E$6681,A263,'Business Bank'!$A$7:$A$6681)+SUMIF(Bank2!$E$7:$E$6690,A263,Bank2!$A$7:$A$6690)+SUMIF(CreditCard!$E$7:$E$6699,A263,CreditCard!$A$7:$A$6699)+SUMIF(Proprietor!$E$7:$E$6469,A263,Proprietor!$A$7:$D$6469),"")</f>
        <v/>
      </c>
      <c r="N263" s="141">
        <f t="shared" si="23"/>
        <v>0</v>
      </c>
      <c r="O263" s="142">
        <f>IF(H263&gt;0,IF(B263&gt;0,IF(Business!$B$7="n",N263,ROUND(N263*1/(1+VLOOKUP(DATE(YEAR(B263),MONTH(B263),1),Data!$A$2:$P$700,MATCH("VAT rate",Data!$A$1:$P$1,0),FALSE)),2)),0),N263)</f>
        <v>0</v>
      </c>
      <c r="P263" s="143">
        <f t="shared" si="24"/>
        <v>0</v>
      </c>
      <c r="Q263" s="357"/>
    </row>
    <row r="264" spans="1:17" s="57" customFormat="1">
      <c r="A264" s="75"/>
      <c r="B264" s="68"/>
      <c r="C264" s="75"/>
      <c r="D264" s="135" t="str">
        <f>IF(ISERROR(VLOOKUP(C264,Customers!$A$7:$H$302,3,FALSE)),"",VLOOKUP(C264,Customers!$A$7:$H$302,3,FALSE))</f>
        <v/>
      </c>
      <c r="E264" s="505"/>
      <c r="F264" s="52"/>
      <c r="G264" s="135">
        <f>IF(B264&gt;0,IF(Business!$B$7="n",F264,ROUND(F264*1/(1+VLOOKUP(DATE(YEAR(B264),MONTH(B264),1),Data!$A$2:$P$700,MATCH("VAT rate",Data!$A$1:$P$1,0),FALSE)),2)),0)</f>
        <v>0</v>
      </c>
      <c r="H264" s="136">
        <f t="shared" ref="H264:H302" si="25">+F264-G264</f>
        <v>0</v>
      </c>
      <c r="I264" s="137">
        <f t="shared" ref="I264:I302" si="26">+F264</f>
        <v>0</v>
      </c>
      <c r="J264" s="138">
        <f>IF(Business!$B$10="n",G264,ROUND('Sales Invoices'!F264*(1-Business!$B$11),2))</f>
        <v>0</v>
      </c>
      <c r="K264" s="139">
        <f t="shared" ref="K264:K302" si="27">+I264-J264</f>
        <v>0</v>
      </c>
      <c r="L264" s="140">
        <f>SUMIF('Business Bank'!$E$7:$E$598,A264,'Business Bank'!$D$7:$D$598)+SUMIF(Bank2!$E$7:$E$598,A264,Bank2!$D$7:$D$598)+SUMIF(CreditCard!$E$7:$E$598,A264,CreditCard!$D$7:$D$598)+SUMIF(Proprietor!$E$7:$E$574,A264,Proprietor!$D$7:$D$574)+SUMIF('CIS(suppliers)'!$E$8:$E$575,A264,'CIS(suppliers)'!$D$8:$D$575)+SUMIF('CIS(customers)'!$E$8:$E$575,A264,'CIS(customers)'!$D$8:$D$575)</f>
        <v>0</v>
      </c>
      <c r="M264" s="383" t="str">
        <f>IF((SUMIF('Business Bank'!$E$7:$E$6681,A264,'Business Bank'!$A$7:$A$6681)+SUMIF(Bank2!$E$7:$E$6690,A264,Bank2!$A$7:$A$6690)+SUMIF(CreditCard!$E$7:$E$6699,A264,CreditCard!$A$7:$A$6699)+SUMIF(Proprietor!$E$7:$E$6469,A264,Proprietor!$A$7:$D$6469))&gt;0,SUMIF('Business Bank'!$E$7:$E$6681,A264,'Business Bank'!$A$7:$A$6681)+SUMIF(Bank2!$E$7:$E$6690,A264,Bank2!$A$7:$A$6690)+SUMIF(CreditCard!$E$7:$E$6699,A264,CreditCard!$A$7:$A$6699)+SUMIF(Proprietor!$E$7:$E$6469,A264,Proprietor!$A$7:$D$6469),"")</f>
        <v/>
      </c>
      <c r="N264" s="141">
        <f t="shared" ref="N264:N302" si="28">+I264-L264</f>
        <v>0</v>
      </c>
      <c r="O264" s="142">
        <f>IF(H264&gt;0,IF(B264&gt;0,IF(Business!$B$7="n",N264,ROUND(N264*1/(1+VLOOKUP(DATE(YEAR(B264),MONTH(B264),1),Data!$A$2:$P$700,MATCH("VAT rate",Data!$A$1:$P$1,0),FALSE)),2)),0),N264)</f>
        <v>0</v>
      </c>
      <c r="P264" s="143">
        <f t="shared" ref="P264:P302" si="29">+N264-O264</f>
        <v>0</v>
      </c>
      <c r="Q264" s="357"/>
    </row>
    <row r="265" spans="1:17" s="57" customFormat="1">
      <c r="A265" s="75"/>
      <c r="B265" s="68"/>
      <c r="C265" s="75"/>
      <c r="D265" s="135" t="str">
        <f>IF(ISERROR(VLOOKUP(C265,Customers!$A$7:$H$302,3,FALSE)),"",VLOOKUP(C265,Customers!$A$7:$H$302,3,FALSE))</f>
        <v/>
      </c>
      <c r="E265" s="505"/>
      <c r="F265" s="52"/>
      <c r="G265" s="135">
        <f>IF(B265&gt;0,IF(Business!$B$7="n",F265,ROUND(F265*1/(1+VLOOKUP(DATE(YEAR(B265),MONTH(B265),1),Data!$A$2:$P$700,MATCH("VAT rate",Data!$A$1:$P$1,0),FALSE)),2)),0)</f>
        <v>0</v>
      </c>
      <c r="H265" s="136">
        <f t="shared" si="25"/>
        <v>0</v>
      </c>
      <c r="I265" s="137">
        <f t="shared" si="26"/>
        <v>0</v>
      </c>
      <c r="J265" s="138">
        <f>IF(Business!$B$10="n",G265,ROUND('Sales Invoices'!F265*(1-Business!$B$11),2))</f>
        <v>0</v>
      </c>
      <c r="K265" s="139">
        <f t="shared" si="27"/>
        <v>0</v>
      </c>
      <c r="L265" s="140">
        <f>SUMIF('Business Bank'!$E$7:$E$598,A265,'Business Bank'!$D$7:$D$598)+SUMIF(Bank2!$E$7:$E$598,A265,Bank2!$D$7:$D$598)+SUMIF(CreditCard!$E$7:$E$598,A265,CreditCard!$D$7:$D$598)+SUMIF(Proprietor!$E$7:$E$574,A265,Proprietor!$D$7:$D$574)+SUMIF('CIS(suppliers)'!$E$8:$E$575,A265,'CIS(suppliers)'!$D$8:$D$575)+SUMIF('CIS(customers)'!$E$8:$E$575,A265,'CIS(customers)'!$D$8:$D$575)</f>
        <v>0</v>
      </c>
      <c r="M265" s="383" t="str">
        <f>IF((SUMIF('Business Bank'!$E$7:$E$6681,A265,'Business Bank'!$A$7:$A$6681)+SUMIF(Bank2!$E$7:$E$6690,A265,Bank2!$A$7:$A$6690)+SUMIF(CreditCard!$E$7:$E$6699,A265,CreditCard!$A$7:$A$6699)+SUMIF(Proprietor!$E$7:$E$6469,A265,Proprietor!$A$7:$D$6469))&gt;0,SUMIF('Business Bank'!$E$7:$E$6681,A265,'Business Bank'!$A$7:$A$6681)+SUMIF(Bank2!$E$7:$E$6690,A265,Bank2!$A$7:$A$6690)+SUMIF(CreditCard!$E$7:$E$6699,A265,CreditCard!$A$7:$A$6699)+SUMIF(Proprietor!$E$7:$E$6469,A265,Proprietor!$A$7:$D$6469),"")</f>
        <v/>
      </c>
      <c r="N265" s="141">
        <f t="shared" si="28"/>
        <v>0</v>
      </c>
      <c r="O265" s="142">
        <f>IF(H265&gt;0,IF(B265&gt;0,IF(Business!$B$7="n",N265,ROUND(N265*1/(1+VLOOKUP(DATE(YEAR(B265),MONTH(B265),1),Data!$A$2:$P$700,MATCH("VAT rate",Data!$A$1:$P$1,0),FALSE)),2)),0),N265)</f>
        <v>0</v>
      </c>
      <c r="P265" s="143">
        <f t="shared" si="29"/>
        <v>0</v>
      </c>
      <c r="Q265" s="357"/>
    </row>
    <row r="266" spans="1:17" s="57" customFormat="1">
      <c r="A266" s="75"/>
      <c r="B266" s="68"/>
      <c r="C266" s="75"/>
      <c r="D266" s="135" t="str">
        <f>IF(ISERROR(VLOOKUP(C266,Customers!$A$7:$H$302,3,FALSE)),"",VLOOKUP(C266,Customers!$A$7:$H$302,3,FALSE))</f>
        <v/>
      </c>
      <c r="E266" s="505"/>
      <c r="F266" s="52"/>
      <c r="G266" s="135">
        <f>IF(B266&gt;0,IF(Business!$B$7="n",F266,ROUND(F266*1/(1+VLOOKUP(DATE(YEAR(B266),MONTH(B266),1),Data!$A$2:$P$700,MATCH("VAT rate",Data!$A$1:$P$1,0),FALSE)),2)),0)</f>
        <v>0</v>
      </c>
      <c r="H266" s="136">
        <f t="shared" si="25"/>
        <v>0</v>
      </c>
      <c r="I266" s="137">
        <f t="shared" si="26"/>
        <v>0</v>
      </c>
      <c r="J266" s="138">
        <f>IF(Business!$B$10="n",G266,ROUND('Sales Invoices'!F266*(1-Business!$B$11),2))</f>
        <v>0</v>
      </c>
      <c r="K266" s="139">
        <f t="shared" si="27"/>
        <v>0</v>
      </c>
      <c r="L266" s="140">
        <f>SUMIF('Business Bank'!$E$7:$E$598,A266,'Business Bank'!$D$7:$D$598)+SUMIF(Bank2!$E$7:$E$598,A266,Bank2!$D$7:$D$598)+SUMIF(CreditCard!$E$7:$E$598,A266,CreditCard!$D$7:$D$598)+SUMIF(Proprietor!$E$7:$E$574,A266,Proprietor!$D$7:$D$574)+SUMIF('CIS(suppliers)'!$E$8:$E$575,A266,'CIS(suppliers)'!$D$8:$D$575)+SUMIF('CIS(customers)'!$E$8:$E$575,A266,'CIS(customers)'!$D$8:$D$575)</f>
        <v>0</v>
      </c>
      <c r="M266" s="383" t="str">
        <f>IF((SUMIF('Business Bank'!$E$7:$E$6681,A266,'Business Bank'!$A$7:$A$6681)+SUMIF(Bank2!$E$7:$E$6690,A266,Bank2!$A$7:$A$6690)+SUMIF(CreditCard!$E$7:$E$6699,A266,CreditCard!$A$7:$A$6699)+SUMIF(Proprietor!$E$7:$E$6469,A266,Proprietor!$A$7:$D$6469))&gt;0,SUMIF('Business Bank'!$E$7:$E$6681,A266,'Business Bank'!$A$7:$A$6681)+SUMIF(Bank2!$E$7:$E$6690,A266,Bank2!$A$7:$A$6690)+SUMIF(CreditCard!$E$7:$E$6699,A266,CreditCard!$A$7:$A$6699)+SUMIF(Proprietor!$E$7:$E$6469,A266,Proprietor!$A$7:$D$6469),"")</f>
        <v/>
      </c>
      <c r="N266" s="141">
        <f t="shared" si="28"/>
        <v>0</v>
      </c>
      <c r="O266" s="142">
        <f>IF(H266&gt;0,IF(B266&gt;0,IF(Business!$B$7="n",N266,ROUND(N266*1/(1+VLOOKUP(DATE(YEAR(B266),MONTH(B266),1),Data!$A$2:$P$700,MATCH("VAT rate",Data!$A$1:$P$1,0),FALSE)),2)),0),N266)</f>
        <v>0</v>
      </c>
      <c r="P266" s="143">
        <f t="shared" si="29"/>
        <v>0</v>
      </c>
      <c r="Q266" s="357"/>
    </row>
    <row r="267" spans="1:17" s="57" customFormat="1">
      <c r="A267" s="75"/>
      <c r="B267" s="68"/>
      <c r="C267" s="75"/>
      <c r="D267" s="135" t="str">
        <f>IF(ISERROR(VLOOKUP(C267,Customers!$A$7:$H$302,3,FALSE)),"",VLOOKUP(C267,Customers!$A$7:$H$302,3,FALSE))</f>
        <v/>
      </c>
      <c r="E267" s="505"/>
      <c r="F267" s="52"/>
      <c r="G267" s="135">
        <f>IF(B267&gt;0,IF(Business!$B$7="n",F267,ROUND(F267*1/(1+VLOOKUP(DATE(YEAR(B267),MONTH(B267),1),Data!$A$2:$P$700,MATCH("VAT rate",Data!$A$1:$P$1,0),FALSE)),2)),0)</f>
        <v>0</v>
      </c>
      <c r="H267" s="136">
        <f t="shared" si="25"/>
        <v>0</v>
      </c>
      <c r="I267" s="137">
        <f t="shared" si="26"/>
        <v>0</v>
      </c>
      <c r="J267" s="138">
        <f>IF(Business!$B$10="n",G267,ROUND('Sales Invoices'!F267*(1-Business!$B$11),2))</f>
        <v>0</v>
      </c>
      <c r="K267" s="139">
        <f t="shared" si="27"/>
        <v>0</v>
      </c>
      <c r="L267" s="140">
        <f>SUMIF('Business Bank'!$E$7:$E$598,A267,'Business Bank'!$D$7:$D$598)+SUMIF(Bank2!$E$7:$E$598,A267,Bank2!$D$7:$D$598)+SUMIF(CreditCard!$E$7:$E$598,A267,CreditCard!$D$7:$D$598)+SUMIF(Proprietor!$E$7:$E$574,A267,Proprietor!$D$7:$D$574)+SUMIF('CIS(suppliers)'!$E$8:$E$575,A267,'CIS(suppliers)'!$D$8:$D$575)+SUMIF('CIS(customers)'!$E$8:$E$575,A267,'CIS(customers)'!$D$8:$D$575)</f>
        <v>0</v>
      </c>
      <c r="M267" s="383" t="str">
        <f>IF((SUMIF('Business Bank'!$E$7:$E$6681,A267,'Business Bank'!$A$7:$A$6681)+SUMIF(Bank2!$E$7:$E$6690,A267,Bank2!$A$7:$A$6690)+SUMIF(CreditCard!$E$7:$E$6699,A267,CreditCard!$A$7:$A$6699)+SUMIF(Proprietor!$E$7:$E$6469,A267,Proprietor!$A$7:$D$6469))&gt;0,SUMIF('Business Bank'!$E$7:$E$6681,A267,'Business Bank'!$A$7:$A$6681)+SUMIF(Bank2!$E$7:$E$6690,A267,Bank2!$A$7:$A$6690)+SUMIF(CreditCard!$E$7:$E$6699,A267,CreditCard!$A$7:$A$6699)+SUMIF(Proprietor!$E$7:$E$6469,A267,Proprietor!$A$7:$D$6469),"")</f>
        <v/>
      </c>
      <c r="N267" s="141">
        <f t="shared" si="28"/>
        <v>0</v>
      </c>
      <c r="O267" s="142">
        <f>IF(H267&gt;0,IF(B267&gt;0,IF(Business!$B$7="n",N267,ROUND(N267*1/(1+VLOOKUP(DATE(YEAR(B267),MONTH(B267),1),Data!$A$2:$P$700,MATCH("VAT rate",Data!$A$1:$P$1,0),FALSE)),2)),0),N267)</f>
        <v>0</v>
      </c>
      <c r="P267" s="143">
        <f t="shared" si="29"/>
        <v>0</v>
      </c>
      <c r="Q267" s="357"/>
    </row>
    <row r="268" spans="1:17" s="57" customFormat="1">
      <c r="A268" s="75"/>
      <c r="B268" s="68"/>
      <c r="C268" s="75"/>
      <c r="D268" s="135" t="str">
        <f>IF(ISERROR(VLOOKUP(C268,Customers!$A$7:$H$302,3,FALSE)),"",VLOOKUP(C268,Customers!$A$7:$H$302,3,FALSE))</f>
        <v/>
      </c>
      <c r="E268" s="505"/>
      <c r="F268" s="52"/>
      <c r="G268" s="135">
        <f>IF(B268&gt;0,IF(Business!$B$7="n",F268,ROUND(F268*1/(1+VLOOKUP(DATE(YEAR(B268),MONTH(B268),1),Data!$A$2:$P$700,MATCH("VAT rate",Data!$A$1:$P$1,0),FALSE)),2)),0)</f>
        <v>0</v>
      </c>
      <c r="H268" s="136">
        <f t="shared" si="25"/>
        <v>0</v>
      </c>
      <c r="I268" s="137">
        <f t="shared" si="26"/>
        <v>0</v>
      </c>
      <c r="J268" s="138">
        <f>IF(Business!$B$10="n",G268,ROUND('Sales Invoices'!F268*(1-Business!$B$11),2))</f>
        <v>0</v>
      </c>
      <c r="K268" s="139">
        <f t="shared" si="27"/>
        <v>0</v>
      </c>
      <c r="L268" s="140">
        <f>SUMIF('Business Bank'!$E$7:$E$598,A268,'Business Bank'!$D$7:$D$598)+SUMIF(Bank2!$E$7:$E$598,A268,Bank2!$D$7:$D$598)+SUMIF(CreditCard!$E$7:$E$598,A268,CreditCard!$D$7:$D$598)+SUMIF(Proprietor!$E$7:$E$574,A268,Proprietor!$D$7:$D$574)+SUMIF('CIS(suppliers)'!$E$8:$E$575,A268,'CIS(suppliers)'!$D$8:$D$575)+SUMIF('CIS(customers)'!$E$8:$E$575,A268,'CIS(customers)'!$D$8:$D$575)</f>
        <v>0</v>
      </c>
      <c r="M268" s="383" t="str">
        <f>IF((SUMIF('Business Bank'!$E$7:$E$6681,A268,'Business Bank'!$A$7:$A$6681)+SUMIF(Bank2!$E$7:$E$6690,A268,Bank2!$A$7:$A$6690)+SUMIF(CreditCard!$E$7:$E$6699,A268,CreditCard!$A$7:$A$6699)+SUMIF(Proprietor!$E$7:$E$6469,A268,Proprietor!$A$7:$D$6469))&gt;0,SUMIF('Business Bank'!$E$7:$E$6681,A268,'Business Bank'!$A$7:$A$6681)+SUMIF(Bank2!$E$7:$E$6690,A268,Bank2!$A$7:$A$6690)+SUMIF(CreditCard!$E$7:$E$6699,A268,CreditCard!$A$7:$A$6699)+SUMIF(Proprietor!$E$7:$E$6469,A268,Proprietor!$A$7:$D$6469),"")</f>
        <v/>
      </c>
      <c r="N268" s="141">
        <f t="shared" si="28"/>
        <v>0</v>
      </c>
      <c r="O268" s="142">
        <f>IF(H268&gt;0,IF(B268&gt;0,IF(Business!$B$7="n",N268,ROUND(N268*1/(1+VLOOKUP(DATE(YEAR(B268),MONTH(B268),1),Data!$A$2:$P$700,MATCH("VAT rate",Data!$A$1:$P$1,0),FALSE)),2)),0),N268)</f>
        <v>0</v>
      </c>
      <c r="P268" s="143">
        <f t="shared" si="29"/>
        <v>0</v>
      </c>
      <c r="Q268" s="357"/>
    </row>
    <row r="269" spans="1:17" s="57" customFormat="1">
      <c r="A269" s="75"/>
      <c r="B269" s="68"/>
      <c r="C269" s="75"/>
      <c r="D269" s="135" t="str">
        <f>IF(ISERROR(VLOOKUP(C269,Customers!$A$7:$H$302,3,FALSE)),"",VLOOKUP(C269,Customers!$A$7:$H$302,3,FALSE))</f>
        <v/>
      </c>
      <c r="E269" s="505"/>
      <c r="F269" s="52"/>
      <c r="G269" s="135">
        <f>IF(B269&gt;0,IF(Business!$B$7="n",F269,ROUND(F269*1/(1+VLOOKUP(DATE(YEAR(B269),MONTH(B269),1),Data!$A$2:$P$700,MATCH("VAT rate",Data!$A$1:$P$1,0),FALSE)),2)),0)</f>
        <v>0</v>
      </c>
      <c r="H269" s="136">
        <f t="shared" si="25"/>
        <v>0</v>
      </c>
      <c r="I269" s="137">
        <f t="shared" si="26"/>
        <v>0</v>
      </c>
      <c r="J269" s="138">
        <f>IF(Business!$B$10="n",G269,ROUND('Sales Invoices'!F269*(1-Business!$B$11),2))</f>
        <v>0</v>
      </c>
      <c r="K269" s="139">
        <f t="shared" si="27"/>
        <v>0</v>
      </c>
      <c r="L269" s="140">
        <f>SUMIF('Business Bank'!$E$7:$E$598,A269,'Business Bank'!$D$7:$D$598)+SUMIF(Bank2!$E$7:$E$598,A269,Bank2!$D$7:$D$598)+SUMIF(CreditCard!$E$7:$E$598,A269,CreditCard!$D$7:$D$598)+SUMIF(Proprietor!$E$7:$E$574,A269,Proprietor!$D$7:$D$574)+SUMIF('CIS(suppliers)'!$E$8:$E$575,A269,'CIS(suppliers)'!$D$8:$D$575)+SUMIF('CIS(customers)'!$E$8:$E$575,A269,'CIS(customers)'!$D$8:$D$575)</f>
        <v>0</v>
      </c>
      <c r="M269" s="383" t="str">
        <f>IF((SUMIF('Business Bank'!$E$7:$E$6681,A269,'Business Bank'!$A$7:$A$6681)+SUMIF(Bank2!$E$7:$E$6690,A269,Bank2!$A$7:$A$6690)+SUMIF(CreditCard!$E$7:$E$6699,A269,CreditCard!$A$7:$A$6699)+SUMIF(Proprietor!$E$7:$E$6469,A269,Proprietor!$A$7:$D$6469))&gt;0,SUMIF('Business Bank'!$E$7:$E$6681,A269,'Business Bank'!$A$7:$A$6681)+SUMIF(Bank2!$E$7:$E$6690,A269,Bank2!$A$7:$A$6690)+SUMIF(CreditCard!$E$7:$E$6699,A269,CreditCard!$A$7:$A$6699)+SUMIF(Proprietor!$E$7:$E$6469,A269,Proprietor!$A$7:$D$6469),"")</f>
        <v/>
      </c>
      <c r="N269" s="141">
        <f t="shared" si="28"/>
        <v>0</v>
      </c>
      <c r="O269" s="142">
        <f>IF(H269&gt;0,IF(B269&gt;0,IF(Business!$B$7="n",N269,ROUND(N269*1/(1+VLOOKUP(DATE(YEAR(B269),MONTH(B269),1),Data!$A$2:$P$700,MATCH("VAT rate",Data!$A$1:$P$1,0),FALSE)),2)),0),N269)</f>
        <v>0</v>
      </c>
      <c r="P269" s="143">
        <f t="shared" si="29"/>
        <v>0</v>
      </c>
      <c r="Q269" s="357"/>
    </row>
    <row r="270" spans="1:17" s="57" customFormat="1">
      <c r="A270" s="75"/>
      <c r="B270" s="68"/>
      <c r="C270" s="75"/>
      <c r="D270" s="135" t="str">
        <f>IF(ISERROR(VLOOKUP(C270,Customers!$A$7:$H$302,3,FALSE)),"",VLOOKUP(C270,Customers!$A$7:$H$302,3,FALSE))</f>
        <v/>
      </c>
      <c r="E270" s="505"/>
      <c r="F270" s="52"/>
      <c r="G270" s="135">
        <f>IF(B270&gt;0,IF(Business!$B$7="n",F270,ROUND(F270*1/(1+VLOOKUP(DATE(YEAR(B270),MONTH(B270),1),Data!$A$2:$P$700,MATCH("VAT rate",Data!$A$1:$P$1,0),FALSE)),2)),0)</f>
        <v>0</v>
      </c>
      <c r="H270" s="136">
        <f t="shared" si="25"/>
        <v>0</v>
      </c>
      <c r="I270" s="137">
        <f t="shared" si="26"/>
        <v>0</v>
      </c>
      <c r="J270" s="138">
        <f>IF(Business!$B$10="n",G270,ROUND('Sales Invoices'!F270*(1-Business!$B$11),2))</f>
        <v>0</v>
      </c>
      <c r="K270" s="139">
        <f t="shared" si="27"/>
        <v>0</v>
      </c>
      <c r="L270" s="140">
        <f>SUMIF('Business Bank'!$E$7:$E$598,A270,'Business Bank'!$D$7:$D$598)+SUMIF(Bank2!$E$7:$E$598,A270,Bank2!$D$7:$D$598)+SUMIF(CreditCard!$E$7:$E$598,A270,CreditCard!$D$7:$D$598)+SUMIF(Proprietor!$E$7:$E$574,A270,Proprietor!$D$7:$D$574)+SUMIF('CIS(suppliers)'!$E$8:$E$575,A270,'CIS(suppliers)'!$D$8:$D$575)+SUMIF('CIS(customers)'!$E$8:$E$575,A270,'CIS(customers)'!$D$8:$D$575)</f>
        <v>0</v>
      </c>
      <c r="M270" s="383" t="str">
        <f>IF((SUMIF('Business Bank'!$E$7:$E$6681,A270,'Business Bank'!$A$7:$A$6681)+SUMIF(Bank2!$E$7:$E$6690,A270,Bank2!$A$7:$A$6690)+SUMIF(CreditCard!$E$7:$E$6699,A270,CreditCard!$A$7:$A$6699)+SUMIF(Proprietor!$E$7:$E$6469,A270,Proprietor!$A$7:$D$6469))&gt;0,SUMIF('Business Bank'!$E$7:$E$6681,A270,'Business Bank'!$A$7:$A$6681)+SUMIF(Bank2!$E$7:$E$6690,A270,Bank2!$A$7:$A$6690)+SUMIF(CreditCard!$E$7:$E$6699,A270,CreditCard!$A$7:$A$6699)+SUMIF(Proprietor!$E$7:$E$6469,A270,Proprietor!$A$7:$D$6469),"")</f>
        <v/>
      </c>
      <c r="N270" s="141">
        <f t="shared" si="28"/>
        <v>0</v>
      </c>
      <c r="O270" s="142">
        <f>IF(H270&gt;0,IF(B270&gt;0,IF(Business!$B$7="n",N270,ROUND(N270*1/(1+VLOOKUP(DATE(YEAR(B270),MONTH(B270),1),Data!$A$2:$P$700,MATCH("VAT rate",Data!$A$1:$P$1,0),FALSE)),2)),0),N270)</f>
        <v>0</v>
      </c>
      <c r="P270" s="143">
        <f t="shared" si="29"/>
        <v>0</v>
      </c>
      <c r="Q270" s="357"/>
    </row>
    <row r="271" spans="1:17" s="57" customFormat="1">
      <c r="A271" s="75"/>
      <c r="B271" s="68"/>
      <c r="C271" s="75"/>
      <c r="D271" s="135" t="str">
        <f>IF(ISERROR(VLOOKUP(C271,Customers!$A$7:$H$302,3,FALSE)),"",VLOOKUP(C271,Customers!$A$7:$H$302,3,FALSE))</f>
        <v/>
      </c>
      <c r="E271" s="505"/>
      <c r="F271" s="52"/>
      <c r="G271" s="135">
        <f>IF(B271&gt;0,IF(Business!$B$7="n",F271,ROUND(F271*1/(1+VLOOKUP(DATE(YEAR(B271),MONTH(B271),1),Data!$A$2:$P$700,MATCH("VAT rate",Data!$A$1:$P$1,0),FALSE)),2)),0)</f>
        <v>0</v>
      </c>
      <c r="H271" s="136">
        <f t="shared" si="25"/>
        <v>0</v>
      </c>
      <c r="I271" s="137">
        <f t="shared" si="26"/>
        <v>0</v>
      </c>
      <c r="J271" s="138">
        <f>IF(Business!$B$10="n",G271,ROUND('Sales Invoices'!F271*(1-Business!$B$11),2))</f>
        <v>0</v>
      </c>
      <c r="K271" s="139">
        <f t="shared" si="27"/>
        <v>0</v>
      </c>
      <c r="L271" s="140">
        <f>SUMIF('Business Bank'!$E$7:$E$598,A271,'Business Bank'!$D$7:$D$598)+SUMIF(Bank2!$E$7:$E$598,A271,Bank2!$D$7:$D$598)+SUMIF(CreditCard!$E$7:$E$598,A271,CreditCard!$D$7:$D$598)+SUMIF(Proprietor!$E$7:$E$574,A271,Proprietor!$D$7:$D$574)+SUMIF('CIS(suppliers)'!$E$8:$E$575,A271,'CIS(suppliers)'!$D$8:$D$575)+SUMIF('CIS(customers)'!$E$8:$E$575,A271,'CIS(customers)'!$D$8:$D$575)</f>
        <v>0</v>
      </c>
      <c r="M271" s="383" t="str">
        <f>IF((SUMIF('Business Bank'!$E$7:$E$6681,A271,'Business Bank'!$A$7:$A$6681)+SUMIF(Bank2!$E$7:$E$6690,A271,Bank2!$A$7:$A$6690)+SUMIF(CreditCard!$E$7:$E$6699,A271,CreditCard!$A$7:$A$6699)+SUMIF(Proprietor!$E$7:$E$6469,A271,Proprietor!$A$7:$D$6469))&gt;0,SUMIF('Business Bank'!$E$7:$E$6681,A271,'Business Bank'!$A$7:$A$6681)+SUMIF(Bank2!$E$7:$E$6690,A271,Bank2!$A$7:$A$6690)+SUMIF(CreditCard!$E$7:$E$6699,A271,CreditCard!$A$7:$A$6699)+SUMIF(Proprietor!$E$7:$E$6469,A271,Proprietor!$A$7:$D$6469),"")</f>
        <v/>
      </c>
      <c r="N271" s="141">
        <f t="shared" si="28"/>
        <v>0</v>
      </c>
      <c r="O271" s="142">
        <f>IF(H271&gt;0,IF(B271&gt;0,IF(Business!$B$7="n",N271,ROUND(N271*1/(1+VLOOKUP(DATE(YEAR(B271),MONTH(B271),1),Data!$A$2:$P$700,MATCH("VAT rate",Data!$A$1:$P$1,0),FALSE)),2)),0),N271)</f>
        <v>0</v>
      </c>
      <c r="P271" s="143">
        <f t="shared" si="29"/>
        <v>0</v>
      </c>
      <c r="Q271" s="357"/>
    </row>
    <row r="272" spans="1:17" s="57" customFormat="1">
      <c r="A272" s="75"/>
      <c r="B272" s="68"/>
      <c r="C272" s="75"/>
      <c r="D272" s="135" t="str">
        <f>IF(ISERROR(VLOOKUP(C272,Customers!$A$7:$H$302,3,FALSE)),"",VLOOKUP(C272,Customers!$A$7:$H$302,3,FALSE))</f>
        <v/>
      </c>
      <c r="E272" s="505"/>
      <c r="F272" s="52"/>
      <c r="G272" s="135">
        <f>IF(B272&gt;0,IF(Business!$B$7="n",F272,ROUND(F272*1/(1+VLOOKUP(DATE(YEAR(B272),MONTH(B272),1),Data!$A$2:$P$700,MATCH("VAT rate",Data!$A$1:$P$1,0),FALSE)),2)),0)</f>
        <v>0</v>
      </c>
      <c r="H272" s="136">
        <f t="shared" si="25"/>
        <v>0</v>
      </c>
      <c r="I272" s="137">
        <f t="shared" si="26"/>
        <v>0</v>
      </c>
      <c r="J272" s="138">
        <f>IF(Business!$B$10="n",G272,ROUND('Sales Invoices'!F272*(1-Business!$B$11),2))</f>
        <v>0</v>
      </c>
      <c r="K272" s="139">
        <f t="shared" si="27"/>
        <v>0</v>
      </c>
      <c r="L272" s="140">
        <f>SUMIF('Business Bank'!$E$7:$E$598,A272,'Business Bank'!$D$7:$D$598)+SUMIF(Bank2!$E$7:$E$598,A272,Bank2!$D$7:$D$598)+SUMIF(CreditCard!$E$7:$E$598,A272,CreditCard!$D$7:$D$598)+SUMIF(Proprietor!$E$7:$E$574,A272,Proprietor!$D$7:$D$574)+SUMIF('CIS(suppliers)'!$E$8:$E$575,A272,'CIS(suppliers)'!$D$8:$D$575)+SUMIF('CIS(customers)'!$E$8:$E$575,A272,'CIS(customers)'!$D$8:$D$575)</f>
        <v>0</v>
      </c>
      <c r="M272" s="383" t="str">
        <f>IF((SUMIF('Business Bank'!$E$7:$E$6681,A272,'Business Bank'!$A$7:$A$6681)+SUMIF(Bank2!$E$7:$E$6690,A272,Bank2!$A$7:$A$6690)+SUMIF(CreditCard!$E$7:$E$6699,A272,CreditCard!$A$7:$A$6699)+SUMIF(Proprietor!$E$7:$E$6469,A272,Proprietor!$A$7:$D$6469))&gt;0,SUMIF('Business Bank'!$E$7:$E$6681,A272,'Business Bank'!$A$7:$A$6681)+SUMIF(Bank2!$E$7:$E$6690,A272,Bank2!$A$7:$A$6690)+SUMIF(CreditCard!$E$7:$E$6699,A272,CreditCard!$A$7:$A$6699)+SUMIF(Proprietor!$E$7:$E$6469,A272,Proprietor!$A$7:$D$6469),"")</f>
        <v/>
      </c>
      <c r="N272" s="141">
        <f t="shared" si="28"/>
        <v>0</v>
      </c>
      <c r="O272" s="142">
        <f>IF(H272&gt;0,IF(B272&gt;0,IF(Business!$B$7="n",N272,ROUND(N272*1/(1+VLOOKUP(DATE(YEAR(B272),MONTH(B272),1),Data!$A$2:$P$700,MATCH("VAT rate",Data!$A$1:$P$1,0),FALSE)),2)),0),N272)</f>
        <v>0</v>
      </c>
      <c r="P272" s="143">
        <f t="shared" si="29"/>
        <v>0</v>
      </c>
      <c r="Q272" s="357"/>
    </row>
    <row r="273" spans="1:17" s="57" customFormat="1">
      <c r="A273" s="75"/>
      <c r="B273" s="68"/>
      <c r="C273" s="75"/>
      <c r="D273" s="135" t="str">
        <f>IF(ISERROR(VLOOKUP(C273,Customers!$A$7:$H$302,3,FALSE)),"",VLOOKUP(C273,Customers!$A$7:$H$302,3,FALSE))</f>
        <v/>
      </c>
      <c r="E273" s="505"/>
      <c r="F273" s="52"/>
      <c r="G273" s="135">
        <f>IF(B273&gt;0,IF(Business!$B$7="n",F273,ROUND(F273*1/(1+VLOOKUP(DATE(YEAR(B273),MONTH(B273),1),Data!$A$2:$P$700,MATCH("VAT rate",Data!$A$1:$P$1,0),FALSE)),2)),0)</f>
        <v>0</v>
      </c>
      <c r="H273" s="136">
        <f t="shared" si="25"/>
        <v>0</v>
      </c>
      <c r="I273" s="137">
        <f t="shared" si="26"/>
        <v>0</v>
      </c>
      <c r="J273" s="138">
        <f>IF(Business!$B$10="n",G273,ROUND('Sales Invoices'!F273*(1-Business!$B$11),2))</f>
        <v>0</v>
      </c>
      <c r="K273" s="139">
        <f t="shared" si="27"/>
        <v>0</v>
      </c>
      <c r="L273" s="140">
        <f>SUMIF('Business Bank'!$E$7:$E$598,A273,'Business Bank'!$D$7:$D$598)+SUMIF(Bank2!$E$7:$E$598,A273,Bank2!$D$7:$D$598)+SUMIF(CreditCard!$E$7:$E$598,A273,CreditCard!$D$7:$D$598)+SUMIF(Proprietor!$E$7:$E$574,A273,Proprietor!$D$7:$D$574)+SUMIF('CIS(suppliers)'!$E$8:$E$575,A273,'CIS(suppliers)'!$D$8:$D$575)+SUMIF('CIS(customers)'!$E$8:$E$575,A273,'CIS(customers)'!$D$8:$D$575)</f>
        <v>0</v>
      </c>
      <c r="M273" s="383" t="str">
        <f>IF((SUMIF('Business Bank'!$E$7:$E$6681,A273,'Business Bank'!$A$7:$A$6681)+SUMIF(Bank2!$E$7:$E$6690,A273,Bank2!$A$7:$A$6690)+SUMIF(CreditCard!$E$7:$E$6699,A273,CreditCard!$A$7:$A$6699)+SUMIF(Proprietor!$E$7:$E$6469,A273,Proprietor!$A$7:$D$6469))&gt;0,SUMIF('Business Bank'!$E$7:$E$6681,A273,'Business Bank'!$A$7:$A$6681)+SUMIF(Bank2!$E$7:$E$6690,A273,Bank2!$A$7:$A$6690)+SUMIF(CreditCard!$E$7:$E$6699,A273,CreditCard!$A$7:$A$6699)+SUMIF(Proprietor!$E$7:$E$6469,A273,Proprietor!$A$7:$D$6469),"")</f>
        <v/>
      </c>
      <c r="N273" s="141">
        <f t="shared" si="28"/>
        <v>0</v>
      </c>
      <c r="O273" s="142">
        <f>IF(H273&gt;0,IF(B273&gt;0,IF(Business!$B$7="n",N273,ROUND(N273*1/(1+VLOOKUP(DATE(YEAR(B273),MONTH(B273),1),Data!$A$2:$P$700,MATCH("VAT rate",Data!$A$1:$P$1,0),FALSE)),2)),0),N273)</f>
        <v>0</v>
      </c>
      <c r="P273" s="143">
        <f t="shared" si="29"/>
        <v>0</v>
      </c>
      <c r="Q273" s="357"/>
    </row>
    <row r="274" spans="1:17" s="57" customFormat="1">
      <c r="A274" s="75"/>
      <c r="B274" s="68"/>
      <c r="C274" s="75"/>
      <c r="D274" s="135" t="str">
        <f>IF(ISERROR(VLOOKUP(C274,Customers!$A$7:$H$302,3,FALSE)),"",VLOOKUP(C274,Customers!$A$7:$H$302,3,FALSE))</f>
        <v/>
      </c>
      <c r="E274" s="505"/>
      <c r="F274" s="52"/>
      <c r="G274" s="135">
        <f>IF(B274&gt;0,IF(Business!$B$7="n",F274,ROUND(F274*1/(1+VLOOKUP(DATE(YEAR(B274),MONTH(B274),1),Data!$A$2:$P$700,MATCH("VAT rate",Data!$A$1:$P$1,0),FALSE)),2)),0)</f>
        <v>0</v>
      </c>
      <c r="H274" s="136">
        <f t="shared" si="25"/>
        <v>0</v>
      </c>
      <c r="I274" s="137">
        <f t="shared" si="26"/>
        <v>0</v>
      </c>
      <c r="J274" s="138">
        <f>IF(Business!$B$10="n",G274,ROUND('Sales Invoices'!F274*(1-Business!$B$11),2))</f>
        <v>0</v>
      </c>
      <c r="K274" s="139">
        <f t="shared" si="27"/>
        <v>0</v>
      </c>
      <c r="L274" s="140">
        <f>SUMIF('Business Bank'!$E$7:$E$598,A274,'Business Bank'!$D$7:$D$598)+SUMIF(Bank2!$E$7:$E$598,A274,Bank2!$D$7:$D$598)+SUMIF(CreditCard!$E$7:$E$598,A274,CreditCard!$D$7:$D$598)+SUMIF(Proprietor!$E$7:$E$574,A274,Proprietor!$D$7:$D$574)+SUMIF('CIS(suppliers)'!$E$8:$E$575,A274,'CIS(suppliers)'!$D$8:$D$575)+SUMIF('CIS(customers)'!$E$8:$E$575,A274,'CIS(customers)'!$D$8:$D$575)</f>
        <v>0</v>
      </c>
      <c r="M274" s="383" t="str">
        <f>IF((SUMIF('Business Bank'!$E$7:$E$6681,A274,'Business Bank'!$A$7:$A$6681)+SUMIF(Bank2!$E$7:$E$6690,A274,Bank2!$A$7:$A$6690)+SUMIF(CreditCard!$E$7:$E$6699,A274,CreditCard!$A$7:$A$6699)+SUMIF(Proprietor!$E$7:$E$6469,A274,Proprietor!$A$7:$D$6469))&gt;0,SUMIF('Business Bank'!$E$7:$E$6681,A274,'Business Bank'!$A$7:$A$6681)+SUMIF(Bank2!$E$7:$E$6690,A274,Bank2!$A$7:$A$6690)+SUMIF(CreditCard!$E$7:$E$6699,A274,CreditCard!$A$7:$A$6699)+SUMIF(Proprietor!$E$7:$E$6469,A274,Proprietor!$A$7:$D$6469),"")</f>
        <v/>
      </c>
      <c r="N274" s="141">
        <f t="shared" si="28"/>
        <v>0</v>
      </c>
      <c r="O274" s="142">
        <f>IF(H274&gt;0,IF(B274&gt;0,IF(Business!$B$7="n",N274,ROUND(N274*1/(1+VLOOKUP(DATE(YEAR(B274),MONTH(B274),1),Data!$A$2:$P$700,MATCH("VAT rate",Data!$A$1:$P$1,0),FALSE)),2)),0),N274)</f>
        <v>0</v>
      </c>
      <c r="P274" s="143">
        <f t="shared" si="29"/>
        <v>0</v>
      </c>
      <c r="Q274" s="357"/>
    </row>
    <row r="275" spans="1:17" s="57" customFormat="1">
      <c r="A275" s="75"/>
      <c r="B275" s="68"/>
      <c r="C275" s="75"/>
      <c r="D275" s="135" t="str">
        <f>IF(ISERROR(VLOOKUP(C275,Customers!$A$7:$H$302,3,FALSE)),"",VLOOKUP(C275,Customers!$A$7:$H$302,3,FALSE))</f>
        <v/>
      </c>
      <c r="E275" s="505"/>
      <c r="F275" s="52"/>
      <c r="G275" s="135">
        <f>IF(B275&gt;0,IF(Business!$B$7="n",F275,ROUND(F275*1/(1+VLOOKUP(DATE(YEAR(B275),MONTH(B275),1),Data!$A$2:$P$700,MATCH("VAT rate",Data!$A$1:$P$1,0),FALSE)),2)),0)</f>
        <v>0</v>
      </c>
      <c r="H275" s="136">
        <f t="shared" si="25"/>
        <v>0</v>
      </c>
      <c r="I275" s="137">
        <f t="shared" si="26"/>
        <v>0</v>
      </c>
      <c r="J275" s="138">
        <f>IF(Business!$B$10="n",G275,ROUND('Sales Invoices'!F275*(1-Business!$B$11),2))</f>
        <v>0</v>
      </c>
      <c r="K275" s="139">
        <f t="shared" si="27"/>
        <v>0</v>
      </c>
      <c r="L275" s="140">
        <f>SUMIF('Business Bank'!$E$7:$E$598,A275,'Business Bank'!$D$7:$D$598)+SUMIF(Bank2!$E$7:$E$598,A275,Bank2!$D$7:$D$598)+SUMIF(CreditCard!$E$7:$E$598,A275,CreditCard!$D$7:$D$598)+SUMIF(Proprietor!$E$7:$E$574,A275,Proprietor!$D$7:$D$574)+SUMIF('CIS(suppliers)'!$E$8:$E$575,A275,'CIS(suppliers)'!$D$8:$D$575)+SUMIF('CIS(customers)'!$E$8:$E$575,A275,'CIS(customers)'!$D$8:$D$575)</f>
        <v>0</v>
      </c>
      <c r="M275" s="383" t="str">
        <f>IF((SUMIF('Business Bank'!$E$7:$E$6681,A275,'Business Bank'!$A$7:$A$6681)+SUMIF(Bank2!$E$7:$E$6690,A275,Bank2!$A$7:$A$6690)+SUMIF(CreditCard!$E$7:$E$6699,A275,CreditCard!$A$7:$A$6699)+SUMIF(Proprietor!$E$7:$E$6469,A275,Proprietor!$A$7:$D$6469))&gt;0,SUMIF('Business Bank'!$E$7:$E$6681,A275,'Business Bank'!$A$7:$A$6681)+SUMIF(Bank2!$E$7:$E$6690,A275,Bank2!$A$7:$A$6690)+SUMIF(CreditCard!$E$7:$E$6699,A275,CreditCard!$A$7:$A$6699)+SUMIF(Proprietor!$E$7:$E$6469,A275,Proprietor!$A$7:$D$6469),"")</f>
        <v/>
      </c>
      <c r="N275" s="141">
        <f t="shared" si="28"/>
        <v>0</v>
      </c>
      <c r="O275" s="142">
        <f>IF(H275&gt;0,IF(B275&gt;0,IF(Business!$B$7="n",N275,ROUND(N275*1/(1+VLOOKUP(DATE(YEAR(B275),MONTH(B275),1),Data!$A$2:$P$700,MATCH("VAT rate",Data!$A$1:$P$1,0),FALSE)),2)),0),N275)</f>
        <v>0</v>
      </c>
      <c r="P275" s="143">
        <f t="shared" si="29"/>
        <v>0</v>
      </c>
      <c r="Q275" s="357"/>
    </row>
    <row r="276" spans="1:17" s="57" customFormat="1">
      <c r="A276" s="75"/>
      <c r="B276" s="68"/>
      <c r="C276" s="75"/>
      <c r="D276" s="135" t="str">
        <f>IF(ISERROR(VLOOKUP(C276,Customers!$A$7:$H$302,3,FALSE)),"",VLOOKUP(C276,Customers!$A$7:$H$302,3,FALSE))</f>
        <v/>
      </c>
      <c r="E276" s="505"/>
      <c r="F276" s="52"/>
      <c r="G276" s="135">
        <f>IF(B276&gt;0,IF(Business!$B$7="n",F276,ROUND(F276*1/(1+VLOOKUP(DATE(YEAR(B276),MONTH(B276),1),Data!$A$2:$P$700,MATCH("VAT rate",Data!$A$1:$P$1,0),FALSE)),2)),0)</f>
        <v>0</v>
      </c>
      <c r="H276" s="136">
        <f t="shared" si="25"/>
        <v>0</v>
      </c>
      <c r="I276" s="137">
        <f t="shared" si="26"/>
        <v>0</v>
      </c>
      <c r="J276" s="138">
        <f>IF(Business!$B$10="n",G276,ROUND('Sales Invoices'!F276*(1-Business!$B$11),2))</f>
        <v>0</v>
      </c>
      <c r="K276" s="139">
        <f t="shared" si="27"/>
        <v>0</v>
      </c>
      <c r="L276" s="140">
        <f>SUMIF('Business Bank'!$E$7:$E$598,A276,'Business Bank'!$D$7:$D$598)+SUMIF(Bank2!$E$7:$E$598,A276,Bank2!$D$7:$D$598)+SUMIF(CreditCard!$E$7:$E$598,A276,CreditCard!$D$7:$D$598)+SUMIF(Proprietor!$E$7:$E$574,A276,Proprietor!$D$7:$D$574)+SUMIF('CIS(suppliers)'!$E$8:$E$575,A276,'CIS(suppliers)'!$D$8:$D$575)+SUMIF('CIS(customers)'!$E$8:$E$575,A276,'CIS(customers)'!$D$8:$D$575)</f>
        <v>0</v>
      </c>
      <c r="M276" s="383" t="str">
        <f>IF((SUMIF('Business Bank'!$E$7:$E$6681,A276,'Business Bank'!$A$7:$A$6681)+SUMIF(Bank2!$E$7:$E$6690,A276,Bank2!$A$7:$A$6690)+SUMIF(CreditCard!$E$7:$E$6699,A276,CreditCard!$A$7:$A$6699)+SUMIF(Proprietor!$E$7:$E$6469,A276,Proprietor!$A$7:$D$6469))&gt;0,SUMIF('Business Bank'!$E$7:$E$6681,A276,'Business Bank'!$A$7:$A$6681)+SUMIF(Bank2!$E$7:$E$6690,A276,Bank2!$A$7:$A$6690)+SUMIF(CreditCard!$E$7:$E$6699,A276,CreditCard!$A$7:$A$6699)+SUMIF(Proprietor!$E$7:$E$6469,A276,Proprietor!$A$7:$D$6469),"")</f>
        <v/>
      </c>
      <c r="N276" s="141">
        <f t="shared" si="28"/>
        <v>0</v>
      </c>
      <c r="O276" s="142">
        <f>IF(H276&gt;0,IF(B276&gt;0,IF(Business!$B$7="n",N276,ROUND(N276*1/(1+VLOOKUP(DATE(YEAR(B276),MONTH(B276),1),Data!$A$2:$P$700,MATCH("VAT rate",Data!$A$1:$P$1,0),FALSE)),2)),0),N276)</f>
        <v>0</v>
      </c>
      <c r="P276" s="143">
        <f t="shared" si="29"/>
        <v>0</v>
      </c>
      <c r="Q276" s="357"/>
    </row>
    <row r="277" spans="1:17" s="57" customFormat="1">
      <c r="A277" s="75"/>
      <c r="B277" s="68"/>
      <c r="C277" s="75"/>
      <c r="D277" s="135" t="str">
        <f>IF(ISERROR(VLOOKUP(C277,Customers!$A$7:$H$302,3,FALSE)),"",VLOOKUP(C277,Customers!$A$7:$H$302,3,FALSE))</f>
        <v/>
      </c>
      <c r="E277" s="505"/>
      <c r="F277" s="52"/>
      <c r="G277" s="135">
        <f>IF(B277&gt;0,IF(Business!$B$7="n",F277,ROUND(F277*1/(1+VLOOKUP(DATE(YEAR(B277),MONTH(B277),1),Data!$A$2:$P$700,MATCH("VAT rate",Data!$A$1:$P$1,0),FALSE)),2)),0)</f>
        <v>0</v>
      </c>
      <c r="H277" s="136">
        <f t="shared" si="25"/>
        <v>0</v>
      </c>
      <c r="I277" s="137">
        <f t="shared" si="26"/>
        <v>0</v>
      </c>
      <c r="J277" s="138">
        <f>IF(Business!$B$10="n",G277,ROUND('Sales Invoices'!F277*(1-Business!$B$11),2))</f>
        <v>0</v>
      </c>
      <c r="K277" s="139">
        <f t="shared" si="27"/>
        <v>0</v>
      </c>
      <c r="L277" s="140">
        <f>SUMIF('Business Bank'!$E$7:$E$598,A277,'Business Bank'!$D$7:$D$598)+SUMIF(Bank2!$E$7:$E$598,A277,Bank2!$D$7:$D$598)+SUMIF(CreditCard!$E$7:$E$598,A277,CreditCard!$D$7:$D$598)+SUMIF(Proprietor!$E$7:$E$574,A277,Proprietor!$D$7:$D$574)+SUMIF('CIS(suppliers)'!$E$8:$E$575,A277,'CIS(suppliers)'!$D$8:$D$575)+SUMIF('CIS(customers)'!$E$8:$E$575,A277,'CIS(customers)'!$D$8:$D$575)</f>
        <v>0</v>
      </c>
      <c r="M277" s="383" t="str">
        <f>IF((SUMIF('Business Bank'!$E$7:$E$6681,A277,'Business Bank'!$A$7:$A$6681)+SUMIF(Bank2!$E$7:$E$6690,A277,Bank2!$A$7:$A$6690)+SUMIF(CreditCard!$E$7:$E$6699,A277,CreditCard!$A$7:$A$6699)+SUMIF(Proprietor!$E$7:$E$6469,A277,Proprietor!$A$7:$D$6469))&gt;0,SUMIF('Business Bank'!$E$7:$E$6681,A277,'Business Bank'!$A$7:$A$6681)+SUMIF(Bank2!$E$7:$E$6690,A277,Bank2!$A$7:$A$6690)+SUMIF(CreditCard!$E$7:$E$6699,A277,CreditCard!$A$7:$A$6699)+SUMIF(Proprietor!$E$7:$E$6469,A277,Proprietor!$A$7:$D$6469),"")</f>
        <v/>
      </c>
      <c r="N277" s="141">
        <f t="shared" si="28"/>
        <v>0</v>
      </c>
      <c r="O277" s="142">
        <f>IF(H277&gt;0,IF(B277&gt;0,IF(Business!$B$7="n",N277,ROUND(N277*1/(1+VLOOKUP(DATE(YEAR(B277),MONTH(B277),1),Data!$A$2:$P$700,MATCH("VAT rate",Data!$A$1:$P$1,0),FALSE)),2)),0),N277)</f>
        <v>0</v>
      </c>
      <c r="P277" s="143">
        <f t="shared" si="29"/>
        <v>0</v>
      </c>
      <c r="Q277" s="357"/>
    </row>
    <row r="278" spans="1:17" s="57" customFormat="1">
      <c r="A278" s="75"/>
      <c r="B278" s="68"/>
      <c r="C278" s="75"/>
      <c r="D278" s="135" t="str">
        <f>IF(ISERROR(VLOOKUP(C278,Customers!$A$7:$H$302,3,FALSE)),"",VLOOKUP(C278,Customers!$A$7:$H$302,3,FALSE))</f>
        <v/>
      </c>
      <c r="E278" s="505"/>
      <c r="F278" s="52"/>
      <c r="G278" s="135">
        <f>IF(B278&gt;0,IF(Business!$B$7="n",F278,ROUND(F278*1/(1+VLOOKUP(DATE(YEAR(B278),MONTH(B278),1),Data!$A$2:$P$700,MATCH("VAT rate",Data!$A$1:$P$1,0),FALSE)),2)),0)</f>
        <v>0</v>
      </c>
      <c r="H278" s="136">
        <f t="shared" si="25"/>
        <v>0</v>
      </c>
      <c r="I278" s="137">
        <f t="shared" si="26"/>
        <v>0</v>
      </c>
      <c r="J278" s="138">
        <f>IF(Business!$B$10="n",G278,ROUND('Sales Invoices'!F278*(1-Business!$B$11),2))</f>
        <v>0</v>
      </c>
      <c r="K278" s="139">
        <f t="shared" si="27"/>
        <v>0</v>
      </c>
      <c r="L278" s="140">
        <f>SUMIF('Business Bank'!$E$7:$E$598,A278,'Business Bank'!$D$7:$D$598)+SUMIF(Bank2!$E$7:$E$598,A278,Bank2!$D$7:$D$598)+SUMIF(CreditCard!$E$7:$E$598,A278,CreditCard!$D$7:$D$598)+SUMIF(Proprietor!$E$7:$E$574,A278,Proprietor!$D$7:$D$574)+SUMIF('CIS(suppliers)'!$E$8:$E$575,A278,'CIS(suppliers)'!$D$8:$D$575)+SUMIF('CIS(customers)'!$E$8:$E$575,A278,'CIS(customers)'!$D$8:$D$575)</f>
        <v>0</v>
      </c>
      <c r="M278" s="383" t="str">
        <f>IF((SUMIF('Business Bank'!$E$7:$E$6681,A278,'Business Bank'!$A$7:$A$6681)+SUMIF(Bank2!$E$7:$E$6690,A278,Bank2!$A$7:$A$6690)+SUMIF(CreditCard!$E$7:$E$6699,A278,CreditCard!$A$7:$A$6699)+SUMIF(Proprietor!$E$7:$E$6469,A278,Proprietor!$A$7:$D$6469))&gt;0,SUMIF('Business Bank'!$E$7:$E$6681,A278,'Business Bank'!$A$7:$A$6681)+SUMIF(Bank2!$E$7:$E$6690,A278,Bank2!$A$7:$A$6690)+SUMIF(CreditCard!$E$7:$E$6699,A278,CreditCard!$A$7:$A$6699)+SUMIF(Proprietor!$E$7:$E$6469,A278,Proprietor!$A$7:$D$6469),"")</f>
        <v/>
      </c>
      <c r="N278" s="141">
        <f t="shared" si="28"/>
        <v>0</v>
      </c>
      <c r="O278" s="142">
        <f>IF(H278&gt;0,IF(B278&gt;0,IF(Business!$B$7="n",N278,ROUND(N278*1/(1+VLOOKUP(DATE(YEAR(B278),MONTH(B278),1),Data!$A$2:$P$700,MATCH("VAT rate",Data!$A$1:$P$1,0),FALSE)),2)),0),N278)</f>
        <v>0</v>
      </c>
      <c r="P278" s="143">
        <f t="shared" si="29"/>
        <v>0</v>
      </c>
      <c r="Q278" s="357"/>
    </row>
    <row r="279" spans="1:17" s="57" customFormat="1">
      <c r="A279" s="75"/>
      <c r="B279" s="68"/>
      <c r="C279" s="75"/>
      <c r="D279" s="135" t="str">
        <f>IF(ISERROR(VLOOKUP(C279,Customers!$A$7:$H$302,3,FALSE)),"",VLOOKUP(C279,Customers!$A$7:$H$302,3,FALSE))</f>
        <v/>
      </c>
      <c r="E279" s="505"/>
      <c r="F279" s="52"/>
      <c r="G279" s="135">
        <f>IF(B279&gt;0,IF(Business!$B$7="n",F279,ROUND(F279*1/(1+VLOOKUP(DATE(YEAR(B279),MONTH(B279),1),Data!$A$2:$P$700,MATCH("VAT rate",Data!$A$1:$P$1,0),FALSE)),2)),0)</f>
        <v>0</v>
      </c>
      <c r="H279" s="136">
        <f t="shared" si="25"/>
        <v>0</v>
      </c>
      <c r="I279" s="137">
        <f t="shared" si="26"/>
        <v>0</v>
      </c>
      <c r="J279" s="138">
        <f>IF(Business!$B$10="n",G279,ROUND('Sales Invoices'!F279*(1-Business!$B$11),2))</f>
        <v>0</v>
      </c>
      <c r="K279" s="139">
        <f t="shared" si="27"/>
        <v>0</v>
      </c>
      <c r="L279" s="140">
        <f>SUMIF('Business Bank'!$E$7:$E$598,A279,'Business Bank'!$D$7:$D$598)+SUMIF(Bank2!$E$7:$E$598,A279,Bank2!$D$7:$D$598)+SUMIF(CreditCard!$E$7:$E$598,A279,CreditCard!$D$7:$D$598)+SUMIF(Proprietor!$E$7:$E$574,A279,Proprietor!$D$7:$D$574)+SUMIF('CIS(suppliers)'!$E$8:$E$575,A279,'CIS(suppliers)'!$D$8:$D$575)+SUMIF('CIS(customers)'!$E$8:$E$575,A279,'CIS(customers)'!$D$8:$D$575)</f>
        <v>0</v>
      </c>
      <c r="M279" s="383" t="str">
        <f>IF((SUMIF('Business Bank'!$E$7:$E$6681,A279,'Business Bank'!$A$7:$A$6681)+SUMIF(Bank2!$E$7:$E$6690,A279,Bank2!$A$7:$A$6690)+SUMIF(CreditCard!$E$7:$E$6699,A279,CreditCard!$A$7:$A$6699)+SUMIF(Proprietor!$E$7:$E$6469,A279,Proprietor!$A$7:$D$6469))&gt;0,SUMIF('Business Bank'!$E$7:$E$6681,A279,'Business Bank'!$A$7:$A$6681)+SUMIF(Bank2!$E$7:$E$6690,A279,Bank2!$A$7:$A$6690)+SUMIF(CreditCard!$E$7:$E$6699,A279,CreditCard!$A$7:$A$6699)+SUMIF(Proprietor!$E$7:$E$6469,A279,Proprietor!$A$7:$D$6469),"")</f>
        <v/>
      </c>
      <c r="N279" s="141">
        <f t="shared" si="28"/>
        <v>0</v>
      </c>
      <c r="O279" s="142">
        <f>IF(H279&gt;0,IF(B279&gt;0,IF(Business!$B$7="n",N279,ROUND(N279*1/(1+VLOOKUP(DATE(YEAR(B279),MONTH(B279),1),Data!$A$2:$P$700,MATCH("VAT rate",Data!$A$1:$P$1,0),FALSE)),2)),0),N279)</f>
        <v>0</v>
      </c>
      <c r="P279" s="143">
        <f t="shared" si="29"/>
        <v>0</v>
      </c>
      <c r="Q279" s="357"/>
    </row>
    <row r="280" spans="1:17" s="57" customFormat="1">
      <c r="A280" s="75"/>
      <c r="B280" s="68"/>
      <c r="C280" s="75"/>
      <c r="D280" s="135" t="str">
        <f>IF(ISERROR(VLOOKUP(C280,Customers!$A$7:$H$302,3,FALSE)),"",VLOOKUP(C280,Customers!$A$7:$H$302,3,FALSE))</f>
        <v/>
      </c>
      <c r="E280" s="505"/>
      <c r="F280" s="52"/>
      <c r="G280" s="135">
        <f>IF(B280&gt;0,IF(Business!$B$7="n",F280,ROUND(F280*1/(1+VLOOKUP(DATE(YEAR(B280),MONTH(B280),1),Data!$A$2:$P$700,MATCH("VAT rate",Data!$A$1:$P$1,0),FALSE)),2)),0)</f>
        <v>0</v>
      </c>
      <c r="H280" s="136">
        <f t="shared" si="25"/>
        <v>0</v>
      </c>
      <c r="I280" s="137">
        <f t="shared" si="26"/>
        <v>0</v>
      </c>
      <c r="J280" s="138">
        <f>IF(Business!$B$10="n",G280,ROUND('Sales Invoices'!F280*(1-Business!$B$11),2))</f>
        <v>0</v>
      </c>
      <c r="K280" s="139">
        <f t="shared" si="27"/>
        <v>0</v>
      </c>
      <c r="L280" s="140">
        <f>SUMIF('Business Bank'!$E$7:$E$598,A280,'Business Bank'!$D$7:$D$598)+SUMIF(Bank2!$E$7:$E$598,A280,Bank2!$D$7:$D$598)+SUMIF(CreditCard!$E$7:$E$598,A280,CreditCard!$D$7:$D$598)+SUMIF(Proprietor!$E$7:$E$574,A280,Proprietor!$D$7:$D$574)+SUMIF('CIS(suppliers)'!$E$8:$E$575,A280,'CIS(suppliers)'!$D$8:$D$575)+SUMIF('CIS(customers)'!$E$8:$E$575,A280,'CIS(customers)'!$D$8:$D$575)</f>
        <v>0</v>
      </c>
      <c r="M280" s="383" t="str">
        <f>IF((SUMIF('Business Bank'!$E$7:$E$6681,A280,'Business Bank'!$A$7:$A$6681)+SUMIF(Bank2!$E$7:$E$6690,A280,Bank2!$A$7:$A$6690)+SUMIF(CreditCard!$E$7:$E$6699,A280,CreditCard!$A$7:$A$6699)+SUMIF(Proprietor!$E$7:$E$6469,A280,Proprietor!$A$7:$D$6469))&gt;0,SUMIF('Business Bank'!$E$7:$E$6681,A280,'Business Bank'!$A$7:$A$6681)+SUMIF(Bank2!$E$7:$E$6690,A280,Bank2!$A$7:$A$6690)+SUMIF(CreditCard!$E$7:$E$6699,A280,CreditCard!$A$7:$A$6699)+SUMIF(Proprietor!$E$7:$E$6469,A280,Proprietor!$A$7:$D$6469),"")</f>
        <v/>
      </c>
      <c r="N280" s="141">
        <f t="shared" si="28"/>
        <v>0</v>
      </c>
      <c r="O280" s="142">
        <f>IF(H280&gt;0,IF(B280&gt;0,IF(Business!$B$7="n",N280,ROUND(N280*1/(1+VLOOKUP(DATE(YEAR(B280),MONTH(B280),1),Data!$A$2:$P$700,MATCH("VAT rate",Data!$A$1:$P$1,0),FALSE)),2)),0),N280)</f>
        <v>0</v>
      </c>
      <c r="P280" s="143">
        <f t="shared" si="29"/>
        <v>0</v>
      </c>
      <c r="Q280" s="357"/>
    </row>
    <row r="281" spans="1:17" s="57" customFormat="1">
      <c r="A281" s="75"/>
      <c r="B281" s="68"/>
      <c r="C281" s="75"/>
      <c r="D281" s="135" t="str">
        <f>IF(ISERROR(VLOOKUP(C281,Customers!$A$7:$H$302,3,FALSE)),"",VLOOKUP(C281,Customers!$A$7:$H$302,3,FALSE))</f>
        <v/>
      </c>
      <c r="E281" s="505"/>
      <c r="F281" s="52"/>
      <c r="G281" s="135">
        <f>IF(B281&gt;0,IF(Business!$B$7="n",F281,ROUND(F281*1/(1+VLOOKUP(DATE(YEAR(B281),MONTH(B281),1),Data!$A$2:$P$700,MATCH("VAT rate",Data!$A$1:$P$1,0),FALSE)),2)),0)</f>
        <v>0</v>
      </c>
      <c r="H281" s="136">
        <f t="shared" si="25"/>
        <v>0</v>
      </c>
      <c r="I281" s="137">
        <f t="shared" si="26"/>
        <v>0</v>
      </c>
      <c r="J281" s="138">
        <f>IF(Business!$B$10="n",G281,ROUND('Sales Invoices'!F281*(1-Business!$B$11),2))</f>
        <v>0</v>
      </c>
      <c r="K281" s="139">
        <f t="shared" si="27"/>
        <v>0</v>
      </c>
      <c r="L281" s="140">
        <f>SUMIF('Business Bank'!$E$7:$E$598,A281,'Business Bank'!$D$7:$D$598)+SUMIF(Bank2!$E$7:$E$598,A281,Bank2!$D$7:$D$598)+SUMIF(CreditCard!$E$7:$E$598,A281,CreditCard!$D$7:$D$598)+SUMIF(Proprietor!$E$7:$E$574,A281,Proprietor!$D$7:$D$574)+SUMIF('CIS(suppliers)'!$E$8:$E$575,A281,'CIS(suppliers)'!$D$8:$D$575)+SUMIF('CIS(customers)'!$E$8:$E$575,A281,'CIS(customers)'!$D$8:$D$575)</f>
        <v>0</v>
      </c>
      <c r="M281" s="383" t="str">
        <f>IF((SUMIF('Business Bank'!$E$7:$E$6681,A281,'Business Bank'!$A$7:$A$6681)+SUMIF(Bank2!$E$7:$E$6690,A281,Bank2!$A$7:$A$6690)+SUMIF(CreditCard!$E$7:$E$6699,A281,CreditCard!$A$7:$A$6699)+SUMIF(Proprietor!$E$7:$E$6469,A281,Proprietor!$A$7:$D$6469))&gt;0,SUMIF('Business Bank'!$E$7:$E$6681,A281,'Business Bank'!$A$7:$A$6681)+SUMIF(Bank2!$E$7:$E$6690,A281,Bank2!$A$7:$A$6690)+SUMIF(CreditCard!$E$7:$E$6699,A281,CreditCard!$A$7:$A$6699)+SUMIF(Proprietor!$E$7:$E$6469,A281,Proprietor!$A$7:$D$6469),"")</f>
        <v/>
      </c>
      <c r="N281" s="141">
        <f t="shared" si="28"/>
        <v>0</v>
      </c>
      <c r="O281" s="142">
        <f>IF(H281&gt;0,IF(B281&gt;0,IF(Business!$B$7="n",N281,ROUND(N281*1/(1+VLOOKUP(DATE(YEAR(B281),MONTH(B281),1),Data!$A$2:$P$700,MATCH("VAT rate",Data!$A$1:$P$1,0),FALSE)),2)),0),N281)</f>
        <v>0</v>
      </c>
      <c r="P281" s="143">
        <f t="shared" si="29"/>
        <v>0</v>
      </c>
      <c r="Q281" s="357"/>
    </row>
    <row r="282" spans="1:17" s="57" customFormat="1">
      <c r="A282" s="75"/>
      <c r="B282" s="68"/>
      <c r="C282" s="75"/>
      <c r="D282" s="135" t="str">
        <f>IF(ISERROR(VLOOKUP(C282,Customers!$A$7:$H$302,3,FALSE)),"",VLOOKUP(C282,Customers!$A$7:$H$302,3,FALSE))</f>
        <v/>
      </c>
      <c r="E282" s="505"/>
      <c r="F282" s="52"/>
      <c r="G282" s="135">
        <f>IF(B282&gt;0,IF(Business!$B$7="n",F282,ROUND(F282*1/(1+VLOOKUP(DATE(YEAR(B282),MONTH(B282),1),Data!$A$2:$P$700,MATCH("VAT rate",Data!$A$1:$P$1,0),FALSE)),2)),0)</f>
        <v>0</v>
      </c>
      <c r="H282" s="136">
        <f t="shared" si="25"/>
        <v>0</v>
      </c>
      <c r="I282" s="137">
        <f t="shared" si="26"/>
        <v>0</v>
      </c>
      <c r="J282" s="138">
        <f>IF(Business!$B$10="n",G282,ROUND('Sales Invoices'!F282*(1-Business!$B$11),2))</f>
        <v>0</v>
      </c>
      <c r="K282" s="139">
        <f t="shared" si="27"/>
        <v>0</v>
      </c>
      <c r="L282" s="140">
        <f>SUMIF('Business Bank'!$E$7:$E$598,A282,'Business Bank'!$D$7:$D$598)+SUMIF(Bank2!$E$7:$E$598,A282,Bank2!$D$7:$D$598)+SUMIF(CreditCard!$E$7:$E$598,A282,CreditCard!$D$7:$D$598)+SUMIF(Proprietor!$E$7:$E$574,A282,Proprietor!$D$7:$D$574)+SUMIF('CIS(suppliers)'!$E$8:$E$575,A282,'CIS(suppliers)'!$D$8:$D$575)+SUMIF('CIS(customers)'!$E$8:$E$575,A282,'CIS(customers)'!$D$8:$D$575)</f>
        <v>0</v>
      </c>
      <c r="M282" s="383" t="str">
        <f>IF((SUMIF('Business Bank'!$E$7:$E$6681,A282,'Business Bank'!$A$7:$A$6681)+SUMIF(Bank2!$E$7:$E$6690,A282,Bank2!$A$7:$A$6690)+SUMIF(CreditCard!$E$7:$E$6699,A282,CreditCard!$A$7:$A$6699)+SUMIF(Proprietor!$E$7:$E$6469,A282,Proprietor!$A$7:$D$6469))&gt;0,SUMIF('Business Bank'!$E$7:$E$6681,A282,'Business Bank'!$A$7:$A$6681)+SUMIF(Bank2!$E$7:$E$6690,A282,Bank2!$A$7:$A$6690)+SUMIF(CreditCard!$E$7:$E$6699,A282,CreditCard!$A$7:$A$6699)+SUMIF(Proprietor!$E$7:$E$6469,A282,Proprietor!$A$7:$D$6469),"")</f>
        <v/>
      </c>
      <c r="N282" s="141">
        <f t="shared" si="28"/>
        <v>0</v>
      </c>
      <c r="O282" s="142">
        <f>IF(H282&gt;0,IF(B282&gt;0,IF(Business!$B$7="n",N282,ROUND(N282*1/(1+VLOOKUP(DATE(YEAR(B282),MONTH(B282),1),Data!$A$2:$P$700,MATCH("VAT rate",Data!$A$1:$P$1,0),FALSE)),2)),0),N282)</f>
        <v>0</v>
      </c>
      <c r="P282" s="143">
        <f t="shared" si="29"/>
        <v>0</v>
      </c>
      <c r="Q282" s="357"/>
    </row>
    <row r="283" spans="1:17" s="57" customFormat="1">
      <c r="A283" s="75"/>
      <c r="B283" s="68"/>
      <c r="C283" s="75"/>
      <c r="D283" s="135" t="str">
        <f>IF(ISERROR(VLOOKUP(C283,Customers!$A$7:$H$302,3,FALSE)),"",VLOOKUP(C283,Customers!$A$7:$H$302,3,FALSE))</f>
        <v/>
      </c>
      <c r="E283" s="505"/>
      <c r="F283" s="52"/>
      <c r="G283" s="135">
        <f>IF(B283&gt;0,IF(Business!$B$7="n",F283,ROUND(F283*1/(1+VLOOKUP(DATE(YEAR(B283),MONTH(B283),1),Data!$A$2:$P$700,MATCH("VAT rate",Data!$A$1:$P$1,0),FALSE)),2)),0)</f>
        <v>0</v>
      </c>
      <c r="H283" s="136">
        <f t="shared" si="25"/>
        <v>0</v>
      </c>
      <c r="I283" s="137">
        <f t="shared" si="26"/>
        <v>0</v>
      </c>
      <c r="J283" s="138">
        <f>IF(Business!$B$10="n",G283,ROUND('Sales Invoices'!F283*(1-Business!$B$11),2))</f>
        <v>0</v>
      </c>
      <c r="K283" s="139">
        <f t="shared" si="27"/>
        <v>0</v>
      </c>
      <c r="L283" s="140">
        <f>SUMIF('Business Bank'!$E$7:$E$598,A283,'Business Bank'!$D$7:$D$598)+SUMIF(Bank2!$E$7:$E$598,A283,Bank2!$D$7:$D$598)+SUMIF(CreditCard!$E$7:$E$598,A283,CreditCard!$D$7:$D$598)+SUMIF(Proprietor!$E$7:$E$574,A283,Proprietor!$D$7:$D$574)+SUMIF('CIS(suppliers)'!$E$8:$E$575,A283,'CIS(suppliers)'!$D$8:$D$575)+SUMIF('CIS(customers)'!$E$8:$E$575,A283,'CIS(customers)'!$D$8:$D$575)</f>
        <v>0</v>
      </c>
      <c r="M283" s="383" t="str">
        <f>IF((SUMIF('Business Bank'!$E$7:$E$6681,A283,'Business Bank'!$A$7:$A$6681)+SUMIF(Bank2!$E$7:$E$6690,A283,Bank2!$A$7:$A$6690)+SUMIF(CreditCard!$E$7:$E$6699,A283,CreditCard!$A$7:$A$6699)+SUMIF(Proprietor!$E$7:$E$6469,A283,Proprietor!$A$7:$D$6469))&gt;0,SUMIF('Business Bank'!$E$7:$E$6681,A283,'Business Bank'!$A$7:$A$6681)+SUMIF(Bank2!$E$7:$E$6690,A283,Bank2!$A$7:$A$6690)+SUMIF(CreditCard!$E$7:$E$6699,A283,CreditCard!$A$7:$A$6699)+SUMIF(Proprietor!$E$7:$E$6469,A283,Proprietor!$A$7:$D$6469),"")</f>
        <v/>
      </c>
      <c r="N283" s="141">
        <f t="shared" si="28"/>
        <v>0</v>
      </c>
      <c r="O283" s="142">
        <f>IF(H283&gt;0,IF(B283&gt;0,IF(Business!$B$7="n",N283,ROUND(N283*1/(1+VLOOKUP(DATE(YEAR(B283),MONTH(B283),1),Data!$A$2:$P$700,MATCH("VAT rate",Data!$A$1:$P$1,0),FALSE)),2)),0),N283)</f>
        <v>0</v>
      </c>
      <c r="P283" s="143">
        <f t="shared" si="29"/>
        <v>0</v>
      </c>
      <c r="Q283" s="357"/>
    </row>
    <row r="284" spans="1:17" s="57" customFormat="1">
      <c r="A284" s="75"/>
      <c r="B284" s="68"/>
      <c r="C284" s="75"/>
      <c r="D284" s="135" t="str">
        <f>IF(ISERROR(VLOOKUP(C284,Customers!$A$7:$H$302,3,FALSE)),"",VLOOKUP(C284,Customers!$A$7:$H$302,3,FALSE))</f>
        <v/>
      </c>
      <c r="E284" s="505"/>
      <c r="F284" s="52"/>
      <c r="G284" s="135">
        <f>IF(B284&gt;0,IF(Business!$B$7="n",F284,ROUND(F284*1/(1+VLOOKUP(DATE(YEAR(B284),MONTH(B284),1),Data!$A$2:$P$700,MATCH("VAT rate",Data!$A$1:$P$1,0),FALSE)),2)),0)</f>
        <v>0</v>
      </c>
      <c r="H284" s="136">
        <f t="shared" si="25"/>
        <v>0</v>
      </c>
      <c r="I284" s="137">
        <f t="shared" si="26"/>
        <v>0</v>
      </c>
      <c r="J284" s="138">
        <f>IF(Business!$B$10="n",G284,ROUND('Sales Invoices'!F284*(1-Business!$B$11),2))</f>
        <v>0</v>
      </c>
      <c r="K284" s="139">
        <f t="shared" si="27"/>
        <v>0</v>
      </c>
      <c r="L284" s="140">
        <f>SUMIF('Business Bank'!$E$7:$E$598,A284,'Business Bank'!$D$7:$D$598)+SUMIF(Bank2!$E$7:$E$598,A284,Bank2!$D$7:$D$598)+SUMIF(CreditCard!$E$7:$E$598,A284,CreditCard!$D$7:$D$598)+SUMIF(Proprietor!$E$7:$E$574,A284,Proprietor!$D$7:$D$574)+SUMIF('CIS(suppliers)'!$E$8:$E$575,A284,'CIS(suppliers)'!$D$8:$D$575)+SUMIF('CIS(customers)'!$E$8:$E$575,A284,'CIS(customers)'!$D$8:$D$575)</f>
        <v>0</v>
      </c>
      <c r="M284" s="383" t="str">
        <f>IF((SUMIF('Business Bank'!$E$7:$E$6681,A284,'Business Bank'!$A$7:$A$6681)+SUMIF(Bank2!$E$7:$E$6690,A284,Bank2!$A$7:$A$6690)+SUMIF(CreditCard!$E$7:$E$6699,A284,CreditCard!$A$7:$A$6699)+SUMIF(Proprietor!$E$7:$E$6469,A284,Proprietor!$A$7:$D$6469))&gt;0,SUMIF('Business Bank'!$E$7:$E$6681,A284,'Business Bank'!$A$7:$A$6681)+SUMIF(Bank2!$E$7:$E$6690,A284,Bank2!$A$7:$A$6690)+SUMIF(CreditCard!$E$7:$E$6699,A284,CreditCard!$A$7:$A$6699)+SUMIF(Proprietor!$E$7:$E$6469,A284,Proprietor!$A$7:$D$6469),"")</f>
        <v/>
      </c>
      <c r="N284" s="141">
        <f t="shared" si="28"/>
        <v>0</v>
      </c>
      <c r="O284" s="142">
        <f>IF(H284&gt;0,IF(B284&gt;0,IF(Business!$B$7="n",N284,ROUND(N284*1/(1+VLOOKUP(DATE(YEAR(B284),MONTH(B284),1),Data!$A$2:$P$700,MATCH("VAT rate",Data!$A$1:$P$1,0),FALSE)),2)),0),N284)</f>
        <v>0</v>
      </c>
      <c r="P284" s="143">
        <f t="shared" si="29"/>
        <v>0</v>
      </c>
      <c r="Q284" s="357"/>
    </row>
    <row r="285" spans="1:17" s="57" customFormat="1">
      <c r="A285" s="75"/>
      <c r="B285" s="68"/>
      <c r="C285" s="75"/>
      <c r="D285" s="135" t="str">
        <f>IF(ISERROR(VLOOKUP(C285,Customers!$A$7:$H$302,3,FALSE)),"",VLOOKUP(C285,Customers!$A$7:$H$302,3,FALSE))</f>
        <v/>
      </c>
      <c r="E285" s="505"/>
      <c r="F285" s="52"/>
      <c r="G285" s="135">
        <f>IF(B285&gt;0,IF(Business!$B$7="n",F285,ROUND(F285*1/(1+VLOOKUP(DATE(YEAR(B285),MONTH(B285),1),Data!$A$2:$P$700,MATCH("VAT rate",Data!$A$1:$P$1,0),FALSE)),2)),0)</f>
        <v>0</v>
      </c>
      <c r="H285" s="136">
        <f t="shared" si="25"/>
        <v>0</v>
      </c>
      <c r="I285" s="137">
        <f t="shared" si="26"/>
        <v>0</v>
      </c>
      <c r="J285" s="138">
        <f>IF(Business!$B$10="n",G285,ROUND('Sales Invoices'!F285*(1-Business!$B$11),2))</f>
        <v>0</v>
      </c>
      <c r="K285" s="139">
        <f t="shared" si="27"/>
        <v>0</v>
      </c>
      <c r="L285" s="140">
        <f>SUMIF('Business Bank'!$E$7:$E$598,A285,'Business Bank'!$D$7:$D$598)+SUMIF(Bank2!$E$7:$E$598,A285,Bank2!$D$7:$D$598)+SUMIF(CreditCard!$E$7:$E$598,A285,CreditCard!$D$7:$D$598)+SUMIF(Proprietor!$E$7:$E$574,A285,Proprietor!$D$7:$D$574)+SUMIF('CIS(suppliers)'!$E$8:$E$575,A285,'CIS(suppliers)'!$D$8:$D$575)+SUMIF('CIS(customers)'!$E$8:$E$575,A285,'CIS(customers)'!$D$8:$D$575)</f>
        <v>0</v>
      </c>
      <c r="M285" s="383" t="str">
        <f>IF((SUMIF('Business Bank'!$E$7:$E$6681,A285,'Business Bank'!$A$7:$A$6681)+SUMIF(Bank2!$E$7:$E$6690,A285,Bank2!$A$7:$A$6690)+SUMIF(CreditCard!$E$7:$E$6699,A285,CreditCard!$A$7:$A$6699)+SUMIF(Proprietor!$E$7:$E$6469,A285,Proprietor!$A$7:$D$6469))&gt;0,SUMIF('Business Bank'!$E$7:$E$6681,A285,'Business Bank'!$A$7:$A$6681)+SUMIF(Bank2!$E$7:$E$6690,A285,Bank2!$A$7:$A$6690)+SUMIF(CreditCard!$E$7:$E$6699,A285,CreditCard!$A$7:$A$6699)+SUMIF(Proprietor!$E$7:$E$6469,A285,Proprietor!$A$7:$D$6469),"")</f>
        <v/>
      </c>
      <c r="N285" s="141">
        <f t="shared" si="28"/>
        <v>0</v>
      </c>
      <c r="O285" s="142">
        <f>IF(H285&gt;0,IF(B285&gt;0,IF(Business!$B$7="n",N285,ROUND(N285*1/(1+VLOOKUP(DATE(YEAR(B285),MONTH(B285),1),Data!$A$2:$P$700,MATCH("VAT rate",Data!$A$1:$P$1,0),FALSE)),2)),0),N285)</f>
        <v>0</v>
      </c>
      <c r="P285" s="143">
        <f t="shared" si="29"/>
        <v>0</v>
      </c>
      <c r="Q285" s="357"/>
    </row>
    <row r="286" spans="1:17" s="57" customFormat="1">
      <c r="A286" s="75"/>
      <c r="B286" s="68"/>
      <c r="C286" s="75"/>
      <c r="D286" s="135" t="str">
        <f>IF(ISERROR(VLOOKUP(C286,Customers!$A$7:$H$302,3,FALSE)),"",VLOOKUP(C286,Customers!$A$7:$H$302,3,FALSE))</f>
        <v/>
      </c>
      <c r="E286" s="505"/>
      <c r="F286" s="52"/>
      <c r="G286" s="135">
        <f>IF(B286&gt;0,IF(Business!$B$7="n",F286,ROUND(F286*1/(1+VLOOKUP(DATE(YEAR(B286),MONTH(B286),1),Data!$A$2:$P$700,MATCH("VAT rate",Data!$A$1:$P$1,0),FALSE)),2)),0)</f>
        <v>0</v>
      </c>
      <c r="H286" s="136">
        <f t="shared" si="25"/>
        <v>0</v>
      </c>
      <c r="I286" s="137">
        <f t="shared" si="26"/>
        <v>0</v>
      </c>
      <c r="J286" s="138">
        <f>IF(Business!$B$10="n",G286,ROUND('Sales Invoices'!F286*(1-Business!$B$11),2))</f>
        <v>0</v>
      </c>
      <c r="K286" s="139">
        <f t="shared" si="27"/>
        <v>0</v>
      </c>
      <c r="L286" s="140">
        <f>SUMIF('Business Bank'!$E$7:$E$598,A286,'Business Bank'!$D$7:$D$598)+SUMIF(Bank2!$E$7:$E$598,A286,Bank2!$D$7:$D$598)+SUMIF(CreditCard!$E$7:$E$598,A286,CreditCard!$D$7:$D$598)+SUMIF(Proprietor!$E$7:$E$574,A286,Proprietor!$D$7:$D$574)+SUMIF('CIS(suppliers)'!$E$8:$E$575,A286,'CIS(suppliers)'!$D$8:$D$575)+SUMIF('CIS(customers)'!$E$8:$E$575,A286,'CIS(customers)'!$D$8:$D$575)</f>
        <v>0</v>
      </c>
      <c r="M286" s="383" t="str">
        <f>IF((SUMIF('Business Bank'!$E$7:$E$6681,A286,'Business Bank'!$A$7:$A$6681)+SUMIF(Bank2!$E$7:$E$6690,A286,Bank2!$A$7:$A$6690)+SUMIF(CreditCard!$E$7:$E$6699,A286,CreditCard!$A$7:$A$6699)+SUMIF(Proprietor!$E$7:$E$6469,A286,Proprietor!$A$7:$D$6469))&gt;0,SUMIF('Business Bank'!$E$7:$E$6681,A286,'Business Bank'!$A$7:$A$6681)+SUMIF(Bank2!$E$7:$E$6690,A286,Bank2!$A$7:$A$6690)+SUMIF(CreditCard!$E$7:$E$6699,A286,CreditCard!$A$7:$A$6699)+SUMIF(Proprietor!$E$7:$E$6469,A286,Proprietor!$A$7:$D$6469),"")</f>
        <v/>
      </c>
      <c r="N286" s="141">
        <f t="shared" si="28"/>
        <v>0</v>
      </c>
      <c r="O286" s="142">
        <f>IF(H286&gt;0,IF(B286&gt;0,IF(Business!$B$7="n",N286,ROUND(N286*1/(1+VLOOKUP(DATE(YEAR(B286),MONTH(B286),1),Data!$A$2:$P$700,MATCH("VAT rate",Data!$A$1:$P$1,0),FALSE)),2)),0),N286)</f>
        <v>0</v>
      </c>
      <c r="P286" s="143">
        <f t="shared" si="29"/>
        <v>0</v>
      </c>
      <c r="Q286" s="357"/>
    </row>
    <row r="287" spans="1:17" s="57" customFormat="1">
      <c r="A287" s="75"/>
      <c r="B287" s="68"/>
      <c r="C287" s="75"/>
      <c r="D287" s="135" t="str">
        <f>IF(ISERROR(VLOOKUP(C287,Customers!$A$7:$H$302,3,FALSE)),"",VLOOKUP(C287,Customers!$A$7:$H$302,3,FALSE))</f>
        <v/>
      </c>
      <c r="E287" s="505"/>
      <c r="F287" s="52"/>
      <c r="G287" s="135">
        <f>IF(B287&gt;0,IF(Business!$B$7="n",F287,ROUND(F287*1/(1+VLOOKUP(DATE(YEAR(B287),MONTH(B287),1),Data!$A$2:$P$700,MATCH("VAT rate",Data!$A$1:$P$1,0),FALSE)),2)),0)</f>
        <v>0</v>
      </c>
      <c r="H287" s="136">
        <f t="shared" si="25"/>
        <v>0</v>
      </c>
      <c r="I287" s="137">
        <f t="shared" si="26"/>
        <v>0</v>
      </c>
      <c r="J287" s="138">
        <f>IF(Business!$B$10="n",G287,ROUND('Sales Invoices'!F287*(1-Business!$B$11),2))</f>
        <v>0</v>
      </c>
      <c r="K287" s="139">
        <f t="shared" si="27"/>
        <v>0</v>
      </c>
      <c r="L287" s="140">
        <f>SUMIF('Business Bank'!$E$7:$E$598,A287,'Business Bank'!$D$7:$D$598)+SUMIF(Bank2!$E$7:$E$598,A287,Bank2!$D$7:$D$598)+SUMIF(CreditCard!$E$7:$E$598,A287,CreditCard!$D$7:$D$598)+SUMIF(Proprietor!$E$7:$E$574,A287,Proprietor!$D$7:$D$574)+SUMIF('CIS(suppliers)'!$E$8:$E$575,A287,'CIS(suppliers)'!$D$8:$D$575)+SUMIF('CIS(customers)'!$E$8:$E$575,A287,'CIS(customers)'!$D$8:$D$575)</f>
        <v>0</v>
      </c>
      <c r="M287" s="383" t="str">
        <f>IF((SUMIF('Business Bank'!$E$7:$E$6681,A287,'Business Bank'!$A$7:$A$6681)+SUMIF(Bank2!$E$7:$E$6690,A287,Bank2!$A$7:$A$6690)+SUMIF(CreditCard!$E$7:$E$6699,A287,CreditCard!$A$7:$A$6699)+SUMIF(Proprietor!$E$7:$E$6469,A287,Proprietor!$A$7:$D$6469))&gt;0,SUMIF('Business Bank'!$E$7:$E$6681,A287,'Business Bank'!$A$7:$A$6681)+SUMIF(Bank2!$E$7:$E$6690,A287,Bank2!$A$7:$A$6690)+SUMIF(CreditCard!$E$7:$E$6699,A287,CreditCard!$A$7:$A$6699)+SUMIF(Proprietor!$E$7:$E$6469,A287,Proprietor!$A$7:$D$6469),"")</f>
        <v/>
      </c>
      <c r="N287" s="141">
        <f t="shared" si="28"/>
        <v>0</v>
      </c>
      <c r="O287" s="142">
        <f>IF(H287&gt;0,IF(B287&gt;0,IF(Business!$B$7="n",N287,ROUND(N287*1/(1+VLOOKUP(DATE(YEAR(B287),MONTH(B287),1),Data!$A$2:$P$700,MATCH("VAT rate",Data!$A$1:$P$1,0),FALSE)),2)),0),N287)</f>
        <v>0</v>
      </c>
      <c r="P287" s="143">
        <f t="shared" si="29"/>
        <v>0</v>
      </c>
      <c r="Q287" s="357"/>
    </row>
    <row r="288" spans="1:17" s="57" customFormat="1">
      <c r="A288" s="75"/>
      <c r="B288" s="68"/>
      <c r="C288" s="75"/>
      <c r="D288" s="135" t="str">
        <f>IF(ISERROR(VLOOKUP(C288,Customers!$A$7:$H$302,3,FALSE)),"",VLOOKUP(C288,Customers!$A$7:$H$302,3,FALSE))</f>
        <v/>
      </c>
      <c r="E288" s="505"/>
      <c r="F288" s="52"/>
      <c r="G288" s="135">
        <f>IF(B288&gt;0,IF(Business!$B$7="n",F288,ROUND(F288*1/(1+VLOOKUP(DATE(YEAR(B288),MONTH(B288),1),Data!$A$2:$P$700,MATCH("VAT rate",Data!$A$1:$P$1,0),FALSE)),2)),0)</f>
        <v>0</v>
      </c>
      <c r="H288" s="136">
        <f t="shared" si="25"/>
        <v>0</v>
      </c>
      <c r="I288" s="137">
        <f t="shared" si="26"/>
        <v>0</v>
      </c>
      <c r="J288" s="138">
        <f>IF(Business!$B$10="n",G288,ROUND('Sales Invoices'!F288*(1-Business!$B$11),2))</f>
        <v>0</v>
      </c>
      <c r="K288" s="139">
        <f t="shared" si="27"/>
        <v>0</v>
      </c>
      <c r="L288" s="140">
        <f>SUMIF('Business Bank'!$E$7:$E$598,A288,'Business Bank'!$D$7:$D$598)+SUMIF(Bank2!$E$7:$E$598,A288,Bank2!$D$7:$D$598)+SUMIF(CreditCard!$E$7:$E$598,A288,CreditCard!$D$7:$D$598)+SUMIF(Proprietor!$E$7:$E$574,A288,Proprietor!$D$7:$D$574)+SUMIF('CIS(suppliers)'!$E$8:$E$575,A288,'CIS(suppliers)'!$D$8:$D$575)+SUMIF('CIS(customers)'!$E$8:$E$575,A288,'CIS(customers)'!$D$8:$D$575)</f>
        <v>0</v>
      </c>
      <c r="M288" s="383" t="str">
        <f>IF((SUMIF('Business Bank'!$E$7:$E$6681,A288,'Business Bank'!$A$7:$A$6681)+SUMIF(Bank2!$E$7:$E$6690,A288,Bank2!$A$7:$A$6690)+SUMIF(CreditCard!$E$7:$E$6699,A288,CreditCard!$A$7:$A$6699)+SUMIF(Proprietor!$E$7:$E$6469,A288,Proprietor!$A$7:$D$6469))&gt;0,SUMIF('Business Bank'!$E$7:$E$6681,A288,'Business Bank'!$A$7:$A$6681)+SUMIF(Bank2!$E$7:$E$6690,A288,Bank2!$A$7:$A$6690)+SUMIF(CreditCard!$E$7:$E$6699,A288,CreditCard!$A$7:$A$6699)+SUMIF(Proprietor!$E$7:$E$6469,A288,Proprietor!$A$7:$D$6469),"")</f>
        <v/>
      </c>
      <c r="N288" s="141">
        <f t="shared" si="28"/>
        <v>0</v>
      </c>
      <c r="O288" s="142">
        <f>IF(H288&gt;0,IF(B288&gt;0,IF(Business!$B$7="n",N288,ROUND(N288*1/(1+VLOOKUP(DATE(YEAR(B288),MONTH(B288),1),Data!$A$2:$P$700,MATCH("VAT rate",Data!$A$1:$P$1,0),FALSE)),2)),0),N288)</f>
        <v>0</v>
      </c>
      <c r="P288" s="143">
        <f t="shared" si="29"/>
        <v>0</v>
      </c>
      <c r="Q288" s="357"/>
    </row>
    <row r="289" spans="1:17" s="57" customFormat="1">
      <c r="A289" s="75"/>
      <c r="B289" s="68"/>
      <c r="C289" s="75"/>
      <c r="D289" s="135" t="str">
        <f>IF(ISERROR(VLOOKUP(C289,Customers!$A$7:$H$302,3,FALSE)),"",VLOOKUP(C289,Customers!$A$7:$H$302,3,FALSE))</f>
        <v/>
      </c>
      <c r="E289" s="505"/>
      <c r="F289" s="52"/>
      <c r="G289" s="135">
        <f>IF(B289&gt;0,IF(Business!$B$7="n",F289,ROUND(F289*1/(1+VLOOKUP(DATE(YEAR(B289),MONTH(B289),1),Data!$A$2:$P$700,MATCH("VAT rate",Data!$A$1:$P$1,0),FALSE)),2)),0)</f>
        <v>0</v>
      </c>
      <c r="H289" s="136">
        <f t="shared" si="25"/>
        <v>0</v>
      </c>
      <c r="I289" s="137">
        <f t="shared" si="26"/>
        <v>0</v>
      </c>
      <c r="J289" s="138">
        <f>IF(Business!$B$10="n",G289,ROUND('Sales Invoices'!F289*(1-Business!$B$11),2))</f>
        <v>0</v>
      </c>
      <c r="K289" s="139">
        <f t="shared" si="27"/>
        <v>0</v>
      </c>
      <c r="L289" s="140">
        <f>SUMIF('Business Bank'!$E$7:$E$598,A289,'Business Bank'!$D$7:$D$598)+SUMIF(Bank2!$E$7:$E$598,A289,Bank2!$D$7:$D$598)+SUMIF(CreditCard!$E$7:$E$598,A289,CreditCard!$D$7:$D$598)+SUMIF(Proprietor!$E$7:$E$574,A289,Proprietor!$D$7:$D$574)+SUMIF('CIS(suppliers)'!$E$8:$E$575,A289,'CIS(suppliers)'!$D$8:$D$575)+SUMIF('CIS(customers)'!$E$8:$E$575,A289,'CIS(customers)'!$D$8:$D$575)</f>
        <v>0</v>
      </c>
      <c r="M289" s="383" t="str">
        <f>IF((SUMIF('Business Bank'!$E$7:$E$6681,A289,'Business Bank'!$A$7:$A$6681)+SUMIF(Bank2!$E$7:$E$6690,A289,Bank2!$A$7:$A$6690)+SUMIF(CreditCard!$E$7:$E$6699,A289,CreditCard!$A$7:$A$6699)+SUMIF(Proprietor!$E$7:$E$6469,A289,Proprietor!$A$7:$D$6469))&gt;0,SUMIF('Business Bank'!$E$7:$E$6681,A289,'Business Bank'!$A$7:$A$6681)+SUMIF(Bank2!$E$7:$E$6690,A289,Bank2!$A$7:$A$6690)+SUMIF(CreditCard!$E$7:$E$6699,A289,CreditCard!$A$7:$A$6699)+SUMIF(Proprietor!$E$7:$E$6469,A289,Proprietor!$A$7:$D$6469),"")</f>
        <v/>
      </c>
      <c r="N289" s="141">
        <f t="shared" si="28"/>
        <v>0</v>
      </c>
      <c r="O289" s="142">
        <f>IF(H289&gt;0,IF(B289&gt;0,IF(Business!$B$7="n",N289,ROUND(N289*1/(1+VLOOKUP(DATE(YEAR(B289),MONTH(B289),1),Data!$A$2:$P$700,MATCH("VAT rate",Data!$A$1:$P$1,0),FALSE)),2)),0),N289)</f>
        <v>0</v>
      </c>
      <c r="P289" s="143">
        <f t="shared" si="29"/>
        <v>0</v>
      </c>
      <c r="Q289" s="357"/>
    </row>
    <row r="290" spans="1:17" s="57" customFormat="1">
      <c r="A290" s="75"/>
      <c r="B290" s="68"/>
      <c r="C290" s="75"/>
      <c r="D290" s="135" t="str">
        <f>IF(ISERROR(VLOOKUP(C290,Customers!$A$7:$H$302,3,FALSE)),"",VLOOKUP(C290,Customers!$A$7:$H$302,3,FALSE))</f>
        <v/>
      </c>
      <c r="E290" s="505"/>
      <c r="F290" s="52"/>
      <c r="G290" s="135">
        <f>IF(B290&gt;0,IF(Business!$B$7="n",F290,ROUND(F290*1/(1+VLOOKUP(DATE(YEAR(B290),MONTH(B290),1),Data!$A$2:$P$700,MATCH("VAT rate",Data!$A$1:$P$1,0),FALSE)),2)),0)</f>
        <v>0</v>
      </c>
      <c r="H290" s="136">
        <f t="shared" si="25"/>
        <v>0</v>
      </c>
      <c r="I290" s="137">
        <f t="shared" si="26"/>
        <v>0</v>
      </c>
      <c r="J290" s="138">
        <f>IF(Business!$B$10="n",G290,ROUND('Sales Invoices'!F290*(1-Business!$B$11),2))</f>
        <v>0</v>
      </c>
      <c r="K290" s="139">
        <f t="shared" si="27"/>
        <v>0</v>
      </c>
      <c r="L290" s="140">
        <f>SUMIF('Business Bank'!$E$7:$E$598,A290,'Business Bank'!$D$7:$D$598)+SUMIF(Bank2!$E$7:$E$598,A290,Bank2!$D$7:$D$598)+SUMIF(CreditCard!$E$7:$E$598,A290,CreditCard!$D$7:$D$598)+SUMIF(Proprietor!$E$7:$E$574,A290,Proprietor!$D$7:$D$574)+SUMIF('CIS(suppliers)'!$E$8:$E$575,A290,'CIS(suppliers)'!$D$8:$D$575)+SUMIF('CIS(customers)'!$E$8:$E$575,A290,'CIS(customers)'!$D$8:$D$575)</f>
        <v>0</v>
      </c>
      <c r="M290" s="383" t="str">
        <f>IF((SUMIF('Business Bank'!$E$7:$E$6681,A290,'Business Bank'!$A$7:$A$6681)+SUMIF(Bank2!$E$7:$E$6690,A290,Bank2!$A$7:$A$6690)+SUMIF(CreditCard!$E$7:$E$6699,A290,CreditCard!$A$7:$A$6699)+SUMIF(Proprietor!$E$7:$E$6469,A290,Proprietor!$A$7:$D$6469))&gt;0,SUMIF('Business Bank'!$E$7:$E$6681,A290,'Business Bank'!$A$7:$A$6681)+SUMIF(Bank2!$E$7:$E$6690,A290,Bank2!$A$7:$A$6690)+SUMIF(CreditCard!$E$7:$E$6699,A290,CreditCard!$A$7:$A$6699)+SUMIF(Proprietor!$E$7:$E$6469,A290,Proprietor!$A$7:$D$6469),"")</f>
        <v/>
      </c>
      <c r="N290" s="141">
        <f t="shared" si="28"/>
        <v>0</v>
      </c>
      <c r="O290" s="142">
        <f>IF(H290&gt;0,IF(B290&gt;0,IF(Business!$B$7="n",N290,ROUND(N290*1/(1+VLOOKUP(DATE(YEAR(B290),MONTH(B290),1),Data!$A$2:$P$700,MATCH("VAT rate",Data!$A$1:$P$1,0),FALSE)),2)),0),N290)</f>
        <v>0</v>
      </c>
      <c r="P290" s="143">
        <f t="shared" si="29"/>
        <v>0</v>
      </c>
      <c r="Q290" s="357"/>
    </row>
    <row r="291" spans="1:17" s="57" customFormat="1">
      <c r="A291" s="75"/>
      <c r="B291" s="68"/>
      <c r="C291" s="75"/>
      <c r="D291" s="135" t="str">
        <f>IF(ISERROR(VLOOKUP(C291,Customers!$A$7:$H$302,3,FALSE)),"",VLOOKUP(C291,Customers!$A$7:$H$302,3,FALSE))</f>
        <v/>
      </c>
      <c r="E291" s="505"/>
      <c r="F291" s="52"/>
      <c r="G291" s="135">
        <f>IF(B291&gt;0,IF(Business!$B$7="n",F291,ROUND(F291*1/(1+VLOOKUP(DATE(YEAR(B291),MONTH(B291),1),Data!$A$2:$P$700,MATCH("VAT rate",Data!$A$1:$P$1,0),FALSE)),2)),0)</f>
        <v>0</v>
      </c>
      <c r="H291" s="136">
        <f t="shared" si="25"/>
        <v>0</v>
      </c>
      <c r="I291" s="137">
        <f t="shared" si="26"/>
        <v>0</v>
      </c>
      <c r="J291" s="138">
        <f>IF(Business!$B$10="n",G291,ROUND('Sales Invoices'!F291*(1-Business!$B$11),2))</f>
        <v>0</v>
      </c>
      <c r="K291" s="139">
        <f t="shared" si="27"/>
        <v>0</v>
      </c>
      <c r="L291" s="140">
        <f>SUMIF('Business Bank'!$E$7:$E$598,A291,'Business Bank'!$D$7:$D$598)+SUMIF(Bank2!$E$7:$E$598,A291,Bank2!$D$7:$D$598)+SUMIF(CreditCard!$E$7:$E$598,A291,CreditCard!$D$7:$D$598)+SUMIF(Proprietor!$E$7:$E$574,A291,Proprietor!$D$7:$D$574)+SUMIF('CIS(suppliers)'!$E$8:$E$575,A291,'CIS(suppliers)'!$D$8:$D$575)+SUMIF('CIS(customers)'!$E$8:$E$575,A291,'CIS(customers)'!$D$8:$D$575)</f>
        <v>0</v>
      </c>
      <c r="M291" s="383" t="str">
        <f>IF((SUMIF('Business Bank'!$E$7:$E$6681,A291,'Business Bank'!$A$7:$A$6681)+SUMIF(Bank2!$E$7:$E$6690,A291,Bank2!$A$7:$A$6690)+SUMIF(CreditCard!$E$7:$E$6699,A291,CreditCard!$A$7:$A$6699)+SUMIF(Proprietor!$E$7:$E$6469,A291,Proprietor!$A$7:$D$6469))&gt;0,SUMIF('Business Bank'!$E$7:$E$6681,A291,'Business Bank'!$A$7:$A$6681)+SUMIF(Bank2!$E$7:$E$6690,A291,Bank2!$A$7:$A$6690)+SUMIF(CreditCard!$E$7:$E$6699,A291,CreditCard!$A$7:$A$6699)+SUMIF(Proprietor!$E$7:$E$6469,A291,Proprietor!$A$7:$D$6469),"")</f>
        <v/>
      </c>
      <c r="N291" s="141">
        <f t="shared" si="28"/>
        <v>0</v>
      </c>
      <c r="O291" s="142">
        <f>IF(H291&gt;0,IF(B291&gt;0,IF(Business!$B$7="n",N291,ROUND(N291*1/(1+VLOOKUP(DATE(YEAR(B291),MONTH(B291),1),Data!$A$2:$P$700,MATCH("VAT rate",Data!$A$1:$P$1,0),FALSE)),2)),0),N291)</f>
        <v>0</v>
      </c>
      <c r="P291" s="143">
        <f t="shared" si="29"/>
        <v>0</v>
      </c>
      <c r="Q291" s="357"/>
    </row>
    <row r="292" spans="1:17" s="57" customFormat="1">
      <c r="A292" s="75"/>
      <c r="B292" s="68"/>
      <c r="C292" s="75"/>
      <c r="D292" s="135" t="str">
        <f>IF(ISERROR(VLOOKUP(C292,Customers!$A$7:$H$302,3,FALSE)),"",VLOOKUP(C292,Customers!$A$7:$H$302,3,FALSE))</f>
        <v/>
      </c>
      <c r="E292" s="505"/>
      <c r="F292" s="52"/>
      <c r="G292" s="135">
        <f>IF(B292&gt;0,IF(Business!$B$7="n",F292,ROUND(F292*1/(1+VLOOKUP(DATE(YEAR(B292),MONTH(B292),1),Data!$A$2:$P$700,MATCH("VAT rate",Data!$A$1:$P$1,0),FALSE)),2)),0)</f>
        <v>0</v>
      </c>
      <c r="H292" s="136">
        <f t="shared" si="25"/>
        <v>0</v>
      </c>
      <c r="I292" s="137">
        <f t="shared" si="26"/>
        <v>0</v>
      </c>
      <c r="J292" s="138">
        <f>IF(Business!$B$10="n",G292,ROUND('Sales Invoices'!F292*(1-Business!$B$11),2))</f>
        <v>0</v>
      </c>
      <c r="K292" s="139">
        <f t="shared" si="27"/>
        <v>0</v>
      </c>
      <c r="L292" s="140">
        <f>SUMIF('Business Bank'!$E$7:$E$598,A292,'Business Bank'!$D$7:$D$598)+SUMIF(Bank2!$E$7:$E$598,A292,Bank2!$D$7:$D$598)+SUMIF(CreditCard!$E$7:$E$598,A292,CreditCard!$D$7:$D$598)+SUMIF(Proprietor!$E$7:$E$574,A292,Proprietor!$D$7:$D$574)+SUMIF('CIS(suppliers)'!$E$8:$E$575,A292,'CIS(suppliers)'!$D$8:$D$575)+SUMIF('CIS(customers)'!$E$8:$E$575,A292,'CIS(customers)'!$D$8:$D$575)</f>
        <v>0</v>
      </c>
      <c r="M292" s="383" t="str">
        <f>IF((SUMIF('Business Bank'!$E$7:$E$6681,A292,'Business Bank'!$A$7:$A$6681)+SUMIF(Bank2!$E$7:$E$6690,A292,Bank2!$A$7:$A$6690)+SUMIF(CreditCard!$E$7:$E$6699,A292,CreditCard!$A$7:$A$6699)+SUMIF(Proprietor!$E$7:$E$6469,A292,Proprietor!$A$7:$D$6469))&gt;0,SUMIF('Business Bank'!$E$7:$E$6681,A292,'Business Bank'!$A$7:$A$6681)+SUMIF(Bank2!$E$7:$E$6690,A292,Bank2!$A$7:$A$6690)+SUMIF(CreditCard!$E$7:$E$6699,A292,CreditCard!$A$7:$A$6699)+SUMIF(Proprietor!$E$7:$E$6469,A292,Proprietor!$A$7:$D$6469),"")</f>
        <v/>
      </c>
      <c r="N292" s="141">
        <f t="shared" si="28"/>
        <v>0</v>
      </c>
      <c r="O292" s="142">
        <f>IF(H292&gt;0,IF(B292&gt;0,IF(Business!$B$7="n",N292,ROUND(N292*1/(1+VLOOKUP(DATE(YEAR(B292),MONTH(B292),1),Data!$A$2:$P$700,MATCH("VAT rate",Data!$A$1:$P$1,0),FALSE)),2)),0),N292)</f>
        <v>0</v>
      </c>
      <c r="P292" s="143">
        <f t="shared" si="29"/>
        <v>0</v>
      </c>
      <c r="Q292" s="357"/>
    </row>
    <row r="293" spans="1:17" s="57" customFormat="1">
      <c r="A293" s="75"/>
      <c r="B293" s="68"/>
      <c r="C293" s="75"/>
      <c r="D293" s="135" t="str">
        <f>IF(ISERROR(VLOOKUP(C293,Customers!$A$7:$H$302,3,FALSE)),"",VLOOKUP(C293,Customers!$A$7:$H$302,3,FALSE))</f>
        <v/>
      </c>
      <c r="E293" s="505"/>
      <c r="F293" s="52"/>
      <c r="G293" s="135">
        <f>IF(B293&gt;0,IF(Business!$B$7="n",F293,ROUND(F293*1/(1+VLOOKUP(DATE(YEAR(B293),MONTH(B293),1),Data!$A$2:$P$700,MATCH("VAT rate",Data!$A$1:$P$1,0),FALSE)),2)),0)</f>
        <v>0</v>
      </c>
      <c r="H293" s="136">
        <f t="shared" si="25"/>
        <v>0</v>
      </c>
      <c r="I293" s="137">
        <f t="shared" si="26"/>
        <v>0</v>
      </c>
      <c r="J293" s="138">
        <f>IF(Business!$B$10="n",G293,ROUND('Sales Invoices'!F293*(1-Business!$B$11),2))</f>
        <v>0</v>
      </c>
      <c r="K293" s="139">
        <f t="shared" si="27"/>
        <v>0</v>
      </c>
      <c r="L293" s="140">
        <f>SUMIF('Business Bank'!$E$7:$E$598,A293,'Business Bank'!$D$7:$D$598)+SUMIF(Bank2!$E$7:$E$598,A293,Bank2!$D$7:$D$598)+SUMIF(CreditCard!$E$7:$E$598,A293,CreditCard!$D$7:$D$598)+SUMIF(Proprietor!$E$7:$E$574,A293,Proprietor!$D$7:$D$574)+SUMIF('CIS(suppliers)'!$E$8:$E$575,A293,'CIS(suppliers)'!$D$8:$D$575)+SUMIF('CIS(customers)'!$E$8:$E$575,A293,'CIS(customers)'!$D$8:$D$575)</f>
        <v>0</v>
      </c>
      <c r="M293" s="383" t="str">
        <f>IF((SUMIF('Business Bank'!$E$7:$E$6681,A293,'Business Bank'!$A$7:$A$6681)+SUMIF(Bank2!$E$7:$E$6690,A293,Bank2!$A$7:$A$6690)+SUMIF(CreditCard!$E$7:$E$6699,A293,CreditCard!$A$7:$A$6699)+SUMIF(Proprietor!$E$7:$E$6469,A293,Proprietor!$A$7:$D$6469))&gt;0,SUMIF('Business Bank'!$E$7:$E$6681,A293,'Business Bank'!$A$7:$A$6681)+SUMIF(Bank2!$E$7:$E$6690,A293,Bank2!$A$7:$A$6690)+SUMIF(CreditCard!$E$7:$E$6699,A293,CreditCard!$A$7:$A$6699)+SUMIF(Proprietor!$E$7:$E$6469,A293,Proprietor!$A$7:$D$6469),"")</f>
        <v/>
      </c>
      <c r="N293" s="141">
        <f t="shared" si="28"/>
        <v>0</v>
      </c>
      <c r="O293" s="142">
        <f>IF(H293&gt;0,IF(B293&gt;0,IF(Business!$B$7="n",N293,ROUND(N293*1/(1+VLOOKUP(DATE(YEAR(B293),MONTH(B293),1),Data!$A$2:$P$700,MATCH("VAT rate",Data!$A$1:$P$1,0),FALSE)),2)),0),N293)</f>
        <v>0</v>
      </c>
      <c r="P293" s="143">
        <f t="shared" si="29"/>
        <v>0</v>
      </c>
      <c r="Q293" s="357"/>
    </row>
    <row r="294" spans="1:17" s="57" customFormat="1">
      <c r="A294" s="75"/>
      <c r="B294" s="68"/>
      <c r="C294" s="75"/>
      <c r="D294" s="135" t="str">
        <f>IF(ISERROR(VLOOKUP(C294,Customers!$A$7:$H$302,3,FALSE)),"",VLOOKUP(C294,Customers!$A$7:$H$302,3,FALSE))</f>
        <v/>
      </c>
      <c r="E294" s="505"/>
      <c r="F294" s="52"/>
      <c r="G294" s="135">
        <f>IF(B294&gt;0,IF(Business!$B$7="n",F294,ROUND(F294*1/(1+VLOOKUP(DATE(YEAR(B294),MONTH(B294),1),Data!$A$2:$P$700,MATCH("VAT rate",Data!$A$1:$P$1,0),FALSE)),2)),0)</f>
        <v>0</v>
      </c>
      <c r="H294" s="136">
        <f t="shared" si="25"/>
        <v>0</v>
      </c>
      <c r="I294" s="137">
        <f t="shared" si="26"/>
        <v>0</v>
      </c>
      <c r="J294" s="138">
        <f>IF(Business!$B$10="n",G294,ROUND('Sales Invoices'!F294*(1-Business!$B$11),2))</f>
        <v>0</v>
      </c>
      <c r="K294" s="139">
        <f t="shared" si="27"/>
        <v>0</v>
      </c>
      <c r="L294" s="140">
        <f>SUMIF('Business Bank'!$E$7:$E$598,A294,'Business Bank'!$D$7:$D$598)+SUMIF(Bank2!$E$7:$E$598,A294,Bank2!$D$7:$D$598)+SUMIF(CreditCard!$E$7:$E$598,A294,CreditCard!$D$7:$D$598)+SUMIF(Proprietor!$E$7:$E$574,A294,Proprietor!$D$7:$D$574)+SUMIF('CIS(suppliers)'!$E$8:$E$575,A294,'CIS(suppliers)'!$D$8:$D$575)+SUMIF('CIS(customers)'!$E$8:$E$575,A294,'CIS(customers)'!$D$8:$D$575)</f>
        <v>0</v>
      </c>
      <c r="M294" s="383" t="str">
        <f>IF((SUMIF('Business Bank'!$E$7:$E$6681,A294,'Business Bank'!$A$7:$A$6681)+SUMIF(Bank2!$E$7:$E$6690,A294,Bank2!$A$7:$A$6690)+SUMIF(CreditCard!$E$7:$E$6699,A294,CreditCard!$A$7:$A$6699)+SUMIF(Proprietor!$E$7:$E$6469,A294,Proprietor!$A$7:$D$6469))&gt;0,SUMIF('Business Bank'!$E$7:$E$6681,A294,'Business Bank'!$A$7:$A$6681)+SUMIF(Bank2!$E$7:$E$6690,A294,Bank2!$A$7:$A$6690)+SUMIF(CreditCard!$E$7:$E$6699,A294,CreditCard!$A$7:$A$6699)+SUMIF(Proprietor!$E$7:$E$6469,A294,Proprietor!$A$7:$D$6469),"")</f>
        <v/>
      </c>
      <c r="N294" s="141">
        <f t="shared" si="28"/>
        <v>0</v>
      </c>
      <c r="O294" s="142">
        <f>IF(H294&gt;0,IF(B294&gt;0,IF(Business!$B$7="n",N294,ROUND(N294*1/(1+VLOOKUP(DATE(YEAR(B294),MONTH(B294),1),Data!$A$2:$P$700,MATCH("VAT rate",Data!$A$1:$P$1,0),FALSE)),2)),0),N294)</f>
        <v>0</v>
      </c>
      <c r="P294" s="143">
        <f t="shared" si="29"/>
        <v>0</v>
      </c>
      <c r="Q294" s="357"/>
    </row>
    <row r="295" spans="1:17" s="57" customFormat="1">
      <c r="A295" s="75"/>
      <c r="B295" s="68"/>
      <c r="C295" s="75"/>
      <c r="D295" s="135" t="str">
        <f>IF(ISERROR(VLOOKUP(C295,Customers!$A$7:$H$302,3,FALSE)),"",VLOOKUP(C295,Customers!$A$7:$H$302,3,FALSE))</f>
        <v/>
      </c>
      <c r="E295" s="505"/>
      <c r="F295" s="52"/>
      <c r="G295" s="135">
        <f>IF(B295&gt;0,IF(Business!$B$7="n",F295,ROUND(F295*1/(1+VLOOKUP(DATE(YEAR(B295),MONTH(B295),1),Data!$A$2:$P$700,MATCH("VAT rate",Data!$A$1:$P$1,0),FALSE)),2)),0)</f>
        <v>0</v>
      </c>
      <c r="H295" s="136">
        <f t="shared" si="25"/>
        <v>0</v>
      </c>
      <c r="I295" s="137">
        <f t="shared" si="26"/>
        <v>0</v>
      </c>
      <c r="J295" s="138">
        <f>IF(Business!$B$10="n",G295,ROUND('Sales Invoices'!F295*(1-Business!$B$11),2))</f>
        <v>0</v>
      </c>
      <c r="K295" s="139">
        <f t="shared" si="27"/>
        <v>0</v>
      </c>
      <c r="L295" s="140">
        <f>SUMIF('Business Bank'!$E$7:$E$598,A295,'Business Bank'!$D$7:$D$598)+SUMIF(Bank2!$E$7:$E$598,A295,Bank2!$D$7:$D$598)+SUMIF(CreditCard!$E$7:$E$598,A295,CreditCard!$D$7:$D$598)+SUMIF(Proprietor!$E$7:$E$574,A295,Proprietor!$D$7:$D$574)+SUMIF('CIS(suppliers)'!$E$8:$E$575,A295,'CIS(suppliers)'!$D$8:$D$575)+SUMIF('CIS(customers)'!$E$8:$E$575,A295,'CIS(customers)'!$D$8:$D$575)</f>
        <v>0</v>
      </c>
      <c r="M295" s="383" t="str">
        <f>IF((SUMIF('Business Bank'!$E$7:$E$6681,A295,'Business Bank'!$A$7:$A$6681)+SUMIF(Bank2!$E$7:$E$6690,A295,Bank2!$A$7:$A$6690)+SUMIF(CreditCard!$E$7:$E$6699,A295,CreditCard!$A$7:$A$6699)+SUMIF(Proprietor!$E$7:$E$6469,A295,Proprietor!$A$7:$D$6469))&gt;0,SUMIF('Business Bank'!$E$7:$E$6681,A295,'Business Bank'!$A$7:$A$6681)+SUMIF(Bank2!$E$7:$E$6690,A295,Bank2!$A$7:$A$6690)+SUMIF(CreditCard!$E$7:$E$6699,A295,CreditCard!$A$7:$A$6699)+SUMIF(Proprietor!$E$7:$E$6469,A295,Proprietor!$A$7:$D$6469),"")</f>
        <v/>
      </c>
      <c r="N295" s="141">
        <f t="shared" si="28"/>
        <v>0</v>
      </c>
      <c r="O295" s="142">
        <f>IF(H295&gt;0,IF(B295&gt;0,IF(Business!$B$7="n",N295,ROUND(N295*1/(1+VLOOKUP(DATE(YEAR(B295),MONTH(B295),1),Data!$A$2:$P$700,MATCH("VAT rate",Data!$A$1:$P$1,0),FALSE)),2)),0),N295)</f>
        <v>0</v>
      </c>
      <c r="P295" s="143">
        <f t="shared" si="29"/>
        <v>0</v>
      </c>
      <c r="Q295" s="357"/>
    </row>
    <row r="296" spans="1:17" s="57" customFormat="1">
      <c r="A296" s="75"/>
      <c r="B296" s="68"/>
      <c r="C296" s="75"/>
      <c r="D296" s="135" t="str">
        <f>IF(ISERROR(VLOOKUP(C296,Customers!$A$7:$H$302,3,FALSE)),"",VLOOKUP(C296,Customers!$A$7:$H$302,3,FALSE))</f>
        <v/>
      </c>
      <c r="E296" s="505"/>
      <c r="F296" s="52"/>
      <c r="G296" s="135">
        <f>IF(B296&gt;0,IF(Business!$B$7="n",F296,ROUND(F296*1/(1+VLOOKUP(DATE(YEAR(B296),MONTH(B296),1),Data!$A$2:$P$700,MATCH("VAT rate",Data!$A$1:$P$1,0),FALSE)),2)),0)</f>
        <v>0</v>
      </c>
      <c r="H296" s="136">
        <f t="shared" si="25"/>
        <v>0</v>
      </c>
      <c r="I296" s="137">
        <f t="shared" si="26"/>
        <v>0</v>
      </c>
      <c r="J296" s="138">
        <f>IF(Business!$B$10="n",G296,ROUND('Sales Invoices'!F296*(1-Business!$B$11),2))</f>
        <v>0</v>
      </c>
      <c r="K296" s="139">
        <f t="shared" si="27"/>
        <v>0</v>
      </c>
      <c r="L296" s="140">
        <f>SUMIF('Business Bank'!$E$7:$E$598,A296,'Business Bank'!$D$7:$D$598)+SUMIF(Bank2!$E$7:$E$598,A296,Bank2!$D$7:$D$598)+SUMIF(CreditCard!$E$7:$E$598,A296,CreditCard!$D$7:$D$598)+SUMIF(Proprietor!$E$7:$E$574,A296,Proprietor!$D$7:$D$574)+SUMIF('CIS(suppliers)'!$E$8:$E$575,A296,'CIS(suppliers)'!$D$8:$D$575)+SUMIF('CIS(customers)'!$E$8:$E$575,A296,'CIS(customers)'!$D$8:$D$575)</f>
        <v>0</v>
      </c>
      <c r="M296" s="383" t="str">
        <f>IF((SUMIF('Business Bank'!$E$7:$E$6681,A296,'Business Bank'!$A$7:$A$6681)+SUMIF(Bank2!$E$7:$E$6690,A296,Bank2!$A$7:$A$6690)+SUMIF(CreditCard!$E$7:$E$6699,A296,CreditCard!$A$7:$A$6699)+SUMIF(Proprietor!$E$7:$E$6469,A296,Proprietor!$A$7:$D$6469))&gt;0,SUMIF('Business Bank'!$E$7:$E$6681,A296,'Business Bank'!$A$7:$A$6681)+SUMIF(Bank2!$E$7:$E$6690,A296,Bank2!$A$7:$A$6690)+SUMIF(CreditCard!$E$7:$E$6699,A296,CreditCard!$A$7:$A$6699)+SUMIF(Proprietor!$E$7:$E$6469,A296,Proprietor!$A$7:$D$6469),"")</f>
        <v/>
      </c>
      <c r="N296" s="141">
        <f t="shared" si="28"/>
        <v>0</v>
      </c>
      <c r="O296" s="142">
        <f>IF(H296&gt;0,IF(B296&gt;0,IF(Business!$B$7="n",N296,ROUND(N296*1/(1+VLOOKUP(DATE(YEAR(B296),MONTH(B296),1),Data!$A$2:$P$700,MATCH("VAT rate",Data!$A$1:$P$1,0),FALSE)),2)),0),N296)</f>
        <v>0</v>
      </c>
      <c r="P296" s="143">
        <f t="shared" si="29"/>
        <v>0</v>
      </c>
      <c r="Q296" s="357"/>
    </row>
    <row r="297" spans="1:17" s="57" customFormat="1">
      <c r="A297" s="75"/>
      <c r="B297" s="68"/>
      <c r="C297" s="75"/>
      <c r="D297" s="135" t="str">
        <f>IF(ISERROR(VLOOKUP(C297,Customers!$A$7:$H$302,3,FALSE)),"",VLOOKUP(C297,Customers!$A$7:$H$302,3,FALSE))</f>
        <v/>
      </c>
      <c r="E297" s="505"/>
      <c r="F297" s="52"/>
      <c r="G297" s="135">
        <f>IF(B297&gt;0,IF(Business!$B$7="n",F297,ROUND(F297*1/(1+VLOOKUP(DATE(YEAR(B297),MONTH(B297),1),Data!$A$2:$P$700,MATCH("VAT rate",Data!$A$1:$P$1,0),FALSE)),2)),0)</f>
        <v>0</v>
      </c>
      <c r="H297" s="136">
        <f t="shared" si="25"/>
        <v>0</v>
      </c>
      <c r="I297" s="137">
        <f t="shared" si="26"/>
        <v>0</v>
      </c>
      <c r="J297" s="138">
        <f>IF(Business!$B$10="n",G297,ROUND('Sales Invoices'!F297*(1-Business!$B$11),2))</f>
        <v>0</v>
      </c>
      <c r="K297" s="139">
        <f t="shared" si="27"/>
        <v>0</v>
      </c>
      <c r="L297" s="140">
        <f>SUMIF('Business Bank'!$E$7:$E$598,A297,'Business Bank'!$D$7:$D$598)+SUMIF(Bank2!$E$7:$E$598,A297,Bank2!$D$7:$D$598)+SUMIF(CreditCard!$E$7:$E$598,A297,CreditCard!$D$7:$D$598)+SUMIF(Proprietor!$E$7:$E$574,A297,Proprietor!$D$7:$D$574)+SUMIF('CIS(suppliers)'!$E$8:$E$575,A297,'CIS(suppliers)'!$D$8:$D$575)+SUMIF('CIS(customers)'!$E$8:$E$575,A297,'CIS(customers)'!$D$8:$D$575)</f>
        <v>0</v>
      </c>
      <c r="M297" s="383" t="str">
        <f>IF((SUMIF('Business Bank'!$E$7:$E$6681,A297,'Business Bank'!$A$7:$A$6681)+SUMIF(Bank2!$E$7:$E$6690,A297,Bank2!$A$7:$A$6690)+SUMIF(CreditCard!$E$7:$E$6699,A297,CreditCard!$A$7:$A$6699)+SUMIF(Proprietor!$E$7:$E$6469,A297,Proprietor!$A$7:$D$6469))&gt;0,SUMIF('Business Bank'!$E$7:$E$6681,A297,'Business Bank'!$A$7:$A$6681)+SUMIF(Bank2!$E$7:$E$6690,A297,Bank2!$A$7:$A$6690)+SUMIF(CreditCard!$E$7:$E$6699,A297,CreditCard!$A$7:$A$6699)+SUMIF(Proprietor!$E$7:$E$6469,A297,Proprietor!$A$7:$D$6469),"")</f>
        <v/>
      </c>
      <c r="N297" s="141">
        <f t="shared" si="28"/>
        <v>0</v>
      </c>
      <c r="O297" s="142">
        <f>IF(H297&gt;0,IF(B297&gt;0,IF(Business!$B$7="n",N297,ROUND(N297*1/(1+VLOOKUP(DATE(YEAR(B297),MONTH(B297),1),Data!$A$2:$P$700,MATCH("VAT rate",Data!$A$1:$P$1,0),FALSE)),2)),0),N297)</f>
        <v>0</v>
      </c>
      <c r="P297" s="143">
        <f t="shared" si="29"/>
        <v>0</v>
      </c>
      <c r="Q297" s="357"/>
    </row>
    <row r="298" spans="1:17" s="57" customFormat="1">
      <c r="A298" s="75"/>
      <c r="B298" s="68"/>
      <c r="C298" s="75"/>
      <c r="D298" s="135" t="str">
        <f>IF(ISERROR(VLOOKUP(C298,Customers!$A$7:$H$302,3,FALSE)),"",VLOOKUP(C298,Customers!$A$7:$H$302,3,FALSE))</f>
        <v/>
      </c>
      <c r="E298" s="505"/>
      <c r="F298" s="52"/>
      <c r="G298" s="135">
        <f>IF(B298&gt;0,IF(Business!$B$7="n",F298,ROUND(F298*1/(1+VLOOKUP(DATE(YEAR(B298),MONTH(B298),1),Data!$A$2:$P$700,MATCH("VAT rate",Data!$A$1:$P$1,0),FALSE)),2)),0)</f>
        <v>0</v>
      </c>
      <c r="H298" s="136">
        <f t="shared" si="25"/>
        <v>0</v>
      </c>
      <c r="I298" s="137">
        <f t="shared" si="26"/>
        <v>0</v>
      </c>
      <c r="J298" s="138">
        <f>IF(Business!$B$10="n",G298,ROUND('Sales Invoices'!F298*(1-Business!$B$11),2))</f>
        <v>0</v>
      </c>
      <c r="K298" s="139">
        <f t="shared" si="27"/>
        <v>0</v>
      </c>
      <c r="L298" s="140">
        <f>SUMIF('Business Bank'!$E$7:$E$598,A298,'Business Bank'!$D$7:$D$598)+SUMIF(Bank2!$E$7:$E$598,A298,Bank2!$D$7:$D$598)+SUMIF(CreditCard!$E$7:$E$598,A298,CreditCard!$D$7:$D$598)+SUMIF(Proprietor!$E$7:$E$574,A298,Proprietor!$D$7:$D$574)+SUMIF('CIS(suppliers)'!$E$8:$E$575,A298,'CIS(suppliers)'!$D$8:$D$575)+SUMIF('CIS(customers)'!$E$8:$E$575,A298,'CIS(customers)'!$D$8:$D$575)</f>
        <v>0</v>
      </c>
      <c r="M298" s="383" t="str">
        <f>IF((SUMIF('Business Bank'!$E$7:$E$6681,A298,'Business Bank'!$A$7:$A$6681)+SUMIF(Bank2!$E$7:$E$6690,A298,Bank2!$A$7:$A$6690)+SUMIF(CreditCard!$E$7:$E$6699,A298,CreditCard!$A$7:$A$6699)+SUMIF(Proprietor!$E$7:$E$6469,A298,Proprietor!$A$7:$D$6469))&gt;0,SUMIF('Business Bank'!$E$7:$E$6681,A298,'Business Bank'!$A$7:$A$6681)+SUMIF(Bank2!$E$7:$E$6690,A298,Bank2!$A$7:$A$6690)+SUMIF(CreditCard!$E$7:$E$6699,A298,CreditCard!$A$7:$A$6699)+SUMIF(Proprietor!$E$7:$E$6469,A298,Proprietor!$A$7:$D$6469),"")</f>
        <v/>
      </c>
      <c r="N298" s="141">
        <f t="shared" si="28"/>
        <v>0</v>
      </c>
      <c r="O298" s="142">
        <f>IF(H298&gt;0,IF(B298&gt;0,IF(Business!$B$7="n",N298,ROUND(N298*1/(1+VLOOKUP(DATE(YEAR(B298),MONTH(B298),1),Data!$A$2:$P$700,MATCH("VAT rate",Data!$A$1:$P$1,0),FALSE)),2)),0),N298)</f>
        <v>0</v>
      </c>
      <c r="P298" s="143">
        <f t="shared" si="29"/>
        <v>0</v>
      </c>
      <c r="Q298" s="357"/>
    </row>
    <row r="299" spans="1:17" s="57" customFormat="1">
      <c r="A299" s="75"/>
      <c r="B299" s="68"/>
      <c r="C299" s="75"/>
      <c r="D299" s="135" t="str">
        <f>IF(ISERROR(VLOOKUP(C299,Customers!$A$7:$H$302,3,FALSE)),"",VLOOKUP(C299,Customers!$A$7:$H$302,3,FALSE))</f>
        <v/>
      </c>
      <c r="E299" s="505"/>
      <c r="F299" s="52"/>
      <c r="G299" s="135">
        <f>IF(B299&gt;0,IF(Business!$B$7="n",F299,ROUND(F299*1/(1+VLOOKUP(DATE(YEAR(B299),MONTH(B299),1),Data!$A$2:$P$700,MATCH("VAT rate",Data!$A$1:$P$1,0),FALSE)),2)),0)</f>
        <v>0</v>
      </c>
      <c r="H299" s="136">
        <f t="shared" si="25"/>
        <v>0</v>
      </c>
      <c r="I299" s="137">
        <f t="shared" si="26"/>
        <v>0</v>
      </c>
      <c r="J299" s="138">
        <f>IF(Business!$B$10="n",G299,ROUND('Sales Invoices'!F299*(1-Business!$B$11),2))</f>
        <v>0</v>
      </c>
      <c r="K299" s="139">
        <f t="shared" si="27"/>
        <v>0</v>
      </c>
      <c r="L299" s="140">
        <f>SUMIF('Business Bank'!$E$7:$E$598,A299,'Business Bank'!$D$7:$D$598)+SUMIF(Bank2!$E$7:$E$598,A299,Bank2!$D$7:$D$598)+SUMIF(CreditCard!$E$7:$E$598,A299,CreditCard!$D$7:$D$598)+SUMIF(Proprietor!$E$7:$E$574,A299,Proprietor!$D$7:$D$574)+SUMIF('CIS(suppliers)'!$E$8:$E$575,A299,'CIS(suppliers)'!$D$8:$D$575)+SUMIF('CIS(customers)'!$E$8:$E$575,A299,'CIS(customers)'!$D$8:$D$575)</f>
        <v>0</v>
      </c>
      <c r="M299" s="383" t="str">
        <f>IF((SUMIF('Business Bank'!$E$7:$E$6681,A299,'Business Bank'!$A$7:$A$6681)+SUMIF(Bank2!$E$7:$E$6690,A299,Bank2!$A$7:$A$6690)+SUMIF(CreditCard!$E$7:$E$6699,A299,CreditCard!$A$7:$A$6699)+SUMIF(Proprietor!$E$7:$E$6469,A299,Proprietor!$A$7:$D$6469))&gt;0,SUMIF('Business Bank'!$E$7:$E$6681,A299,'Business Bank'!$A$7:$A$6681)+SUMIF(Bank2!$E$7:$E$6690,A299,Bank2!$A$7:$A$6690)+SUMIF(CreditCard!$E$7:$E$6699,A299,CreditCard!$A$7:$A$6699)+SUMIF(Proprietor!$E$7:$E$6469,A299,Proprietor!$A$7:$D$6469),"")</f>
        <v/>
      </c>
      <c r="N299" s="141">
        <f t="shared" si="28"/>
        <v>0</v>
      </c>
      <c r="O299" s="142">
        <f>IF(H299&gt;0,IF(B299&gt;0,IF(Business!$B$7="n",N299,ROUND(N299*1/(1+VLOOKUP(DATE(YEAR(B299),MONTH(B299),1),Data!$A$2:$P$700,MATCH("VAT rate",Data!$A$1:$P$1,0),FALSE)),2)),0),N299)</f>
        <v>0</v>
      </c>
      <c r="P299" s="143">
        <f t="shared" si="29"/>
        <v>0</v>
      </c>
      <c r="Q299" s="357"/>
    </row>
    <row r="300" spans="1:17" s="57" customFormat="1">
      <c r="A300" s="75"/>
      <c r="B300" s="68"/>
      <c r="C300" s="75"/>
      <c r="D300" s="135" t="str">
        <f>IF(ISERROR(VLOOKUP(C300,Customers!$A$7:$H$302,3,FALSE)),"",VLOOKUP(C300,Customers!$A$7:$H$302,3,FALSE))</f>
        <v/>
      </c>
      <c r="E300" s="505"/>
      <c r="F300" s="52"/>
      <c r="G300" s="135">
        <f>IF(B300&gt;0,IF(Business!$B$7="n",F300,ROUND(F300*1/(1+VLOOKUP(DATE(YEAR(B300),MONTH(B300),1),Data!$A$2:$P$700,MATCH("VAT rate",Data!$A$1:$P$1,0),FALSE)),2)),0)</f>
        <v>0</v>
      </c>
      <c r="H300" s="136">
        <f t="shared" si="25"/>
        <v>0</v>
      </c>
      <c r="I300" s="137">
        <f t="shared" si="26"/>
        <v>0</v>
      </c>
      <c r="J300" s="138">
        <f>IF(Business!$B$10="n",G300,ROUND('Sales Invoices'!F300*(1-Business!$B$11),2))</f>
        <v>0</v>
      </c>
      <c r="K300" s="139">
        <f t="shared" si="27"/>
        <v>0</v>
      </c>
      <c r="L300" s="140">
        <f>SUMIF('Business Bank'!$E$7:$E$598,A300,'Business Bank'!$D$7:$D$598)+SUMIF(Bank2!$E$7:$E$598,A300,Bank2!$D$7:$D$598)+SUMIF(CreditCard!$E$7:$E$598,A300,CreditCard!$D$7:$D$598)+SUMIF(Proprietor!$E$7:$E$574,A300,Proprietor!$D$7:$D$574)+SUMIF('CIS(suppliers)'!$E$8:$E$575,A300,'CIS(suppliers)'!$D$8:$D$575)+SUMIF('CIS(customers)'!$E$8:$E$575,A300,'CIS(customers)'!$D$8:$D$575)</f>
        <v>0</v>
      </c>
      <c r="M300" s="383" t="str">
        <f>IF((SUMIF('Business Bank'!$E$7:$E$6681,A300,'Business Bank'!$A$7:$A$6681)+SUMIF(Bank2!$E$7:$E$6690,A300,Bank2!$A$7:$A$6690)+SUMIF(CreditCard!$E$7:$E$6699,A300,CreditCard!$A$7:$A$6699)+SUMIF(Proprietor!$E$7:$E$6469,A300,Proprietor!$A$7:$D$6469))&gt;0,SUMIF('Business Bank'!$E$7:$E$6681,A300,'Business Bank'!$A$7:$A$6681)+SUMIF(Bank2!$E$7:$E$6690,A300,Bank2!$A$7:$A$6690)+SUMIF(CreditCard!$E$7:$E$6699,A300,CreditCard!$A$7:$A$6699)+SUMIF(Proprietor!$E$7:$E$6469,A300,Proprietor!$A$7:$D$6469),"")</f>
        <v/>
      </c>
      <c r="N300" s="141">
        <f t="shared" si="28"/>
        <v>0</v>
      </c>
      <c r="O300" s="142">
        <f>IF(H300&gt;0,IF(B300&gt;0,IF(Business!$B$7="n",N300,ROUND(N300*1/(1+VLOOKUP(DATE(YEAR(B300),MONTH(B300),1),Data!$A$2:$P$700,MATCH("VAT rate",Data!$A$1:$P$1,0),FALSE)),2)),0),N300)</f>
        <v>0</v>
      </c>
      <c r="P300" s="143">
        <f t="shared" si="29"/>
        <v>0</v>
      </c>
      <c r="Q300" s="357"/>
    </row>
    <row r="301" spans="1:17" s="57" customFormat="1">
      <c r="A301" s="75"/>
      <c r="B301" s="68"/>
      <c r="C301" s="75"/>
      <c r="D301" s="135" t="str">
        <f>IF(ISERROR(VLOOKUP(C301,Customers!$A$7:$H$302,3,FALSE)),"",VLOOKUP(C301,Customers!$A$7:$H$302,3,FALSE))</f>
        <v/>
      </c>
      <c r="E301" s="505"/>
      <c r="F301" s="52"/>
      <c r="G301" s="135">
        <f>IF(B301&gt;0,IF(Business!$B$7="n",F301,ROUND(F301*1/(1+VLOOKUP(DATE(YEAR(B301),MONTH(B301),1),Data!$A$2:$P$700,MATCH("VAT rate",Data!$A$1:$P$1,0),FALSE)),2)),0)</f>
        <v>0</v>
      </c>
      <c r="H301" s="136">
        <f t="shared" si="25"/>
        <v>0</v>
      </c>
      <c r="I301" s="137">
        <f t="shared" si="26"/>
        <v>0</v>
      </c>
      <c r="J301" s="138">
        <f>IF(Business!$B$10="n",G301,ROUND('Sales Invoices'!F301*(1-Business!$B$11),2))</f>
        <v>0</v>
      </c>
      <c r="K301" s="139">
        <f t="shared" si="27"/>
        <v>0</v>
      </c>
      <c r="L301" s="140">
        <f>SUMIF('Business Bank'!$E$7:$E$598,A301,'Business Bank'!$D$7:$D$598)+SUMIF(Bank2!$E$7:$E$598,A301,Bank2!$D$7:$D$598)+SUMIF(CreditCard!$E$7:$E$598,A301,CreditCard!$D$7:$D$598)+SUMIF(Proprietor!$E$7:$E$574,A301,Proprietor!$D$7:$D$574)+SUMIF('CIS(suppliers)'!$E$8:$E$575,A301,'CIS(suppliers)'!$D$8:$D$575)+SUMIF('CIS(customers)'!$E$8:$E$575,A301,'CIS(customers)'!$D$8:$D$575)</f>
        <v>0</v>
      </c>
      <c r="M301" s="383" t="str">
        <f>IF((SUMIF('Business Bank'!$E$7:$E$6681,A301,'Business Bank'!$A$7:$A$6681)+SUMIF(Bank2!$E$7:$E$6690,A301,Bank2!$A$7:$A$6690)+SUMIF(CreditCard!$E$7:$E$6699,A301,CreditCard!$A$7:$A$6699)+SUMIF(Proprietor!$E$7:$E$6469,A301,Proprietor!$A$7:$D$6469))&gt;0,SUMIF('Business Bank'!$E$7:$E$6681,A301,'Business Bank'!$A$7:$A$6681)+SUMIF(Bank2!$E$7:$E$6690,A301,Bank2!$A$7:$A$6690)+SUMIF(CreditCard!$E$7:$E$6699,A301,CreditCard!$A$7:$A$6699)+SUMIF(Proprietor!$E$7:$E$6469,A301,Proprietor!$A$7:$D$6469),"")</f>
        <v/>
      </c>
      <c r="N301" s="141">
        <f t="shared" si="28"/>
        <v>0</v>
      </c>
      <c r="O301" s="142">
        <f>IF(H301&gt;0,IF(B301&gt;0,IF(Business!$B$7="n",N301,ROUND(N301*1/(1+VLOOKUP(DATE(YEAR(B301),MONTH(B301),1),Data!$A$2:$P$700,MATCH("VAT rate",Data!$A$1:$P$1,0),FALSE)),2)),0),N301)</f>
        <v>0</v>
      </c>
      <c r="P301" s="143">
        <f t="shared" si="29"/>
        <v>0</v>
      </c>
      <c r="Q301" s="357"/>
    </row>
    <row r="302" spans="1:17" s="57" customFormat="1">
      <c r="A302" s="75"/>
      <c r="B302" s="68"/>
      <c r="C302" s="75"/>
      <c r="D302" s="135" t="str">
        <f>IF(ISERROR(VLOOKUP(C302,Customers!$A$7:$H$302,3,FALSE)),"",VLOOKUP(C302,Customers!$A$7:$H$302,3,FALSE))</f>
        <v/>
      </c>
      <c r="E302" s="505"/>
      <c r="F302" s="52"/>
      <c r="G302" s="135">
        <f>IF(B302&gt;0,IF(Business!$B$7="n",F302,ROUND(F302*1/(1+VLOOKUP(DATE(YEAR(B302),MONTH(B302),1),Data!$A$2:$P$700,MATCH("VAT rate",Data!$A$1:$P$1,0),FALSE)),2)),0)</f>
        <v>0</v>
      </c>
      <c r="H302" s="136">
        <f t="shared" si="25"/>
        <v>0</v>
      </c>
      <c r="I302" s="137">
        <f t="shared" si="26"/>
        <v>0</v>
      </c>
      <c r="J302" s="138">
        <f>IF(Business!$B$10="n",G302,ROUND('Sales Invoices'!F302*(1-Business!$B$11),2))</f>
        <v>0</v>
      </c>
      <c r="K302" s="139">
        <f t="shared" si="27"/>
        <v>0</v>
      </c>
      <c r="L302" s="140">
        <f>SUMIF('Business Bank'!$E$7:$E$598,A302,'Business Bank'!$D$7:$D$598)+SUMIF(Bank2!$E$7:$E$598,A302,Bank2!$D$7:$D$598)+SUMIF(CreditCard!$E$7:$E$598,A302,CreditCard!$D$7:$D$598)+SUMIF(Proprietor!$E$7:$E$574,A302,Proprietor!$D$7:$D$574)+SUMIF('CIS(suppliers)'!$E$8:$E$575,A302,'CIS(suppliers)'!$D$8:$D$575)+SUMIF('CIS(customers)'!$E$8:$E$575,A302,'CIS(customers)'!$D$8:$D$575)</f>
        <v>0</v>
      </c>
      <c r="M302" s="383" t="str">
        <f>IF((SUMIF('Business Bank'!$E$7:$E$6681,A302,'Business Bank'!$A$7:$A$6681)+SUMIF(Bank2!$E$7:$E$6690,A302,Bank2!$A$7:$A$6690)+SUMIF(CreditCard!$E$7:$E$6699,A302,CreditCard!$A$7:$A$6699)+SUMIF(Proprietor!$E$7:$E$6469,A302,Proprietor!$A$7:$D$6469))&gt;0,SUMIF('Business Bank'!$E$7:$E$6681,A302,'Business Bank'!$A$7:$A$6681)+SUMIF(Bank2!$E$7:$E$6690,A302,Bank2!$A$7:$A$6690)+SUMIF(CreditCard!$E$7:$E$6699,A302,CreditCard!$A$7:$A$6699)+SUMIF(Proprietor!$E$7:$E$6469,A302,Proprietor!$A$7:$D$6469),"")</f>
        <v/>
      </c>
      <c r="N302" s="141">
        <f t="shared" si="28"/>
        <v>0</v>
      </c>
      <c r="O302" s="142">
        <f>IF(H302&gt;0,IF(B302&gt;0,IF(Business!$B$7="n",N302,ROUND(N302*1/(1+VLOOKUP(DATE(YEAR(B302),MONTH(B302),1),Data!$A$2:$P$700,MATCH("VAT rate",Data!$A$1:$P$1,0),FALSE)),2)),0),N302)</f>
        <v>0</v>
      </c>
      <c r="P302" s="143">
        <f t="shared" si="29"/>
        <v>0</v>
      </c>
      <c r="Q302" s="357"/>
    </row>
    <row r="303" spans="1:17"/>
    <row r="304" spans="1:17"/>
    <row r="305"/>
  </sheetData>
  <sheetProtection algorithmName="SHA-512" hashValue="P+3M/bWNnlvOtzn2RkLNqydrurbWCvtZ7fDu9Zx4r1ftQ8Cgn+KdSUN0Xwr5Bwp9/YDkx/pI3/f3vbU7JITzOQ==" saltValue="cEhPf/wbbEp5w9bfC5nJIQ==" spinCount="100000" sheet="1" objects="1" scenarios="1"/>
  <pageMargins left="0.39370078740157483" right="0" top="0.39370078740157483" bottom="0.39370078740157483" header="0" footer="0"/>
  <pageSetup paperSize="9" scale="88" fitToHeight="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03"/>
  <sheetViews>
    <sheetView zoomScale="85" workbookViewId="0"/>
  </sheetViews>
  <sheetFormatPr defaultColWidth="0" defaultRowHeight="0" customHeight="1" zeroHeight="1"/>
  <cols>
    <col min="1" max="8" width="15.7109375" style="236" customWidth="1"/>
    <col min="9" max="9" width="9.140625" style="227" customWidth="1"/>
    <col min="10" max="14" width="11.5703125" style="227" hidden="1" customWidth="1"/>
    <col min="15" max="21" width="9.140625" style="227" hidden="1" customWidth="1"/>
    <col min="22" max="28" width="11.5703125" style="227" hidden="1" customWidth="1"/>
    <col min="29" max="16384" width="9.140625" style="227" hidden="1"/>
  </cols>
  <sheetData>
    <row r="1" spans="1:8" s="229" customFormat="1" ht="15">
      <c r="A1" s="228">
        <f>+Business!B3</f>
        <v>0</v>
      </c>
      <c r="B1" s="228"/>
      <c r="C1" s="228"/>
      <c r="D1" s="228"/>
      <c r="E1" s="228"/>
      <c r="F1" s="228"/>
      <c r="G1" s="228"/>
      <c r="H1" s="228"/>
    </row>
    <row r="2" spans="1:8" s="229" customFormat="1" ht="15">
      <c r="A2" s="230" t="s">
        <v>88</v>
      </c>
      <c r="B2" s="228">
        <f>+Business!B5</f>
        <v>0</v>
      </c>
      <c r="D2" s="230"/>
      <c r="E2" s="230"/>
      <c r="F2" s="230"/>
      <c r="G2" s="230"/>
      <c r="H2" s="230"/>
    </row>
    <row r="3" spans="1:8" s="229" customFormat="1" ht="15">
      <c r="C3" s="228"/>
    </row>
    <row r="4" spans="1:8" s="229" customFormat="1" ht="15">
      <c r="A4" s="34" t="s">
        <v>241</v>
      </c>
      <c r="B4" s="34"/>
      <c r="C4" s="231"/>
      <c r="D4" s="34"/>
      <c r="E4" s="34"/>
      <c r="F4" s="34"/>
      <c r="G4" s="34"/>
      <c r="H4" s="34"/>
    </row>
    <row r="5" spans="1:8" s="233" customFormat="1" ht="15.75" thickBot="1">
      <c r="A5" s="232"/>
      <c r="B5" s="232"/>
      <c r="C5" s="232"/>
      <c r="D5" s="232"/>
      <c r="E5" s="232"/>
      <c r="F5" s="232"/>
      <c r="G5" s="232"/>
      <c r="H5" s="232"/>
    </row>
    <row r="6" spans="1:8" ht="30">
      <c r="A6" s="234" t="s">
        <v>250</v>
      </c>
      <c r="B6" s="234" t="s">
        <v>242</v>
      </c>
      <c r="C6" s="234" t="s">
        <v>388</v>
      </c>
      <c r="D6" s="234" t="s">
        <v>243</v>
      </c>
      <c r="E6" s="234" t="s">
        <v>244</v>
      </c>
      <c r="F6" s="234" t="s">
        <v>245</v>
      </c>
      <c r="G6" s="234" t="s">
        <v>246</v>
      </c>
      <c r="H6" s="227" t="s">
        <v>261</v>
      </c>
    </row>
    <row r="7" spans="1:8" s="235" customFormat="1" ht="15">
      <c r="A7" s="237"/>
      <c r="B7" s="237"/>
      <c r="C7" s="237"/>
      <c r="D7" s="237"/>
      <c r="E7" s="237"/>
      <c r="F7" s="237"/>
      <c r="G7" s="237"/>
      <c r="H7" s="237"/>
    </row>
    <row r="8" spans="1:8" s="235" customFormat="1" ht="15">
      <c r="A8" s="237"/>
      <c r="B8" s="237"/>
      <c r="C8" s="237"/>
      <c r="D8" s="237"/>
      <c r="E8" s="237"/>
      <c r="F8" s="237"/>
      <c r="G8" s="237"/>
      <c r="H8" s="237"/>
    </row>
    <row r="9" spans="1:8" s="235" customFormat="1" ht="15">
      <c r="A9" s="237"/>
      <c r="B9" s="237"/>
      <c r="C9" s="237"/>
      <c r="D9" s="237"/>
      <c r="E9" s="237"/>
      <c r="F9" s="237"/>
      <c r="G9" s="237"/>
      <c r="H9" s="237"/>
    </row>
    <row r="10" spans="1:8" s="235" customFormat="1" ht="15">
      <c r="A10" s="237"/>
      <c r="B10" s="237"/>
      <c r="C10" s="237"/>
      <c r="D10" s="237"/>
      <c r="E10" s="237"/>
      <c r="F10" s="237"/>
      <c r="G10" s="237"/>
      <c r="H10" s="237"/>
    </row>
    <row r="11" spans="1:8" s="235" customFormat="1" ht="15">
      <c r="A11" s="237"/>
      <c r="B11" s="237"/>
      <c r="C11" s="237"/>
      <c r="D11" s="237"/>
      <c r="E11" s="237"/>
      <c r="F11" s="237"/>
      <c r="G11" s="237"/>
      <c r="H11" s="237"/>
    </row>
    <row r="12" spans="1:8" s="235" customFormat="1" ht="15">
      <c r="A12" s="237"/>
      <c r="B12" s="237"/>
      <c r="C12" s="237"/>
      <c r="D12" s="237"/>
      <c r="E12" s="237"/>
      <c r="F12" s="237"/>
      <c r="G12" s="237"/>
      <c r="H12" s="237"/>
    </row>
    <row r="13" spans="1:8" s="235" customFormat="1" ht="15">
      <c r="A13" s="237"/>
      <c r="B13" s="237"/>
      <c r="C13" s="237"/>
      <c r="D13" s="237"/>
      <c r="E13" s="237"/>
      <c r="F13" s="237"/>
      <c r="G13" s="237"/>
      <c r="H13" s="237"/>
    </row>
    <row r="14" spans="1:8" s="235" customFormat="1" ht="15">
      <c r="A14" s="237"/>
      <c r="B14" s="237"/>
      <c r="C14" s="237"/>
      <c r="D14" s="237"/>
      <c r="E14" s="237"/>
      <c r="F14" s="237"/>
      <c r="G14" s="237"/>
      <c r="H14" s="237"/>
    </row>
    <row r="15" spans="1:8" s="235" customFormat="1" ht="15">
      <c r="A15" s="237"/>
      <c r="B15" s="237"/>
      <c r="C15" s="237"/>
      <c r="D15" s="237"/>
      <c r="E15" s="237"/>
      <c r="F15" s="237"/>
      <c r="G15" s="237"/>
      <c r="H15" s="237"/>
    </row>
    <row r="16" spans="1:8" s="235" customFormat="1" ht="15">
      <c r="A16" s="237"/>
      <c r="B16" s="237"/>
      <c r="C16" s="237"/>
      <c r="D16" s="237"/>
      <c r="E16" s="237"/>
      <c r="F16" s="237"/>
      <c r="G16" s="237"/>
      <c r="H16" s="237"/>
    </row>
    <row r="17" spans="1:8" s="235" customFormat="1" ht="15">
      <c r="A17" s="237"/>
      <c r="B17" s="237"/>
      <c r="C17" s="237"/>
      <c r="D17" s="237"/>
      <c r="E17" s="237"/>
      <c r="F17" s="237"/>
      <c r="G17" s="237"/>
      <c r="H17" s="237"/>
    </row>
    <row r="18" spans="1:8" s="235" customFormat="1" ht="15">
      <c r="A18" s="237"/>
      <c r="B18" s="237"/>
      <c r="C18" s="237"/>
      <c r="D18" s="237"/>
      <c r="E18" s="237"/>
      <c r="F18" s="237"/>
      <c r="G18" s="237"/>
      <c r="H18" s="237"/>
    </row>
    <row r="19" spans="1:8" s="235" customFormat="1" ht="15">
      <c r="A19" s="237"/>
      <c r="B19" s="237"/>
      <c r="C19" s="237"/>
      <c r="D19" s="237"/>
      <c r="E19" s="237"/>
      <c r="F19" s="237"/>
      <c r="G19" s="237"/>
      <c r="H19" s="237"/>
    </row>
    <row r="20" spans="1:8" s="235" customFormat="1" ht="15">
      <c r="A20" s="237"/>
      <c r="B20" s="237"/>
      <c r="C20" s="237"/>
      <c r="D20" s="237"/>
      <c r="E20" s="237"/>
      <c r="F20" s="237"/>
      <c r="G20" s="237"/>
      <c r="H20" s="237"/>
    </row>
    <row r="21" spans="1:8" s="235" customFormat="1" ht="15">
      <c r="A21" s="237"/>
      <c r="B21" s="237"/>
      <c r="C21" s="237"/>
      <c r="D21" s="237"/>
      <c r="E21" s="237"/>
      <c r="F21" s="237"/>
      <c r="G21" s="237"/>
      <c r="H21" s="237"/>
    </row>
    <row r="22" spans="1:8" s="235" customFormat="1" ht="15">
      <c r="A22" s="237"/>
      <c r="B22" s="237"/>
      <c r="C22" s="237"/>
      <c r="D22" s="237"/>
      <c r="E22" s="237"/>
      <c r="F22" s="237"/>
      <c r="G22" s="237"/>
      <c r="H22" s="237"/>
    </row>
    <row r="23" spans="1:8" s="235" customFormat="1" ht="15">
      <c r="A23" s="237"/>
      <c r="B23" s="237"/>
      <c r="C23" s="237"/>
      <c r="D23" s="237"/>
      <c r="E23" s="237"/>
      <c r="F23" s="237"/>
      <c r="G23" s="237"/>
      <c r="H23" s="237"/>
    </row>
    <row r="24" spans="1:8" s="235" customFormat="1" ht="15">
      <c r="A24" s="237"/>
      <c r="B24" s="237"/>
      <c r="C24" s="237"/>
      <c r="D24" s="237"/>
      <c r="E24" s="237"/>
      <c r="F24" s="237"/>
      <c r="G24" s="237"/>
      <c r="H24" s="237"/>
    </row>
    <row r="25" spans="1:8" s="235" customFormat="1" ht="15">
      <c r="A25" s="237"/>
      <c r="B25" s="237"/>
      <c r="C25" s="237"/>
      <c r="D25" s="237"/>
      <c r="E25" s="237"/>
      <c r="F25" s="237"/>
      <c r="G25" s="237"/>
      <c r="H25" s="237"/>
    </row>
    <row r="26" spans="1:8" s="235" customFormat="1" ht="15">
      <c r="A26" s="237"/>
      <c r="B26" s="237"/>
      <c r="C26" s="237"/>
      <c r="D26" s="237"/>
      <c r="E26" s="237"/>
      <c r="F26" s="237"/>
      <c r="G26" s="237"/>
      <c r="H26" s="237"/>
    </row>
    <row r="27" spans="1:8" s="235" customFormat="1" ht="15">
      <c r="A27" s="237"/>
      <c r="B27" s="237"/>
      <c r="C27" s="237"/>
      <c r="D27" s="237"/>
      <c r="E27" s="237"/>
      <c r="F27" s="237"/>
      <c r="G27" s="237"/>
      <c r="H27" s="237"/>
    </row>
    <row r="28" spans="1:8" s="235" customFormat="1" ht="15">
      <c r="A28" s="237"/>
      <c r="B28" s="237"/>
      <c r="C28" s="237"/>
      <c r="D28" s="237"/>
      <c r="E28" s="237"/>
      <c r="F28" s="237"/>
      <c r="G28" s="237"/>
      <c r="H28" s="237"/>
    </row>
    <row r="29" spans="1:8" s="235" customFormat="1" ht="15">
      <c r="A29" s="237"/>
      <c r="B29" s="237"/>
      <c r="C29" s="237"/>
      <c r="D29" s="237"/>
      <c r="E29" s="237"/>
      <c r="F29" s="237"/>
      <c r="G29" s="237"/>
      <c r="H29" s="237"/>
    </row>
    <row r="30" spans="1:8" s="235" customFormat="1" ht="15">
      <c r="A30" s="237"/>
      <c r="B30" s="237"/>
      <c r="C30" s="237"/>
      <c r="D30" s="237"/>
      <c r="E30" s="237"/>
      <c r="F30" s="237"/>
      <c r="G30" s="237"/>
      <c r="H30" s="237"/>
    </row>
    <row r="31" spans="1:8" s="235" customFormat="1" ht="15">
      <c r="A31" s="237"/>
      <c r="B31" s="237"/>
      <c r="C31" s="237"/>
      <c r="D31" s="237"/>
      <c r="E31" s="237"/>
      <c r="F31" s="237"/>
      <c r="G31" s="237"/>
      <c r="H31" s="237"/>
    </row>
    <row r="32" spans="1:8" s="235" customFormat="1" ht="15">
      <c r="A32" s="237"/>
      <c r="B32" s="237"/>
      <c r="C32" s="237"/>
      <c r="D32" s="237"/>
      <c r="E32" s="237"/>
      <c r="F32" s="237"/>
      <c r="G32" s="237"/>
      <c r="H32" s="237"/>
    </row>
    <row r="33" spans="1:8" s="235" customFormat="1" ht="15">
      <c r="A33" s="237"/>
      <c r="B33" s="237"/>
      <c r="C33" s="237"/>
      <c r="D33" s="237"/>
      <c r="E33" s="237"/>
      <c r="F33" s="237"/>
      <c r="G33" s="237"/>
      <c r="H33" s="237"/>
    </row>
    <row r="34" spans="1:8" s="235" customFormat="1" ht="15">
      <c r="A34" s="237"/>
      <c r="B34" s="237"/>
      <c r="C34" s="237"/>
      <c r="D34" s="237"/>
      <c r="E34" s="237"/>
      <c r="F34" s="237"/>
      <c r="G34" s="237"/>
      <c r="H34" s="237"/>
    </row>
    <row r="35" spans="1:8" s="235" customFormat="1" ht="15">
      <c r="A35" s="237"/>
      <c r="B35" s="237"/>
      <c r="C35" s="237"/>
      <c r="D35" s="237"/>
      <c r="E35" s="237"/>
      <c r="F35" s="237"/>
      <c r="G35" s="237"/>
      <c r="H35" s="237"/>
    </row>
    <row r="36" spans="1:8" s="235" customFormat="1" ht="15">
      <c r="A36" s="237"/>
      <c r="B36" s="237"/>
      <c r="C36" s="237"/>
      <c r="D36" s="237"/>
      <c r="E36" s="237"/>
      <c r="F36" s="237"/>
      <c r="G36" s="237"/>
      <c r="H36" s="237"/>
    </row>
    <row r="37" spans="1:8" s="235" customFormat="1" ht="15">
      <c r="A37" s="237"/>
      <c r="B37" s="237"/>
      <c r="C37" s="237"/>
      <c r="D37" s="237"/>
      <c r="E37" s="237"/>
      <c r="F37" s="237"/>
      <c r="G37" s="237"/>
      <c r="H37" s="237"/>
    </row>
    <row r="38" spans="1:8" s="235" customFormat="1" ht="15">
      <c r="A38" s="237"/>
      <c r="B38" s="237"/>
      <c r="C38" s="237"/>
      <c r="D38" s="237"/>
      <c r="E38" s="237"/>
      <c r="F38" s="237"/>
      <c r="G38" s="237"/>
      <c r="H38" s="237"/>
    </row>
    <row r="39" spans="1:8" s="235" customFormat="1" ht="15">
      <c r="A39" s="237"/>
      <c r="B39" s="237"/>
      <c r="C39" s="237"/>
      <c r="D39" s="237"/>
      <c r="E39" s="237"/>
      <c r="F39" s="237"/>
      <c r="G39" s="237"/>
      <c r="H39" s="237"/>
    </row>
    <row r="40" spans="1:8" s="235" customFormat="1" ht="15">
      <c r="A40" s="237"/>
      <c r="B40" s="237"/>
      <c r="C40" s="237"/>
      <c r="D40" s="237"/>
      <c r="E40" s="237"/>
      <c r="F40" s="237"/>
      <c r="G40" s="237"/>
      <c r="H40" s="237"/>
    </row>
    <row r="41" spans="1:8" s="235" customFormat="1" ht="15">
      <c r="A41" s="237"/>
      <c r="B41" s="237"/>
      <c r="C41" s="237"/>
      <c r="D41" s="237"/>
      <c r="E41" s="237"/>
      <c r="F41" s="237"/>
      <c r="G41" s="237"/>
      <c r="H41" s="237"/>
    </row>
    <row r="42" spans="1:8" s="235" customFormat="1" ht="15">
      <c r="A42" s="237"/>
      <c r="B42" s="237"/>
      <c r="C42" s="237"/>
      <c r="D42" s="237"/>
      <c r="E42" s="237"/>
      <c r="F42" s="237"/>
      <c r="G42" s="237"/>
      <c r="H42" s="237"/>
    </row>
    <row r="43" spans="1:8" s="235" customFormat="1" ht="15">
      <c r="A43" s="237"/>
      <c r="B43" s="237"/>
      <c r="C43" s="237"/>
      <c r="D43" s="237"/>
      <c r="E43" s="237"/>
      <c r="F43" s="237"/>
      <c r="G43" s="237"/>
      <c r="H43" s="237"/>
    </row>
    <row r="44" spans="1:8" s="235" customFormat="1" ht="15">
      <c r="A44" s="237"/>
      <c r="B44" s="237"/>
      <c r="C44" s="237"/>
      <c r="D44" s="237"/>
      <c r="E44" s="237"/>
      <c r="F44" s="237"/>
      <c r="G44" s="237"/>
      <c r="H44" s="237"/>
    </row>
    <row r="45" spans="1:8" s="235" customFormat="1" ht="15">
      <c r="A45" s="237"/>
      <c r="B45" s="237"/>
      <c r="C45" s="237"/>
      <c r="D45" s="237"/>
      <c r="E45" s="237"/>
      <c r="F45" s="237"/>
      <c r="G45" s="237"/>
      <c r="H45" s="237"/>
    </row>
    <row r="46" spans="1:8" s="235" customFormat="1" ht="15">
      <c r="A46" s="237"/>
      <c r="B46" s="237"/>
      <c r="C46" s="237"/>
      <c r="D46" s="237"/>
      <c r="E46" s="237"/>
      <c r="F46" s="237"/>
      <c r="G46" s="237"/>
      <c r="H46" s="237"/>
    </row>
    <row r="47" spans="1:8" s="235" customFormat="1" ht="15">
      <c r="A47" s="237"/>
      <c r="B47" s="237"/>
      <c r="C47" s="237"/>
      <c r="D47" s="237"/>
      <c r="E47" s="237"/>
      <c r="F47" s="237"/>
      <c r="G47" s="237"/>
      <c r="H47" s="237"/>
    </row>
    <row r="48" spans="1:8" s="235" customFormat="1" ht="15">
      <c r="A48" s="237"/>
      <c r="B48" s="237"/>
      <c r="C48" s="237"/>
      <c r="D48" s="237"/>
      <c r="E48" s="237"/>
      <c r="F48" s="237"/>
      <c r="G48" s="237"/>
      <c r="H48" s="237"/>
    </row>
    <row r="49" spans="1:8" s="235" customFormat="1" ht="15">
      <c r="A49" s="237"/>
      <c r="B49" s="237"/>
      <c r="C49" s="237"/>
      <c r="D49" s="237"/>
      <c r="E49" s="237"/>
      <c r="F49" s="237"/>
      <c r="G49" s="237"/>
      <c r="H49" s="237"/>
    </row>
    <row r="50" spans="1:8" s="235" customFormat="1" ht="15">
      <c r="A50" s="237"/>
      <c r="B50" s="237"/>
      <c r="C50" s="237"/>
      <c r="D50" s="237"/>
      <c r="E50" s="237"/>
      <c r="F50" s="237"/>
      <c r="G50" s="237"/>
      <c r="H50" s="237"/>
    </row>
    <row r="51" spans="1:8" s="235" customFormat="1" ht="15">
      <c r="A51" s="237"/>
      <c r="B51" s="237"/>
      <c r="C51" s="237"/>
      <c r="D51" s="237"/>
      <c r="E51" s="237"/>
      <c r="F51" s="237"/>
      <c r="G51" s="237"/>
      <c r="H51" s="237"/>
    </row>
    <row r="52" spans="1:8" s="235" customFormat="1" ht="15">
      <c r="A52" s="237"/>
      <c r="B52" s="237"/>
      <c r="C52" s="237"/>
      <c r="D52" s="237"/>
      <c r="E52" s="237"/>
      <c r="F52" s="237"/>
      <c r="G52" s="237"/>
      <c r="H52" s="237"/>
    </row>
    <row r="53" spans="1:8" s="235" customFormat="1" ht="15">
      <c r="A53" s="237"/>
      <c r="B53" s="237"/>
      <c r="C53" s="237"/>
      <c r="D53" s="237"/>
      <c r="E53" s="237"/>
      <c r="F53" s="237"/>
      <c r="G53" s="237"/>
      <c r="H53" s="237"/>
    </row>
    <row r="54" spans="1:8" s="235" customFormat="1" ht="15">
      <c r="A54" s="237"/>
      <c r="B54" s="237"/>
      <c r="C54" s="237"/>
      <c r="D54" s="237"/>
      <c r="E54" s="237"/>
      <c r="F54" s="237"/>
      <c r="G54" s="237"/>
      <c r="H54" s="237"/>
    </row>
    <row r="55" spans="1:8" s="235" customFormat="1" ht="15">
      <c r="A55" s="237"/>
      <c r="B55" s="237"/>
      <c r="C55" s="237"/>
      <c r="D55" s="237"/>
      <c r="E55" s="237"/>
      <c r="F55" s="237"/>
      <c r="G55" s="237"/>
      <c r="H55" s="237"/>
    </row>
    <row r="56" spans="1:8" s="235" customFormat="1" ht="15">
      <c r="A56" s="237"/>
      <c r="B56" s="237"/>
      <c r="C56" s="237"/>
      <c r="D56" s="237"/>
      <c r="E56" s="237"/>
      <c r="F56" s="237"/>
      <c r="G56" s="237"/>
      <c r="H56" s="237"/>
    </row>
    <row r="57" spans="1:8" s="235" customFormat="1" ht="15">
      <c r="A57" s="237"/>
      <c r="B57" s="237"/>
      <c r="C57" s="237"/>
      <c r="D57" s="237"/>
      <c r="E57" s="237"/>
      <c r="F57" s="237"/>
      <c r="G57" s="237"/>
      <c r="H57" s="237"/>
    </row>
    <row r="58" spans="1:8" s="235" customFormat="1" ht="15">
      <c r="A58" s="237"/>
      <c r="B58" s="237"/>
      <c r="C58" s="237"/>
      <c r="D58" s="237"/>
      <c r="E58" s="237"/>
      <c r="F58" s="237"/>
      <c r="G58" s="237"/>
      <c r="H58" s="237"/>
    </row>
    <row r="59" spans="1:8" s="235" customFormat="1" ht="15">
      <c r="A59" s="237"/>
      <c r="B59" s="237"/>
      <c r="C59" s="237"/>
      <c r="D59" s="237"/>
      <c r="E59" s="237"/>
      <c r="F59" s="237"/>
      <c r="G59" s="237"/>
      <c r="H59" s="237"/>
    </row>
    <row r="60" spans="1:8" s="235" customFormat="1" ht="15">
      <c r="A60" s="237"/>
      <c r="B60" s="237"/>
      <c r="C60" s="237"/>
      <c r="D60" s="237"/>
      <c r="E60" s="237"/>
      <c r="F60" s="237"/>
      <c r="G60" s="237"/>
      <c r="H60" s="237"/>
    </row>
    <row r="61" spans="1:8" s="235" customFormat="1" ht="15">
      <c r="A61" s="237"/>
      <c r="B61" s="237"/>
      <c r="C61" s="237"/>
      <c r="D61" s="237"/>
      <c r="E61" s="237"/>
      <c r="F61" s="237"/>
      <c r="G61" s="237"/>
      <c r="H61" s="237"/>
    </row>
    <row r="62" spans="1:8" s="235" customFormat="1" ht="15">
      <c r="A62" s="237"/>
      <c r="B62" s="237"/>
      <c r="C62" s="237"/>
      <c r="D62" s="237"/>
      <c r="E62" s="237"/>
      <c r="F62" s="237"/>
      <c r="G62" s="237"/>
      <c r="H62" s="237"/>
    </row>
    <row r="63" spans="1:8" s="235" customFormat="1" ht="15">
      <c r="A63" s="237"/>
      <c r="B63" s="237"/>
      <c r="C63" s="237"/>
      <c r="D63" s="237"/>
      <c r="E63" s="237"/>
      <c r="F63" s="237"/>
      <c r="G63" s="237"/>
      <c r="H63" s="237"/>
    </row>
    <row r="64" spans="1:8" s="235" customFormat="1" ht="15">
      <c r="A64" s="237"/>
      <c r="B64" s="237"/>
      <c r="C64" s="237"/>
      <c r="D64" s="237"/>
      <c r="E64" s="237"/>
      <c r="F64" s="237"/>
      <c r="G64" s="237"/>
      <c r="H64" s="237"/>
    </row>
    <row r="65" spans="1:8" s="235" customFormat="1" ht="15">
      <c r="A65" s="237"/>
      <c r="B65" s="237"/>
      <c r="C65" s="237"/>
      <c r="D65" s="237"/>
      <c r="E65" s="237"/>
      <c r="F65" s="237"/>
      <c r="G65" s="237"/>
      <c r="H65" s="237"/>
    </row>
    <row r="66" spans="1:8" s="235" customFormat="1" ht="15">
      <c r="A66" s="237"/>
      <c r="B66" s="237"/>
      <c r="C66" s="237"/>
      <c r="D66" s="237"/>
      <c r="E66" s="237"/>
      <c r="F66" s="237"/>
      <c r="G66" s="237"/>
      <c r="H66" s="237"/>
    </row>
    <row r="67" spans="1:8" s="235" customFormat="1" ht="15">
      <c r="A67" s="237"/>
      <c r="B67" s="237"/>
      <c r="C67" s="237"/>
      <c r="D67" s="237"/>
      <c r="E67" s="237"/>
      <c r="F67" s="237"/>
      <c r="G67" s="237"/>
      <c r="H67" s="237"/>
    </row>
    <row r="68" spans="1:8" s="235" customFormat="1" ht="15">
      <c r="A68" s="237"/>
      <c r="B68" s="237"/>
      <c r="C68" s="237"/>
      <c r="D68" s="237"/>
      <c r="E68" s="237"/>
      <c r="F68" s="237"/>
      <c r="G68" s="237"/>
      <c r="H68" s="237"/>
    </row>
    <row r="69" spans="1:8" s="235" customFormat="1" ht="15">
      <c r="A69" s="237"/>
      <c r="B69" s="237"/>
      <c r="C69" s="237"/>
      <c r="D69" s="237"/>
      <c r="E69" s="237"/>
      <c r="F69" s="237"/>
      <c r="G69" s="237"/>
      <c r="H69" s="237"/>
    </row>
    <row r="70" spans="1:8" s="235" customFormat="1" ht="15">
      <c r="A70" s="237"/>
      <c r="B70" s="237"/>
      <c r="C70" s="237"/>
      <c r="D70" s="237"/>
      <c r="E70" s="237"/>
      <c r="F70" s="237"/>
      <c r="G70" s="237"/>
      <c r="H70" s="237"/>
    </row>
    <row r="71" spans="1:8" s="235" customFormat="1" ht="15">
      <c r="A71" s="237"/>
      <c r="B71" s="237"/>
      <c r="C71" s="237"/>
      <c r="D71" s="237"/>
      <c r="E71" s="237"/>
      <c r="F71" s="237"/>
      <c r="G71" s="237"/>
      <c r="H71" s="237"/>
    </row>
    <row r="72" spans="1:8" s="235" customFormat="1" ht="15">
      <c r="A72" s="237"/>
      <c r="B72" s="237"/>
      <c r="C72" s="237"/>
      <c r="D72" s="237"/>
      <c r="E72" s="237"/>
      <c r="F72" s="237"/>
      <c r="G72" s="237"/>
      <c r="H72" s="237"/>
    </row>
    <row r="73" spans="1:8" s="235" customFormat="1" ht="15">
      <c r="A73" s="237"/>
      <c r="B73" s="237"/>
      <c r="C73" s="237"/>
      <c r="D73" s="237"/>
      <c r="E73" s="237"/>
      <c r="F73" s="237"/>
      <c r="G73" s="237"/>
      <c r="H73" s="237"/>
    </row>
    <row r="74" spans="1:8" s="235" customFormat="1" ht="15">
      <c r="A74" s="237"/>
      <c r="B74" s="237"/>
      <c r="C74" s="237"/>
      <c r="D74" s="237"/>
      <c r="E74" s="237"/>
      <c r="F74" s="237"/>
      <c r="G74" s="237"/>
      <c r="H74" s="237"/>
    </row>
    <row r="75" spans="1:8" s="235" customFormat="1" ht="15">
      <c r="A75" s="237"/>
      <c r="B75" s="237"/>
      <c r="C75" s="237"/>
      <c r="D75" s="237"/>
      <c r="E75" s="237"/>
      <c r="F75" s="237"/>
      <c r="G75" s="237"/>
      <c r="H75" s="237"/>
    </row>
    <row r="76" spans="1:8" s="235" customFormat="1" ht="15">
      <c r="A76" s="237"/>
      <c r="B76" s="237"/>
      <c r="C76" s="237"/>
      <c r="D76" s="237"/>
      <c r="E76" s="237"/>
      <c r="F76" s="237"/>
      <c r="G76" s="237"/>
      <c r="H76" s="237"/>
    </row>
    <row r="77" spans="1:8" s="235" customFormat="1" ht="15">
      <c r="A77" s="237"/>
      <c r="B77" s="237"/>
      <c r="C77" s="237"/>
      <c r="D77" s="237"/>
      <c r="E77" s="237"/>
      <c r="F77" s="237"/>
      <c r="G77" s="237"/>
      <c r="H77" s="237"/>
    </row>
    <row r="78" spans="1:8" s="235" customFormat="1" ht="15">
      <c r="A78" s="237"/>
      <c r="B78" s="237"/>
      <c r="C78" s="237"/>
      <c r="D78" s="237"/>
      <c r="E78" s="237"/>
      <c r="F78" s="237"/>
      <c r="G78" s="237"/>
      <c r="H78" s="237"/>
    </row>
    <row r="79" spans="1:8" s="235" customFormat="1" ht="15">
      <c r="A79" s="237"/>
      <c r="B79" s="237"/>
      <c r="C79" s="237"/>
      <c r="D79" s="237"/>
      <c r="E79" s="237"/>
      <c r="F79" s="237"/>
      <c r="G79" s="237"/>
      <c r="H79" s="237"/>
    </row>
    <row r="80" spans="1:8" s="235" customFormat="1" ht="15">
      <c r="A80" s="237"/>
      <c r="B80" s="237"/>
      <c r="C80" s="237"/>
      <c r="D80" s="237"/>
      <c r="E80" s="237"/>
      <c r="F80" s="237"/>
      <c r="G80" s="237"/>
      <c r="H80" s="237"/>
    </row>
    <row r="81" spans="1:8" s="235" customFormat="1" ht="15">
      <c r="A81" s="237"/>
      <c r="B81" s="237"/>
      <c r="C81" s="237"/>
      <c r="D81" s="237"/>
      <c r="E81" s="237"/>
      <c r="F81" s="237"/>
      <c r="G81" s="237"/>
      <c r="H81" s="237"/>
    </row>
    <row r="82" spans="1:8" s="235" customFormat="1" ht="15">
      <c r="A82" s="237"/>
      <c r="B82" s="237"/>
      <c r="C82" s="237"/>
      <c r="D82" s="237"/>
      <c r="E82" s="237"/>
      <c r="F82" s="237"/>
      <c r="G82" s="237"/>
      <c r="H82" s="237"/>
    </row>
    <row r="83" spans="1:8" s="235" customFormat="1" ht="15">
      <c r="A83" s="237"/>
      <c r="B83" s="237"/>
      <c r="C83" s="237"/>
      <c r="D83" s="237"/>
      <c r="E83" s="237"/>
      <c r="F83" s="237"/>
      <c r="G83" s="237"/>
      <c r="H83" s="237"/>
    </row>
    <row r="84" spans="1:8" s="235" customFormat="1" ht="15">
      <c r="A84" s="237"/>
      <c r="B84" s="237"/>
      <c r="C84" s="237"/>
      <c r="D84" s="237"/>
      <c r="E84" s="237"/>
      <c r="F84" s="237"/>
      <c r="G84" s="237"/>
      <c r="H84" s="237"/>
    </row>
    <row r="85" spans="1:8" s="235" customFormat="1" ht="15">
      <c r="A85" s="237"/>
      <c r="B85" s="237"/>
      <c r="C85" s="237"/>
      <c r="D85" s="237"/>
      <c r="E85" s="237"/>
      <c r="F85" s="237"/>
      <c r="G85" s="237"/>
      <c r="H85" s="237"/>
    </row>
    <row r="86" spans="1:8" s="235" customFormat="1" ht="15">
      <c r="A86" s="237"/>
      <c r="B86" s="237"/>
      <c r="C86" s="237"/>
      <c r="D86" s="237"/>
      <c r="E86" s="237"/>
      <c r="F86" s="237"/>
      <c r="G86" s="237"/>
      <c r="H86" s="237"/>
    </row>
    <row r="87" spans="1:8" s="235" customFormat="1" ht="15">
      <c r="A87" s="237"/>
      <c r="B87" s="237"/>
      <c r="C87" s="237"/>
      <c r="D87" s="237"/>
      <c r="E87" s="237"/>
      <c r="F87" s="237"/>
      <c r="G87" s="237"/>
      <c r="H87" s="237"/>
    </row>
    <row r="88" spans="1:8" s="235" customFormat="1" ht="15">
      <c r="A88" s="237"/>
      <c r="B88" s="237"/>
      <c r="C88" s="237"/>
      <c r="D88" s="237"/>
      <c r="E88" s="237"/>
      <c r="F88" s="237"/>
      <c r="G88" s="237"/>
      <c r="H88" s="237"/>
    </row>
    <row r="89" spans="1:8" s="235" customFormat="1" ht="15">
      <c r="A89" s="237"/>
      <c r="B89" s="237"/>
      <c r="C89" s="237"/>
      <c r="D89" s="237"/>
      <c r="E89" s="237"/>
      <c r="F89" s="237"/>
      <c r="G89" s="237"/>
      <c r="H89" s="237"/>
    </row>
    <row r="90" spans="1:8" s="235" customFormat="1" ht="15">
      <c r="A90" s="237"/>
      <c r="B90" s="237"/>
      <c r="C90" s="237"/>
      <c r="D90" s="237"/>
      <c r="E90" s="237"/>
      <c r="F90" s="237"/>
      <c r="G90" s="237"/>
      <c r="H90" s="237"/>
    </row>
    <row r="91" spans="1:8" s="235" customFormat="1" ht="15">
      <c r="A91" s="237"/>
      <c r="B91" s="237"/>
      <c r="C91" s="237"/>
      <c r="D91" s="237"/>
      <c r="E91" s="237"/>
      <c r="F91" s="237"/>
      <c r="G91" s="237"/>
      <c r="H91" s="237"/>
    </row>
    <row r="92" spans="1:8" s="235" customFormat="1" ht="15">
      <c r="A92" s="237"/>
      <c r="B92" s="237"/>
      <c r="C92" s="237"/>
      <c r="D92" s="237"/>
      <c r="E92" s="237"/>
      <c r="F92" s="237"/>
      <c r="G92" s="237"/>
      <c r="H92" s="237"/>
    </row>
    <row r="93" spans="1:8" s="235" customFormat="1" ht="15">
      <c r="A93" s="237"/>
      <c r="B93" s="237"/>
      <c r="C93" s="237"/>
      <c r="D93" s="237"/>
      <c r="E93" s="237"/>
      <c r="F93" s="237"/>
      <c r="G93" s="237"/>
      <c r="H93" s="237"/>
    </row>
    <row r="94" spans="1:8" s="235" customFormat="1" ht="15">
      <c r="A94" s="237"/>
      <c r="B94" s="237"/>
      <c r="C94" s="237"/>
      <c r="D94" s="237"/>
      <c r="E94" s="237"/>
      <c r="F94" s="237"/>
      <c r="G94" s="237"/>
      <c r="H94" s="237"/>
    </row>
    <row r="95" spans="1:8" s="235" customFormat="1" ht="15">
      <c r="A95" s="237"/>
      <c r="B95" s="237"/>
      <c r="C95" s="237"/>
      <c r="D95" s="237"/>
      <c r="E95" s="237"/>
      <c r="F95" s="237"/>
      <c r="G95" s="237"/>
      <c r="H95" s="237"/>
    </row>
    <row r="96" spans="1:8" s="235" customFormat="1" ht="15">
      <c r="A96" s="237"/>
      <c r="B96" s="237"/>
      <c r="C96" s="237"/>
      <c r="D96" s="237"/>
      <c r="E96" s="237"/>
      <c r="F96" s="237"/>
      <c r="G96" s="237"/>
      <c r="H96" s="237"/>
    </row>
    <row r="97" spans="1:8" s="235" customFormat="1" ht="15">
      <c r="A97" s="237"/>
      <c r="B97" s="237"/>
      <c r="C97" s="237"/>
      <c r="D97" s="237"/>
      <c r="E97" s="237"/>
      <c r="F97" s="237"/>
      <c r="G97" s="237"/>
      <c r="H97" s="237"/>
    </row>
    <row r="98" spans="1:8" s="235" customFormat="1" ht="15">
      <c r="A98" s="237"/>
      <c r="B98" s="237"/>
      <c r="C98" s="237"/>
      <c r="D98" s="237"/>
      <c r="E98" s="237"/>
      <c r="F98" s="237"/>
      <c r="G98" s="237"/>
      <c r="H98" s="237"/>
    </row>
    <row r="99" spans="1:8" s="235" customFormat="1" ht="15">
      <c r="A99" s="237"/>
      <c r="B99" s="237"/>
      <c r="C99" s="237"/>
      <c r="D99" s="237"/>
      <c r="E99" s="237"/>
      <c r="F99" s="237"/>
      <c r="G99" s="237"/>
      <c r="H99" s="237"/>
    </row>
    <row r="100" spans="1:8" s="235" customFormat="1" ht="15">
      <c r="A100" s="237"/>
      <c r="B100" s="237"/>
      <c r="C100" s="237"/>
      <c r="D100" s="237"/>
      <c r="E100" s="237"/>
      <c r="F100" s="237"/>
      <c r="G100" s="237"/>
      <c r="H100" s="237"/>
    </row>
    <row r="101" spans="1:8" s="235" customFormat="1" ht="15">
      <c r="A101" s="237"/>
      <c r="B101" s="237"/>
      <c r="C101" s="237"/>
      <c r="D101" s="237"/>
      <c r="E101" s="237"/>
      <c r="F101" s="237"/>
      <c r="G101" s="237"/>
      <c r="H101" s="237"/>
    </row>
    <row r="102" spans="1:8" s="235" customFormat="1" ht="15">
      <c r="A102" s="237"/>
      <c r="B102" s="237"/>
      <c r="C102" s="237"/>
      <c r="D102" s="237"/>
      <c r="E102" s="237"/>
      <c r="F102" s="237"/>
      <c r="G102" s="237"/>
      <c r="H102" s="237"/>
    </row>
    <row r="103" spans="1:8" s="235" customFormat="1" ht="15">
      <c r="A103" s="237"/>
      <c r="B103" s="237"/>
      <c r="C103" s="237"/>
      <c r="D103" s="237"/>
      <c r="E103" s="237"/>
      <c r="F103" s="237"/>
      <c r="G103" s="237"/>
      <c r="H103" s="237"/>
    </row>
    <row r="104" spans="1:8" s="235" customFormat="1" ht="15">
      <c r="A104" s="237"/>
      <c r="B104" s="237"/>
      <c r="C104" s="237"/>
      <c r="D104" s="237"/>
      <c r="E104" s="237"/>
      <c r="F104" s="237"/>
      <c r="G104" s="237"/>
      <c r="H104" s="237"/>
    </row>
    <row r="105" spans="1:8" s="235" customFormat="1" ht="15">
      <c r="A105" s="237"/>
      <c r="B105" s="237"/>
      <c r="C105" s="237"/>
      <c r="D105" s="237"/>
      <c r="E105" s="237"/>
      <c r="F105" s="237"/>
      <c r="G105" s="237"/>
      <c r="H105" s="237"/>
    </row>
    <row r="106" spans="1:8" s="235" customFormat="1" ht="15">
      <c r="A106" s="237"/>
      <c r="B106" s="237"/>
      <c r="C106" s="237"/>
      <c r="D106" s="237"/>
      <c r="E106" s="237"/>
      <c r="F106" s="237"/>
      <c r="G106" s="237"/>
      <c r="H106" s="237"/>
    </row>
    <row r="107" spans="1:8" s="235" customFormat="1" ht="15">
      <c r="A107" s="237"/>
      <c r="B107" s="237"/>
      <c r="C107" s="237"/>
      <c r="D107" s="237"/>
      <c r="E107" s="237"/>
      <c r="F107" s="237"/>
      <c r="G107" s="237"/>
      <c r="H107" s="237"/>
    </row>
    <row r="108" spans="1:8" s="235" customFormat="1" ht="15">
      <c r="A108" s="237"/>
      <c r="B108" s="237"/>
      <c r="C108" s="237"/>
      <c r="D108" s="237"/>
      <c r="E108" s="237"/>
      <c r="F108" s="237"/>
      <c r="G108" s="237"/>
      <c r="H108" s="237"/>
    </row>
    <row r="109" spans="1:8" s="235" customFormat="1" ht="15">
      <c r="A109" s="237"/>
      <c r="B109" s="237"/>
      <c r="C109" s="237"/>
      <c r="D109" s="237"/>
      <c r="E109" s="237"/>
      <c r="F109" s="237"/>
      <c r="G109" s="237"/>
      <c r="H109" s="237"/>
    </row>
    <row r="110" spans="1:8" s="235" customFormat="1" ht="15">
      <c r="A110" s="237"/>
      <c r="B110" s="237"/>
      <c r="C110" s="237"/>
      <c r="D110" s="237"/>
      <c r="E110" s="237"/>
      <c r="F110" s="237"/>
      <c r="G110" s="237"/>
      <c r="H110" s="237"/>
    </row>
    <row r="111" spans="1:8" s="235" customFormat="1" ht="15">
      <c r="A111" s="237"/>
      <c r="B111" s="237"/>
      <c r="C111" s="237"/>
      <c r="D111" s="237"/>
      <c r="E111" s="237"/>
      <c r="F111" s="237"/>
      <c r="G111" s="237"/>
      <c r="H111" s="237"/>
    </row>
    <row r="112" spans="1:8" s="235" customFormat="1" ht="15">
      <c r="A112" s="237"/>
      <c r="B112" s="237"/>
      <c r="C112" s="237"/>
      <c r="D112" s="237"/>
      <c r="E112" s="237"/>
      <c r="F112" s="237"/>
      <c r="G112" s="237"/>
      <c r="H112" s="237"/>
    </row>
    <row r="113" spans="1:8" s="235" customFormat="1" ht="15">
      <c r="A113" s="237"/>
      <c r="B113" s="237"/>
      <c r="C113" s="237"/>
      <c r="D113" s="237"/>
      <c r="E113" s="237"/>
      <c r="F113" s="237"/>
      <c r="G113" s="237"/>
      <c r="H113" s="237"/>
    </row>
    <row r="114" spans="1:8" s="235" customFormat="1" ht="15">
      <c r="A114" s="237"/>
      <c r="B114" s="237"/>
      <c r="C114" s="237"/>
      <c r="D114" s="237"/>
      <c r="E114" s="237"/>
      <c r="F114" s="237"/>
      <c r="G114" s="237"/>
      <c r="H114" s="237"/>
    </row>
    <row r="115" spans="1:8" s="235" customFormat="1" ht="15">
      <c r="A115" s="237"/>
      <c r="B115" s="237"/>
      <c r="C115" s="237"/>
      <c r="D115" s="237"/>
      <c r="E115" s="237"/>
      <c r="F115" s="237"/>
      <c r="G115" s="237"/>
      <c r="H115" s="237"/>
    </row>
    <row r="116" spans="1:8" s="235" customFormat="1" ht="15">
      <c r="A116" s="237"/>
      <c r="B116" s="237"/>
      <c r="C116" s="237"/>
      <c r="D116" s="237"/>
      <c r="E116" s="237"/>
      <c r="F116" s="237"/>
      <c r="G116" s="237"/>
      <c r="H116" s="237"/>
    </row>
    <row r="117" spans="1:8" s="235" customFormat="1" ht="15">
      <c r="A117" s="237"/>
      <c r="B117" s="237"/>
      <c r="C117" s="237"/>
      <c r="D117" s="237"/>
      <c r="E117" s="237"/>
      <c r="F117" s="237"/>
      <c r="G117" s="237"/>
      <c r="H117" s="237"/>
    </row>
    <row r="118" spans="1:8" s="235" customFormat="1" ht="15">
      <c r="A118" s="237"/>
      <c r="B118" s="237"/>
      <c r="C118" s="237"/>
      <c r="D118" s="237"/>
      <c r="E118" s="237"/>
      <c r="F118" s="237"/>
      <c r="G118" s="237"/>
      <c r="H118" s="237"/>
    </row>
    <row r="119" spans="1:8" s="235" customFormat="1" ht="15">
      <c r="A119" s="237"/>
      <c r="B119" s="237"/>
      <c r="C119" s="237"/>
      <c r="D119" s="237"/>
      <c r="E119" s="237"/>
      <c r="F119" s="237"/>
      <c r="G119" s="237"/>
      <c r="H119" s="237"/>
    </row>
    <row r="120" spans="1:8" s="235" customFormat="1" ht="15">
      <c r="A120" s="237"/>
      <c r="B120" s="237"/>
      <c r="C120" s="237"/>
      <c r="D120" s="237"/>
      <c r="E120" s="237"/>
      <c r="F120" s="237"/>
      <c r="G120" s="237"/>
      <c r="H120" s="237"/>
    </row>
    <row r="121" spans="1:8" s="235" customFormat="1" ht="15">
      <c r="A121" s="237"/>
      <c r="B121" s="237"/>
      <c r="C121" s="237"/>
      <c r="D121" s="237"/>
      <c r="E121" s="237"/>
      <c r="F121" s="237"/>
      <c r="G121" s="237"/>
      <c r="H121" s="237"/>
    </row>
    <row r="122" spans="1:8" s="235" customFormat="1" ht="15">
      <c r="A122" s="237"/>
      <c r="B122" s="237"/>
      <c r="C122" s="237"/>
      <c r="D122" s="237"/>
      <c r="E122" s="237"/>
      <c r="F122" s="237"/>
      <c r="G122" s="237"/>
      <c r="H122" s="237"/>
    </row>
    <row r="123" spans="1:8" s="235" customFormat="1" ht="15">
      <c r="A123" s="237"/>
      <c r="B123" s="237"/>
      <c r="C123" s="237"/>
      <c r="D123" s="237"/>
      <c r="E123" s="237"/>
      <c r="F123" s="237"/>
      <c r="G123" s="237"/>
      <c r="H123" s="237"/>
    </row>
    <row r="124" spans="1:8" s="235" customFormat="1" ht="15">
      <c r="A124" s="237"/>
      <c r="B124" s="237"/>
      <c r="C124" s="237"/>
      <c r="D124" s="237"/>
      <c r="E124" s="237"/>
      <c r="F124" s="237"/>
      <c r="G124" s="237"/>
      <c r="H124" s="237"/>
    </row>
    <row r="125" spans="1:8" s="235" customFormat="1" ht="15">
      <c r="A125" s="237"/>
      <c r="B125" s="237"/>
      <c r="C125" s="237"/>
      <c r="D125" s="237"/>
      <c r="E125" s="237"/>
      <c r="F125" s="237"/>
      <c r="G125" s="237"/>
      <c r="H125" s="237"/>
    </row>
    <row r="126" spans="1:8" s="235" customFormat="1" ht="15">
      <c r="A126" s="237"/>
      <c r="B126" s="237"/>
      <c r="C126" s="237"/>
      <c r="D126" s="237"/>
      <c r="E126" s="237"/>
      <c r="F126" s="237"/>
      <c r="G126" s="237"/>
      <c r="H126" s="237"/>
    </row>
    <row r="127" spans="1:8" s="235" customFormat="1" ht="15">
      <c r="A127" s="237"/>
      <c r="B127" s="237"/>
      <c r="C127" s="237"/>
      <c r="D127" s="237"/>
      <c r="E127" s="237"/>
      <c r="F127" s="237"/>
      <c r="G127" s="237"/>
      <c r="H127" s="237"/>
    </row>
    <row r="128" spans="1:8" s="235" customFormat="1" ht="15">
      <c r="A128" s="237"/>
      <c r="B128" s="237"/>
      <c r="C128" s="237"/>
      <c r="D128" s="237"/>
      <c r="E128" s="237"/>
      <c r="F128" s="237"/>
      <c r="G128" s="237"/>
      <c r="H128" s="237"/>
    </row>
    <row r="129" spans="1:8" s="235" customFormat="1" ht="15">
      <c r="A129" s="237"/>
      <c r="B129" s="237"/>
      <c r="C129" s="237"/>
      <c r="D129" s="237"/>
      <c r="E129" s="237"/>
      <c r="F129" s="237"/>
      <c r="G129" s="237"/>
      <c r="H129" s="237"/>
    </row>
    <row r="130" spans="1:8" s="235" customFormat="1" ht="15">
      <c r="A130" s="237"/>
      <c r="B130" s="237"/>
      <c r="C130" s="237"/>
      <c r="D130" s="237"/>
      <c r="E130" s="237"/>
      <c r="F130" s="237"/>
      <c r="G130" s="237"/>
      <c r="H130" s="237"/>
    </row>
    <row r="131" spans="1:8" s="235" customFormat="1" ht="15">
      <c r="A131" s="237"/>
      <c r="B131" s="237"/>
      <c r="C131" s="237"/>
      <c r="D131" s="237"/>
      <c r="E131" s="237"/>
      <c r="F131" s="237"/>
      <c r="G131" s="237"/>
      <c r="H131" s="237"/>
    </row>
    <row r="132" spans="1:8" s="235" customFormat="1" ht="15">
      <c r="A132" s="237"/>
      <c r="B132" s="237"/>
      <c r="C132" s="237"/>
      <c r="D132" s="237"/>
      <c r="E132" s="237"/>
      <c r="F132" s="237"/>
      <c r="G132" s="237"/>
      <c r="H132" s="237"/>
    </row>
    <row r="133" spans="1:8" s="235" customFormat="1" ht="15">
      <c r="A133" s="237"/>
      <c r="B133" s="237"/>
      <c r="C133" s="237"/>
      <c r="D133" s="237"/>
      <c r="E133" s="237"/>
      <c r="F133" s="237"/>
      <c r="G133" s="237"/>
      <c r="H133" s="237"/>
    </row>
    <row r="134" spans="1:8" s="235" customFormat="1" ht="15">
      <c r="A134" s="237"/>
      <c r="B134" s="237"/>
      <c r="C134" s="237"/>
      <c r="D134" s="237"/>
      <c r="E134" s="237"/>
      <c r="F134" s="237"/>
      <c r="G134" s="237"/>
      <c r="H134" s="237"/>
    </row>
    <row r="135" spans="1:8" s="235" customFormat="1" ht="15">
      <c r="A135" s="237"/>
      <c r="B135" s="237"/>
      <c r="C135" s="237"/>
      <c r="D135" s="237"/>
      <c r="E135" s="237"/>
      <c r="F135" s="237"/>
      <c r="G135" s="237"/>
      <c r="H135" s="237"/>
    </row>
    <row r="136" spans="1:8" s="235" customFormat="1" ht="15">
      <c r="A136" s="237"/>
      <c r="B136" s="237"/>
      <c r="C136" s="237"/>
      <c r="D136" s="237"/>
      <c r="E136" s="237"/>
      <c r="F136" s="237"/>
      <c r="G136" s="237"/>
      <c r="H136" s="237"/>
    </row>
    <row r="137" spans="1:8" s="235" customFormat="1" ht="15">
      <c r="A137" s="237"/>
      <c r="B137" s="237"/>
      <c r="C137" s="237"/>
      <c r="D137" s="237"/>
      <c r="E137" s="237"/>
      <c r="F137" s="237"/>
      <c r="G137" s="237"/>
      <c r="H137" s="237"/>
    </row>
    <row r="138" spans="1:8" s="235" customFormat="1" ht="15">
      <c r="A138" s="237"/>
      <c r="B138" s="237"/>
      <c r="C138" s="237"/>
      <c r="D138" s="237"/>
      <c r="E138" s="237"/>
      <c r="F138" s="237"/>
      <c r="G138" s="237"/>
      <c r="H138" s="237"/>
    </row>
    <row r="139" spans="1:8" s="235" customFormat="1" ht="15">
      <c r="A139" s="237"/>
      <c r="B139" s="237"/>
      <c r="C139" s="237"/>
      <c r="D139" s="237"/>
      <c r="E139" s="237"/>
      <c r="F139" s="237"/>
      <c r="G139" s="237"/>
      <c r="H139" s="237"/>
    </row>
    <row r="140" spans="1:8" s="235" customFormat="1" ht="15">
      <c r="A140" s="237"/>
      <c r="B140" s="237"/>
      <c r="C140" s="237"/>
      <c r="D140" s="237"/>
      <c r="E140" s="237"/>
      <c r="F140" s="237"/>
      <c r="G140" s="237"/>
      <c r="H140" s="237"/>
    </row>
    <row r="141" spans="1:8" s="235" customFormat="1" ht="15">
      <c r="A141" s="237"/>
      <c r="B141" s="237"/>
      <c r="C141" s="237"/>
      <c r="D141" s="237"/>
      <c r="E141" s="237"/>
      <c r="F141" s="237"/>
      <c r="G141" s="237"/>
      <c r="H141" s="237"/>
    </row>
    <row r="142" spans="1:8" s="235" customFormat="1" ht="15">
      <c r="A142" s="237"/>
      <c r="B142" s="237"/>
      <c r="C142" s="237"/>
      <c r="D142" s="237"/>
      <c r="E142" s="237"/>
      <c r="F142" s="237"/>
      <c r="G142" s="237"/>
      <c r="H142" s="237"/>
    </row>
    <row r="143" spans="1:8" s="235" customFormat="1" ht="15">
      <c r="A143" s="237"/>
      <c r="B143" s="237"/>
      <c r="C143" s="237"/>
      <c r="D143" s="237"/>
      <c r="E143" s="237"/>
      <c r="F143" s="237"/>
      <c r="G143" s="237"/>
      <c r="H143" s="237"/>
    </row>
    <row r="144" spans="1:8" s="235" customFormat="1" ht="15">
      <c r="A144" s="237"/>
      <c r="B144" s="237"/>
      <c r="C144" s="237"/>
      <c r="D144" s="237"/>
      <c r="E144" s="237"/>
      <c r="F144" s="237"/>
      <c r="G144" s="237"/>
      <c r="H144" s="237"/>
    </row>
    <row r="145" spans="1:8" s="235" customFormat="1" ht="15">
      <c r="A145" s="237"/>
      <c r="B145" s="237"/>
      <c r="C145" s="237"/>
      <c r="D145" s="237"/>
      <c r="E145" s="237"/>
      <c r="F145" s="237"/>
      <c r="G145" s="237"/>
      <c r="H145" s="237"/>
    </row>
    <row r="146" spans="1:8" s="235" customFormat="1" ht="15">
      <c r="A146" s="237"/>
      <c r="B146" s="237"/>
      <c r="C146" s="237"/>
      <c r="D146" s="237"/>
      <c r="E146" s="237"/>
      <c r="F146" s="237"/>
      <c r="G146" s="237"/>
      <c r="H146" s="237"/>
    </row>
    <row r="147" spans="1:8" s="235" customFormat="1" ht="15">
      <c r="A147" s="237"/>
      <c r="B147" s="237"/>
      <c r="C147" s="237"/>
      <c r="D147" s="237"/>
      <c r="E147" s="237"/>
      <c r="F147" s="237"/>
      <c r="G147" s="237"/>
      <c r="H147" s="237"/>
    </row>
    <row r="148" spans="1:8" s="235" customFormat="1" ht="15">
      <c r="A148" s="237"/>
      <c r="B148" s="237"/>
      <c r="C148" s="237"/>
      <c r="D148" s="237"/>
      <c r="E148" s="237"/>
      <c r="F148" s="237"/>
      <c r="G148" s="237"/>
      <c r="H148" s="237"/>
    </row>
    <row r="149" spans="1:8" s="235" customFormat="1" ht="15">
      <c r="A149" s="237"/>
      <c r="B149" s="237"/>
      <c r="C149" s="237"/>
      <c r="D149" s="237"/>
      <c r="E149" s="237"/>
      <c r="F149" s="237"/>
      <c r="G149" s="237"/>
      <c r="H149" s="237"/>
    </row>
    <row r="150" spans="1:8" s="235" customFormat="1" ht="15">
      <c r="A150" s="237"/>
      <c r="B150" s="237"/>
      <c r="C150" s="237"/>
      <c r="D150" s="237"/>
      <c r="E150" s="237"/>
      <c r="F150" s="237"/>
      <c r="G150" s="237"/>
      <c r="H150" s="237"/>
    </row>
    <row r="151" spans="1:8" s="235" customFormat="1" ht="15">
      <c r="A151" s="237"/>
      <c r="B151" s="237"/>
      <c r="C151" s="237"/>
      <c r="D151" s="237"/>
      <c r="E151" s="237"/>
      <c r="F151" s="237"/>
      <c r="G151" s="237"/>
      <c r="H151" s="237"/>
    </row>
    <row r="152" spans="1:8" s="235" customFormat="1" ht="15">
      <c r="A152" s="237"/>
      <c r="B152" s="237"/>
      <c r="C152" s="237"/>
      <c r="D152" s="237"/>
      <c r="E152" s="237"/>
      <c r="F152" s="237"/>
      <c r="G152" s="237"/>
      <c r="H152" s="237"/>
    </row>
    <row r="153" spans="1:8" s="235" customFormat="1" ht="15">
      <c r="A153" s="237"/>
      <c r="B153" s="237"/>
      <c r="C153" s="237"/>
      <c r="D153" s="237"/>
      <c r="E153" s="237"/>
      <c r="F153" s="237"/>
      <c r="G153" s="237"/>
      <c r="H153" s="237"/>
    </row>
    <row r="154" spans="1:8" s="235" customFormat="1" ht="15">
      <c r="A154" s="237"/>
      <c r="B154" s="237"/>
      <c r="C154" s="237"/>
      <c r="D154" s="237"/>
      <c r="E154" s="237"/>
      <c r="F154" s="237"/>
      <c r="G154" s="237"/>
      <c r="H154" s="237"/>
    </row>
    <row r="155" spans="1:8" s="235" customFormat="1" ht="15">
      <c r="A155" s="237"/>
      <c r="B155" s="237"/>
      <c r="C155" s="237"/>
      <c r="D155" s="237"/>
      <c r="E155" s="237"/>
      <c r="F155" s="237"/>
      <c r="G155" s="237"/>
      <c r="H155" s="237"/>
    </row>
    <row r="156" spans="1:8" s="235" customFormat="1" ht="15">
      <c r="A156" s="237"/>
      <c r="B156" s="237"/>
      <c r="C156" s="237"/>
      <c r="D156" s="237"/>
      <c r="E156" s="237"/>
      <c r="F156" s="237"/>
      <c r="G156" s="237"/>
      <c r="H156" s="237"/>
    </row>
    <row r="157" spans="1:8" s="235" customFormat="1" ht="15">
      <c r="A157" s="237"/>
      <c r="B157" s="237"/>
      <c r="C157" s="237"/>
      <c r="D157" s="237"/>
      <c r="E157" s="237"/>
      <c r="F157" s="237"/>
      <c r="G157" s="237"/>
      <c r="H157" s="237"/>
    </row>
    <row r="158" spans="1:8" s="235" customFormat="1" ht="15">
      <c r="A158" s="237"/>
      <c r="B158" s="237"/>
      <c r="C158" s="237"/>
      <c r="D158" s="237"/>
      <c r="E158" s="237"/>
      <c r="F158" s="237"/>
      <c r="G158" s="237"/>
      <c r="H158" s="237"/>
    </row>
    <row r="159" spans="1:8" s="235" customFormat="1" ht="15">
      <c r="A159" s="237"/>
      <c r="B159" s="237"/>
      <c r="C159" s="237"/>
      <c r="D159" s="237"/>
      <c r="E159" s="237"/>
      <c r="F159" s="237"/>
      <c r="G159" s="237"/>
      <c r="H159" s="237"/>
    </row>
    <row r="160" spans="1:8" s="235" customFormat="1" ht="15">
      <c r="A160" s="237"/>
      <c r="B160" s="237"/>
      <c r="C160" s="237"/>
      <c r="D160" s="237"/>
      <c r="E160" s="237"/>
      <c r="F160" s="237"/>
      <c r="G160" s="237"/>
      <c r="H160" s="237"/>
    </row>
    <row r="161" spans="1:8" s="235" customFormat="1" ht="15">
      <c r="A161" s="237"/>
      <c r="B161" s="237"/>
      <c r="C161" s="237"/>
      <c r="D161" s="237"/>
      <c r="E161" s="237"/>
      <c r="F161" s="237"/>
      <c r="G161" s="237"/>
      <c r="H161" s="237"/>
    </row>
    <row r="162" spans="1:8" s="235" customFormat="1" ht="15">
      <c r="A162" s="237"/>
      <c r="B162" s="237"/>
      <c r="C162" s="237"/>
      <c r="D162" s="237"/>
      <c r="E162" s="237"/>
      <c r="F162" s="237"/>
      <c r="G162" s="237"/>
      <c r="H162" s="237"/>
    </row>
    <row r="163" spans="1:8" s="235" customFormat="1" ht="15">
      <c r="A163" s="237"/>
      <c r="B163" s="237"/>
      <c r="C163" s="237"/>
      <c r="D163" s="237"/>
      <c r="E163" s="237"/>
      <c r="F163" s="237"/>
      <c r="G163" s="237"/>
      <c r="H163" s="237"/>
    </row>
    <row r="164" spans="1:8" s="235" customFormat="1" ht="15">
      <c r="A164" s="237"/>
      <c r="B164" s="237"/>
      <c r="C164" s="237"/>
      <c r="D164" s="237"/>
      <c r="E164" s="237"/>
      <c r="F164" s="237"/>
      <c r="G164" s="237"/>
      <c r="H164" s="237"/>
    </row>
    <row r="165" spans="1:8" s="235" customFormat="1" ht="15">
      <c r="A165" s="237"/>
      <c r="B165" s="237"/>
      <c r="C165" s="237"/>
      <c r="D165" s="237"/>
      <c r="E165" s="237"/>
      <c r="F165" s="237"/>
      <c r="G165" s="237"/>
      <c r="H165" s="237"/>
    </row>
    <row r="166" spans="1:8" s="235" customFormat="1" ht="15">
      <c r="A166" s="237"/>
      <c r="B166" s="237"/>
      <c r="C166" s="237"/>
      <c r="D166" s="237"/>
      <c r="E166" s="237"/>
      <c r="F166" s="237"/>
      <c r="G166" s="237"/>
      <c r="H166" s="237"/>
    </row>
    <row r="167" spans="1:8" s="235" customFormat="1" ht="15">
      <c r="A167" s="237"/>
      <c r="B167" s="237"/>
      <c r="C167" s="237"/>
      <c r="D167" s="237"/>
      <c r="E167" s="237"/>
      <c r="F167" s="237"/>
      <c r="G167" s="237"/>
      <c r="H167" s="237"/>
    </row>
    <row r="168" spans="1:8" s="235" customFormat="1" ht="15">
      <c r="A168" s="237"/>
      <c r="B168" s="237"/>
      <c r="C168" s="237"/>
      <c r="D168" s="237"/>
      <c r="E168" s="237"/>
      <c r="F168" s="237"/>
      <c r="G168" s="237"/>
      <c r="H168" s="237"/>
    </row>
    <row r="169" spans="1:8" s="235" customFormat="1" ht="15">
      <c r="A169" s="237"/>
      <c r="B169" s="237"/>
      <c r="C169" s="237"/>
      <c r="D169" s="237"/>
      <c r="E169" s="237"/>
      <c r="F169" s="237"/>
      <c r="G169" s="237"/>
      <c r="H169" s="237"/>
    </row>
    <row r="170" spans="1:8" s="235" customFormat="1" ht="15">
      <c r="A170" s="237"/>
      <c r="B170" s="237"/>
      <c r="C170" s="237"/>
      <c r="D170" s="237"/>
      <c r="E170" s="237"/>
      <c r="F170" s="237"/>
      <c r="G170" s="237"/>
      <c r="H170" s="237"/>
    </row>
    <row r="171" spans="1:8" s="235" customFormat="1" ht="15">
      <c r="A171" s="237"/>
      <c r="B171" s="237"/>
      <c r="C171" s="237"/>
      <c r="D171" s="237"/>
      <c r="E171" s="237"/>
      <c r="F171" s="237"/>
      <c r="G171" s="237"/>
      <c r="H171" s="237"/>
    </row>
    <row r="172" spans="1:8" s="235" customFormat="1" ht="15">
      <c r="A172" s="237"/>
      <c r="B172" s="237"/>
      <c r="C172" s="237"/>
      <c r="D172" s="237"/>
      <c r="E172" s="237"/>
      <c r="F172" s="237"/>
      <c r="G172" s="237"/>
      <c r="H172" s="237"/>
    </row>
    <row r="173" spans="1:8" s="235" customFormat="1" ht="15">
      <c r="A173" s="237"/>
      <c r="B173" s="237"/>
      <c r="C173" s="237"/>
      <c r="D173" s="237"/>
      <c r="E173" s="237"/>
      <c r="F173" s="237"/>
      <c r="G173" s="237"/>
      <c r="H173" s="237"/>
    </row>
    <row r="174" spans="1:8" s="235" customFormat="1" ht="15">
      <c r="A174" s="237"/>
      <c r="B174" s="237"/>
      <c r="C174" s="237"/>
      <c r="D174" s="237"/>
      <c r="E174" s="237"/>
      <c r="F174" s="237"/>
      <c r="G174" s="237"/>
      <c r="H174" s="237"/>
    </row>
    <row r="175" spans="1:8" s="235" customFormat="1" ht="15">
      <c r="A175" s="237"/>
      <c r="B175" s="237"/>
      <c r="C175" s="237"/>
      <c r="D175" s="237"/>
      <c r="E175" s="237"/>
      <c r="F175" s="237"/>
      <c r="G175" s="237"/>
      <c r="H175" s="237"/>
    </row>
    <row r="176" spans="1:8" s="235" customFormat="1" ht="15">
      <c r="A176" s="237"/>
      <c r="B176" s="237"/>
      <c r="C176" s="237"/>
      <c r="D176" s="237"/>
      <c r="E176" s="237"/>
      <c r="F176" s="237"/>
      <c r="G176" s="237"/>
      <c r="H176" s="237"/>
    </row>
    <row r="177" spans="1:8" s="235" customFormat="1" ht="15">
      <c r="A177" s="237"/>
      <c r="B177" s="237"/>
      <c r="C177" s="237"/>
      <c r="D177" s="237"/>
      <c r="E177" s="237"/>
      <c r="F177" s="237"/>
      <c r="G177" s="237"/>
      <c r="H177" s="237"/>
    </row>
    <row r="178" spans="1:8" s="235" customFormat="1" ht="15">
      <c r="A178" s="237"/>
      <c r="B178" s="237"/>
      <c r="C178" s="237"/>
      <c r="D178" s="237"/>
      <c r="E178" s="237"/>
      <c r="F178" s="237"/>
      <c r="G178" s="237"/>
      <c r="H178" s="237"/>
    </row>
    <row r="179" spans="1:8" s="235" customFormat="1" ht="15">
      <c r="A179" s="237"/>
      <c r="B179" s="237"/>
      <c r="C179" s="237"/>
      <c r="D179" s="237"/>
      <c r="E179" s="237"/>
      <c r="F179" s="237"/>
      <c r="G179" s="237"/>
      <c r="H179" s="237"/>
    </row>
    <row r="180" spans="1:8" s="235" customFormat="1" ht="15">
      <c r="A180" s="237"/>
      <c r="B180" s="237"/>
      <c r="C180" s="237"/>
      <c r="D180" s="237"/>
      <c r="E180" s="237"/>
      <c r="F180" s="237"/>
      <c r="G180" s="237"/>
      <c r="H180" s="237"/>
    </row>
    <row r="181" spans="1:8" s="235" customFormat="1" ht="15">
      <c r="A181" s="237"/>
      <c r="B181" s="237"/>
      <c r="C181" s="237"/>
      <c r="D181" s="237"/>
      <c r="E181" s="237"/>
      <c r="F181" s="237"/>
      <c r="G181" s="237"/>
      <c r="H181" s="237"/>
    </row>
    <row r="182" spans="1:8" s="235" customFormat="1" ht="15">
      <c r="A182" s="237"/>
      <c r="B182" s="237"/>
      <c r="C182" s="237"/>
      <c r="D182" s="237"/>
      <c r="E182" s="237"/>
      <c r="F182" s="237"/>
      <c r="G182" s="237"/>
      <c r="H182" s="237"/>
    </row>
    <row r="183" spans="1:8" s="235" customFormat="1" ht="15">
      <c r="A183" s="237"/>
      <c r="B183" s="237"/>
      <c r="C183" s="237"/>
      <c r="D183" s="237"/>
      <c r="E183" s="237"/>
      <c r="F183" s="237"/>
      <c r="G183" s="237"/>
      <c r="H183" s="237"/>
    </row>
    <row r="184" spans="1:8" s="235" customFormat="1" ht="15">
      <c r="A184" s="237"/>
      <c r="B184" s="237"/>
      <c r="C184" s="237"/>
      <c r="D184" s="237"/>
      <c r="E184" s="237"/>
      <c r="F184" s="237"/>
      <c r="G184" s="237"/>
      <c r="H184" s="237"/>
    </row>
    <row r="185" spans="1:8" s="235" customFormat="1" ht="15">
      <c r="A185" s="237"/>
      <c r="B185" s="237"/>
      <c r="C185" s="237"/>
      <c r="D185" s="237"/>
      <c r="E185" s="237"/>
      <c r="F185" s="237"/>
      <c r="G185" s="237"/>
      <c r="H185" s="237"/>
    </row>
    <row r="186" spans="1:8" s="235" customFormat="1" ht="15">
      <c r="A186" s="237"/>
      <c r="B186" s="237"/>
      <c r="C186" s="237"/>
      <c r="D186" s="237"/>
      <c r="E186" s="237"/>
      <c r="F186" s="237"/>
      <c r="G186" s="237"/>
      <c r="H186" s="237"/>
    </row>
    <row r="187" spans="1:8" s="235" customFormat="1" ht="15">
      <c r="A187" s="237"/>
      <c r="B187" s="237"/>
      <c r="C187" s="237"/>
      <c r="D187" s="237"/>
      <c r="E187" s="237"/>
      <c r="F187" s="237"/>
      <c r="G187" s="237"/>
      <c r="H187" s="237"/>
    </row>
    <row r="188" spans="1:8" s="235" customFormat="1" ht="15">
      <c r="A188" s="237"/>
      <c r="B188" s="237"/>
      <c r="C188" s="237"/>
      <c r="D188" s="237"/>
      <c r="E188" s="237"/>
      <c r="F188" s="237"/>
      <c r="G188" s="237"/>
      <c r="H188" s="237"/>
    </row>
    <row r="189" spans="1:8" s="235" customFormat="1" ht="15">
      <c r="A189" s="237"/>
      <c r="B189" s="237"/>
      <c r="C189" s="237"/>
      <c r="D189" s="237"/>
      <c r="E189" s="237"/>
      <c r="F189" s="237"/>
      <c r="G189" s="237"/>
      <c r="H189" s="237"/>
    </row>
    <row r="190" spans="1:8" s="235" customFormat="1" ht="15">
      <c r="A190" s="237"/>
      <c r="B190" s="237"/>
      <c r="C190" s="237"/>
      <c r="D190" s="237"/>
      <c r="E190" s="237"/>
      <c r="F190" s="237"/>
      <c r="G190" s="237"/>
      <c r="H190" s="237"/>
    </row>
    <row r="191" spans="1:8" s="235" customFormat="1" ht="15">
      <c r="A191" s="237"/>
      <c r="B191" s="237"/>
      <c r="C191" s="237"/>
      <c r="D191" s="237"/>
      <c r="E191" s="237"/>
      <c r="F191" s="237"/>
      <c r="G191" s="237"/>
      <c r="H191" s="237"/>
    </row>
    <row r="192" spans="1:8" s="235" customFormat="1" ht="15">
      <c r="A192" s="237"/>
      <c r="B192" s="237"/>
      <c r="C192" s="237"/>
      <c r="D192" s="237"/>
      <c r="E192" s="237"/>
      <c r="F192" s="237"/>
      <c r="G192" s="237"/>
      <c r="H192" s="237"/>
    </row>
    <row r="193" spans="1:8" s="235" customFormat="1" ht="15">
      <c r="A193" s="237"/>
      <c r="B193" s="237"/>
      <c r="C193" s="237"/>
      <c r="D193" s="237"/>
      <c r="E193" s="237"/>
      <c r="F193" s="237"/>
      <c r="G193" s="237"/>
      <c r="H193" s="237"/>
    </row>
    <row r="194" spans="1:8" s="235" customFormat="1" ht="15">
      <c r="A194" s="237"/>
      <c r="B194" s="237"/>
      <c r="C194" s="237"/>
      <c r="D194" s="237"/>
      <c r="E194" s="237"/>
      <c r="F194" s="237"/>
      <c r="G194" s="237"/>
      <c r="H194" s="237"/>
    </row>
    <row r="195" spans="1:8" s="235" customFormat="1" ht="15">
      <c r="A195" s="237"/>
      <c r="B195" s="237"/>
      <c r="C195" s="237"/>
      <c r="D195" s="237"/>
      <c r="E195" s="237"/>
      <c r="F195" s="237"/>
      <c r="G195" s="237"/>
      <c r="H195" s="237"/>
    </row>
    <row r="196" spans="1:8" s="235" customFormat="1" ht="15">
      <c r="A196" s="237"/>
      <c r="B196" s="237"/>
      <c r="C196" s="237"/>
      <c r="D196" s="237"/>
      <c r="E196" s="237"/>
      <c r="F196" s="237"/>
      <c r="G196" s="237"/>
      <c r="H196" s="237"/>
    </row>
    <row r="197" spans="1:8" s="235" customFormat="1" ht="15">
      <c r="A197" s="237"/>
      <c r="B197" s="237"/>
      <c r="C197" s="237"/>
      <c r="D197" s="237"/>
      <c r="E197" s="237"/>
      <c r="F197" s="237"/>
      <c r="G197" s="237"/>
      <c r="H197" s="237"/>
    </row>
    <row r="198" spans="1:8" s="235" customFormat="1" ht="15">
      <c r="A198" s="237"/>
      <c r="B198" s="237"/>
      <c r="C198" s="237"/>
      <c r="D198" s="237"/>
      <c r="E198" s="237"/>
      <c r="F198" s="237"/>
      <c r="G198" s="237"/>
      <c r="H198" s="237"/>
    </row>
    <row r="199" spans="1:8" s="235" customFormat="1" ht="15">
      <c r="A199" s="237"/>
      <c r="B199" s="237"/>
      <c r="C199" s="237"/>
      <c r="D199" s="237"/>
      <c r="E199" s="237"/>
      <c r="F199" s="237"/>
      <c r="G199" s="237"/>
      <c r="H199" s="237"/>
    </row>
    <row r="200" spans="1:8" s="235" customFormat="1" ht="15">
      <c r="A200" s="237"/>
      <c r="B200" s="237"/>
      <c r="C200" s="237"/>
      <c r="D200" s="237"/>
      <c r="E200" s="237"/>
      <c r="F200" s="237"/>
      <c r="G200" s="237"/>
      <c r="H200" s="237"/>
    </row>
    <row r="201" spans="1:8" s="235" customFormat="1" ht="15">
      <c r="A201" s="237"/>
      <c r="B201" s="237"/>
      <c r="C201" s="237"/>
      <c r="D201" s="237"/>
      <c r="E201" s="237"/>
      <c r="F201" s="237"/>
      <c r="G201" s="237"/>
      <c r="H201" s="237"/>
    </row>
    <row r="202" spans="1:8" s="235" customFormat="1" ht="15">
      <c r="A202" s="237"/>
      <c r="B202" s="237"/>
      <c r="C202" s="237"/>
      <c r="D202" s="237"/>
      <c r="E202" s="237"/>
      <c r="F202" s="237"/>
      <c r="G202" s="237"/>
      <c r="H202" s="237"/>
    </row>
    <row r="203" spans="1:8" s="235" customFormat="1" ht="15">
      <c r="A203" s="237"/>
      <c r="B203" s="237"/>
      <c r="C203" s="237"/>
      <c r="D203" s="237"/>
      <c r="E203" s="237"/>
      <c r="F203" s="237"/>
      <c r="G203" s="237"/>
      <c r="H203" s="237"/>
    </row>
    <row r="204" spans="1:8" s="235" customFormat="1" ht="15">
      <c r="A204" s="237"/>
      <c r="B204" s="237"/>
      <c r="C204" s="237"/>
      <c r="D204" s="237"/>
      <c r="E204" s="237"/>
      <c r="F204" s="237"/>
      <c r="G204" s="237"/>
      <c r="H204" s="237"/>
    </row>
    <row r="205" spans="1:8" s="235" customFormat="1" ht="15">
      <c r="A205" s="237"/>
      <c r="B205" s="237"/>
      <c r="C205" s="237"/>
      <c r="D205" s="237"/>
      <c r="E205" s="237"/>
      <c r="F205" s="237"/>
      <c r="G205" s="237"/>
      <c r="H205" s="237"/>
    </row>
    <row r="206" spans="1:8" s="235" customFormat="1" ht="15">
      <c r="A206" s="237"/>
      <c r="B206" s="237"/>
      <c r="C206" s="237"/>
      <c r="D206" s="237"/>
      <c r="E206" s="237"/>
      <c r="F206" s="237"/>
      <c r="G206" s="237"/>
      <c r="H206" s="237"/>
    </row>
    <row r="207" spans="1:8" s="235" customFormat="1" ht="15">
      <c r="A207" s="237"/>
      <c r="B207" s="237"/>
      <c r="C207" s="237"/>
      <c r="D207" s="237"/>
      <c r="E207" s="237"/>
      <c r="F207" s="237"/>
      <c r="G207" s="237"/>
      <c r="H207" s="237"/>
    </row>
    <row r="208" spans="1:8" s="235" customFormat="1" ht="15">
      <c r="A208" s="237"/>
      <c r="B208" s="237"/>
      <c r="C208" s="237"/>
      <c r="D208" s="237"/>
      <c r="E208" s="237"/>
      <c r="F208" s="237"/>
      <c r="G208" s="237"/>
      <c r="H208" s="237"/>
    </row>
    <row r="209" spans="1:8" s="235" customFormat="1" ht="15">
      <c r="A209" s="237"/>
      <c r="B209" s="237"/>
      <c r="C209" s="237"/>
      <c r="D209" s="237"/>
      <c r="E209" s="237"/>
      <c r="F209" s="237"/>
      <c r="G209" s="237"/>
      <c r="H209" s="237"/>
    </row>
    <row r="210" spans="1:8" s="235" customFormat="1" ht="15">
      <c r="A210" s="237"/>
      <c r="B210" s="237"/>
      <c r="C210" s="237"/>
      <c r="D210" s="237"/>
      <c r="E210" s="237"/>
      <c r="F210" s="237"/>
      <c r="G210" s="237"/>
      <c r="H210" s="237"/>
    </row>
    <row r="211" spans="1:8" s="235" customFormat="1" ht="15">
      <c r="A211" s="237"/>
      <c r="B211" s="237"/>
      <c r="C211" s="237"/>
      <c r="D211" s="237"/>
      <c r="E211" s="237"/>
      <c r="F211" s="237"/>
      <c r="G211" s="237"/>
      <c r="H211" s="237"/>
    </row>
    <row r="212" spans="1:8" s="235" customFormat="1" ht="15">
      <c r="A212" s="237"/>
      <c r="B212" s="237"/>
      <c r="C212" s="237"/>
      <c r="D212" s="237"/>
      <c r="E212" s="237"/>
      <c r="F212" s="237"/>
      <c r="G212" s="237"/>
      <c r="H212" s="237"/>
    </row>
    <row r="213" spans="1:8" s="235" customFormat="1" ht="15">
      <c r="A213" s="237"/>
      <c r="B213" s="237"/>
      <c r="C213" s="237"/>
      <c r="D213" s="237"/>
      <c r="E213" s="237"/>
      <c r="F213" s="237"/>
      <c r="G213" s="237"/>
      <c r="H213" s="237"/>
    </row>
    <row r="214" spans="1:8" s="235" customFormat="1" ht="15">
      <c r="A214" s="237"/>
      <c r="B214" s="237"/>
      <c r="C214" s="237"/>
      <c r="D214" s="237"/>
      <c r="E214" s="237"/>
      <c r="F214" s="237"/>
      <c r="G214" s="237"/>
      <c r="H214" s="237"/>
    </row>
    <row r="215" spans="1:8" s="235" customFormat="1" ht="15">
      <c r="A215" s="237"/>
      <c r="B215" s="237"/>
      <c r="C215" s="237"/>
      <c r="D215" s="237"/>
      <c r="E215" s="237"/>
      <c r="F215" s="237"/>
      <c r="G215" s="237"/>
      <c r="H215" s="237"/>
    </row>
    <row r="216" spans="1:8" s="235" customFormat="1" ht="15">
      <c r="A216" s="237"/>
      <c r="B216" s="237"/>
      <c r="C216" s="237"/>
      <c r="D216" s="237"/>
      <c r="E216" s="237"/>
      <c r="F216" s="237"/>
      <c r="G216" s="237"/>
      <c r="H216" s="237"/>
    </row>
    <row r="217" spans="1:8" s="235" customFormat="1" ht="15">
      <c r="A217" s="237"/>
      <c r="B217" s="237"/>
      <c r="C217" s="237"/>
      <c r="D217" s="237"/>
      <c r="E217" s="237"/>
      <c r="F217" s="237"/>
      <c r="G217" s="237"/>
      <c r="H217" s="237"/>
    </row>
    <row r="218" spans="1:8" s="235" customFormat="1" ht="15">
      <c r="A218" s="237"/>
      <c r="B218" s="237"/>
      <c r="C218" s="237"/>
      <c r="D218" s="237"/>
      <c r="E218" s="237"/>
      <c r="F218" s="237"/>
      <c r="G218" s="237"/>
      <c r="H218" s="237"/>
    </row>
    <row r="219" spans="1:8" s="235" customFormat="1" ht="15">
      <c r="A219" s="237"/>
      <c r="B219" s="237"/>
      <c r="C219" s="237"/>
      <c r="D219" s="237"/>
      <c r="E219" s="237"/>
      <c r="F219" s="237"/>
      <c r="G219" s="237"/>
      <c r="H219" s="237"/>
    </row>
    <row r="220" spans="1:8" s="235" customFormat="1" ht="15">
      <c r="A220" s="237"/>
      <c r="B220" s="237"/>
      <c r="C220" s="237"/>
      <c r="D220" s="237"/>
      <c r="E220" s="237"/>
      <c r="F220" s="237"/>
      <c r="G220" s="237"/>
      <c r="H220" s="237"/>
    </row>
    <row r="221" spans="1:8" s="235" customFormat="1" ht="15">
      <c r="A221" s="237"/>
      <c r="B221" s="237"/>
      <c r="C221" s="237"/>
      <c r="D221" s="237"/>
      <c r="E221" s="237"/>
      <c r="F221" s="237"/>
      <c r="G221" s="237"/>
      <c r="H221" s="237"/>
    </row>
    <row r="222" spans="1:8" s="235" customFormat="1" ht="15">
      <c r="A222" s="237"/>
      <c r="B222" s="237"/>
      <c r="C222" s="237"/>
      <c r="D222" s="237"/>
      <c r="E222" s="237"/>
      <c r="F222" s="237"/>
      <c r="G222" s="237"/>
      <c r="H222" s="237"/>
    </row>
    <row r="223" spans="1:8" s="235" customFormat="1" ht="15">
      <c r="A223" s="237"/>
      <c r="B223" s="237"/>
      <c r="C223" s="237"/>
      <c r="D223" s="237"/>
      <c r="E223" s="237"/>
      <c r="F223" s="237"/>
      <c r="G223" s="237"/>
      <c r="H223" s="237"/>
    </row>
    <row r="224" spans="1:8" s="235" customFormat="1" ht="15">
      <c r="A224" s="237"/>
      <c r="B224" s="237"/>
      <c r="C224" s="237"/>
      <c r="D224" s="237"/>
      <c r="E224" s="237"/>
      <c r="F224" s="237"/>
      <c r="G224" s="237"/>
      <c r="H224" s="237"/>
    </row>
    <row r="225" spans="1:8" s="235" customFormat="1" ht="15">
      <c r="A225" s="237"/>
      <c r="B225" s="237"/>
      <c r="C225" s="237"/>
      <c r="D225" s="237"/>
      <c r="E225" s="237"/>
      <c r="F225" s="237"/>
      <c r="G225" s="237"/>
      <c r="H225" s="237"/>
    </row>
    <row r="226" spans="1:8" s="235" customFormat="1" ht="15">
      <c r="A226" s="237"/>
      <c r="B226" s="237"/>
      <c r="C226" s="237"/>
      <c r="D226" s="237"/>
      <c r="E226" s="237"/>
      <c r="F226" s="237"/>
      <c r="G226" s="237"/>
      <c r="H226" s="237"/>
    </row>
    <row r="227" spans="1:8" s="235" customFormat="1" ht="15">
      <c r="A227" s="237"/>
      <c r="B227" s="237"/>
      <c r="C227" s="237"/>
      <c r="D227" s="237"/>
      <c r="E227" s="237"/>
      <c r="F227" s="237"/>
      <c r="G227" s="237"/>
      <c r="H227" s="237"/>
    </row>
    <row r="228" spans="1:8" s="235" customFormat="1" ht="15">
      <c r="A228" s="237"/>
      <c r="B228" s="237"/>
      <c r="C228" s="237"/>
      <c r="D228" s="237"/>
      <c r="E228" s="237"/>
      <c r="F228" s="237"/>
      <c r="G228" s="237"/>
      <c r="H228" s="237"/>
    </row>
    <row r="229" spans="1:8" s="235" customFormat="1" ht="15">
      <c r="A229" s="237"/>
      <c r="B229" s="237"/>
      <c r="C229" s="237"/>
      <c r="D229" s="237"/>
      <c r="E229" s="237"/>
      <c r="F229" s="237"/>
      <c r="G229" s="237"/>
      <c r="H229" s="237"/>
    </row>
    <row r="230" spans="1:8" s="235" customFormat="1" ht="15">
      <c r="A230" s="237"/>
      <c r="B230" s="237"/>
      <c r="C230" s="237"/>
      <c r="D230" s="237"/>
      <c r="E230" s="237"/>
      <c r="F230" s="237"/>
      <c r="G230" s="237"/>
      <c r="H230" s="237"/>
    </row>
    <row r="231" spans="1:8" s="235" customFormat="1" ht="15">
      <c r="A231" s="237"/>
      <c r="B231" s="237"/>
      <c r="C231" s="237"/>
      <c r="D231" s="237"/>
      <c r="E231" s="237"/>
      <c r="F231" s="237"/>
      <c r="G231" s="237"/>
      <c r="H231" s="237"/>
    </row>
    <row r="232" spans="1:8" s="235" customFormat="1" ht="15">
      <c r="A232" s="237"/>
      <c r="B232" s="237"/>
      <c r="C232" s="237"/>
      <c r="D232" s="237"/>
      <c r="E232" s="237"/>
      <c r="F232" s="237"/>
      <c r="G232" s="237"/>
      <c r="H232" s="237"/>
    </row>
    <row r="233" spans="1:8" s="235" customFormat="1" ht="15">
      <c r="A233" s="237"/>
      <c r="B233" s="237"/>
      <c r="C233" s="237"/>
      <c r="D233" s="237"/>
      <c r="E233" s="237"/>
      <c r="F233" s="237"/>
      <c r="G233" s="237"/>
      <c r="H233" s="237"/>
    </row>
    <row r="234" spans="1:8" s="235" customFormat="1" ht="15">
      <c r="A234" s="237"/>
      <c r="B234" s="237"/>
      <c r="C234" s="237"/>
      <c r="D234" s="237"/>
      <c r="E234" s="237"/>
      <c r="F234" s="237"/>
      <c r="G234" s="237"/>
      <c r="H234" s="237"/>
    </row>
    <row r="235" spans="1:8" s="235" customFormat="1" ht="15">
      <c r="A235" s="237"/>
      <c r="B235" s="237"/>
      <c r="C235" s="237"/>
      <c r="D235" s="237"/>
      <c r="E235" s="237"/>
      <c r="F235" s="237"/>
      <c r="G235" s="237"/>
      <c r="H235" s="237"/>
    </row>
    <row r="236" spans="1:8" s="235" customFormat="1" ht="15">
      <c r="A236" s="237"/>
      <c r="B236" s="237"/>
      <c r="C236" s="237"/>
      <c r="D236" s="237"/>
      <c r="E236" s="237"/>
      <c r="F236" s="237"/>
      <c r="G236" s="237"/>
      <c r="H236" s="237"/>
    </row>
    <row r="237" spans="1:8" s="235" customFormat="1" ht="15">
      <c r="A237" s="237"/>
      <c r="B237" s="237"/>
      <c r="C237" s="237"/>
      <c r="D237" s="237"/>
      <c r="E237" s="237"/>
      <c r="F237" s="237"/>
      <c r="G237" s="237"/>
      <c r="H237" s="237"/>
    </row>
    <row r="238" spans="1:8" s="235" customFormat="1" ht="15">
      <c r="A238" s="237"/>
      <c r="B238" s="237"/>
      <c r="C238" s="237"/>
      <c r="D238" s="237"/>
      <c r="E238" s="237"/>
      <c r="F238" s="237"/>
      <c r="G238" s="237"/>
      <c r="H238" s="237"/>
    </row>
    <row r="239" spans="1:8" s="235" customFormat="1" ht="15">
      <c r="A239" s="237"/>
      <c r="B239" s="237"/>
      <c r="C239" s="237"/>
      <c r="D239" s="237"/>
      <c r="E239" s="237"/>
      <c r="F239" s="237"/>
      <c r="G239" s="237"/>
      <c r="H239" s="237"/>
    </row>
    <row r="240" spans="1:8" s="235" customFormat="1" ht="15">
      <c r="A240" s="237"/>
      <c r="B240" s="237"/>
      <c r="C240" s="237"/>
      <c r="D240" s="237"/>
      <c r="E240" s="237"/>
      <c r="F240" s="237"/>
      <c r="G240" s="237"/>
      <c r="H240" s="237"/>
    </row>
    <row r="241" spans="1:8" s="235" customFormat="1" ht="15">
      <c r="A241" s="237"/>
      <c r="B241" s="237"/>
      <c r="C241" s="237"/>
      <c r="D241" s="237"/>
      <c r="E241" s="237"/>
      <c r="F241" s="237"/>
      <c r="G241" s="237"/>
      <c r="H241" s="237"/>
    </row>
    <row r="242" spans="1:8" s="235" customFormat="1" ht="15">
      <c r="A242" s="237"/>
      <c r="B242" s="237"/>
      <c r="C242" s="237"/>
      <c r="D242" s="237"/>
      <c r="E242" s="237"/>
      <c r="F242" s="237"/>
      <c r="G242" s="237"/>
      <c r="H242" s="237"/>
    </row>
    <row r="243" spans="1:8" s="235" customFormat="1" ht="15">
      <c r="A243" s="237"/>
      <c r="B243" s="237"/>
      <c r="C243" s="237"/>
      <c r="D243" s="237"/>
      <c r="E243" s="237"/>
      <c r="F243" s="237"/>
      <c r="G243" s="237"/>
      <c r="H243" s="237"/>
    </row>
    <row r="244" spans="1:8" s="235" customFormat="1" ht="15">
      <c r="A244" s="237"/>
      <c r="B244" s="237"/>
      <c r="C244" s="237"/>
      <c r="D244" s="237"/>
      <c r="E244" s="237"/>
      <c r="F244" s="237"/>
      <c r="G244" s="237"/>
      <c r="H244" s="237"/>
    </row>
    <row r="245" spans="1:8" s="235" customFormat="1" ht="15">
      <c r="A245" s="237"/>
      <c r="B245" s="237"/>
      <c r="C245" s="237"/>
      <c r="D245" s="237"/>
      <c r="E245" s="237"/>
      <c r="F245" s="237"/>
      <c r="G245" s="237"/>
      <c r="H245" s="237"/>
    </row>
    <row r="246" spans="1:8" s="235" customFormat="1" ht="15">
      <c r="A246" s="237"/>
      <c r="B246" s="237"/>
      <c r="C246" s="237"/>
      <c r="D246" s="237"/>
      <c r="E246" s="237"/>
      <c r="F246" s="237"/>
      <c r="G246" s="237"/>
      <c r="H246" s="237"/>
    </row>
    <row r="247" spans="1:8" s="235" customFormat="1" ht="15">
      <c r="A247" s="237"/>
      <c r="B247" s="237"/>
      <c r="C247" s="237"/>
      <c r="D247" s="237"/>
      <c r="E247" s="237"/>
      <c r="F247" s="237"/>
      <c r="G247" s="237"/>
      <c r="H247" s="237"/>
    </row>
    <row r="248" spans="1:8" s="235" customFormat="1" ht="15">
      <c r="A248" s="237"/>
      <c r="B248" s="237"/>
      <c r="C248" s="237"/>
      <c r="D248" s="237"/>
      <c r="E248" s="237"/>
      <c r="F248" s="237"/>
      <c r="G248" s="237"/>
      <c r="H248" s="237"/>
    </row>
    <row r="249" spans="1:8" s="235" customFormat="1" ht="15">
      <c r="A249" s="237"/>
      <c r="B249" s="237"/>
      <c r="C249" s="237"/>
      <c r="D249" s="237"/>
      <c r="E249" s="237"/>
      <c r="F249" s="237"/>
      <c r="G249" s="237"/>
      <c r="H249" s="237"/>
    </row>
    <row r="250" spans="1:8" s="235" customFormat="1" ht="15">
      <c r="A250" s="237"/>
      <c r="B250" s="237"/>
      <c r="C250" s="237"/>
      <c r="D250" s="237"/>
      <c r="E250" s="237"/>
      <c r="F250" s="237"/>
      <c r="G250" s="237"/>
      <c r="H250" s="237"/>
    </row>
    <row r="251" spans="1:8" s="235" customFormat="1" ht="15">
      <c r="A251" s="237"/>
      <c r="B251" s="237"/>
      <c r="C251" s="237"/>
      <c r="D251" s="237"/>
      <c r="E251" s="237"/>
      <c r="F251" s="237"/>
      <c r="G251" s="237"/>
      <c r="H251" s="237"/>
    </row>
    <row r="252" spans="1:8" s="235" customFormat="1" ht="15">
      <c r="A252" s="237"/>
      <c r="B252" s="237"/>
      <c r="C252" s="237"/>
      <c r="D252" s="237"/>
      <c r="E252" s="237"/>
      <c r="F252" s="237"/>
      <c r="G252" s="237"/>
      <c r="H252" s="237"/>
    </row>
    <row r="253" spans="1:8" s="235" customFormat="1" ht="15">
      <c r="A253" s="237"/>
      <c r="B253" s="237"/>
      <c r="C253" s="237"/>
      <c r="D253" s="237"/>
      <c r="E253" s="237"/>
      <c r="F253" s="237"/>
      <c r="G253" s="237"/>
      <c r="H253" s="237"/>
    </row>
    <row r="254" spans="1:8" s="235" customFormat="1" ht="15">
      <c r="A254" s="237"/>
      <c r="B254" s="237"/>
      <c r="C254" s="237"/>
      <c r="D254" s="237"/>
      <c r="E254" s="237"/>
      <c r="F254" s="237"/>
      <c r="G254" s="237"/>
      <c r="H254" s="237"/>
    </row>
    <row r="255" spans="1:8" s="235" customFormat="1" ht="15">
      <c r="A255" s="237"/>
      <c r="B255" s="237"/>
      <c r="C255" s="237"/>
      <c r="D255" s="237"/>
      <c r="E255" s="237"/>
      <c r="F255" s="237"/>
      <c r="G255" s="237"/>
      <c r="H255" s="237"/>
    </row>
    <row r="256" spans="1:8" s="235" customFormat="1" ht="15">
      <c r="A256" s="237"/>
      <c r="B256" s="237"/>
      <c r="C256" s="237"/>
      <c r="D256" s="237"/>
      <c r="E256" s="237"/>
      <c r="F256" s="237"/>
      <c r="G256" s="237"/>
      <c r="H256" s="237"/>
    </row>
    <row r="257" spans="1:8" s="235" customFormat="1" ht="15">
      <c r="A257" s="237"/>
      <c r="B257" s="237"/>
      <c r="C257" s="237"/>
      <c r="D257" s="237"/>
      <c r="E257" s="237"/>
      <c r="F257" s="237"/>
      <c r="G257" s="237"/>
      <c r="H257" s="237"/>
    </row>
    <row r="258" spans="1:8" s="235" customFormat="1" ht="15">
      <c r="A258" s="237"/>
      <c r="B258" s="237"/>
      <c r="C258" s="237"/>
      <c r="D258" s="237"/>
      <c r="E258" s="237"/>
      <c r="F258" s="237"/>
      <c r="G258" s="237"/>
      <c r="H258" s="237"/>
    </row>
    <row r="259" spans="1:8" s="235" customFormat="1" ht="15">
      <c r="A259" s="237"/>
      <c r="B259" s="237"/>
      <c r="C259" s="237"/>
      <c r="D259" s="237"/>
      <c r="E259" s="237"/>
      <c r="F259" s="237"/>
      <c r="G259" s="237"/>
      <c r="H259" s="237"/>
    </row>
    <row r="260" spans="1:8" s="235" customFormat="1" ht="15">
      <c r="A260" s="237"/>
      <c r="B260" s="237"/>
      <c r="C260" s="237"/>
      <c r="D260" s="237"/>
      <c r="E260" s="237"/>
      <c r="F260" s="237"/>
      <c r="G260" s="237"/>
      <c r="H260" s="237"/>
    </row>
    <row r="261" spans="1:8" s="235" customFormat="1" ht="15">
      <c r="A261" s="237"/>
      <c r="B261" s="237"/>
      <c r="C261" s="237"/>
      <c r="D261" s="237"/>
      <c r="E261" s="237"/>
      <c r="F261" s="237"/>
      <c r="G261" s="237"/>
      <c r="H261" s="237"/>
    </row>
    <row r="262" spans="1:8" s="235" customFormat="1" ht="15">
      <c r="A262" s="237"/>
      <c r="B262" s="237"/>
      <c r="C262" s="237"/>
      <c r="D262" s="237"/>
      <c r="E262" s="237"/>
      <c r="F262" s="237"/>
      <c r="G262" s="237"/>
      <c r="H262" s="237"/>
    </row>
    <row r="263" spans="1:8" s="235" customFormat="1" ht="15">
      <c r="A263" s="237"/>
      <c r="B263" s="237"/>
      <c r="C263" s="237"/>
      <c r="D263" s="237"/>
      <c r="E263" s="237"/>
      <c r="F263" s="237"/>
      <c r="G263" s="237"/>
      <c r="H263" s="237"/>
    </row>
    <row r="264" spans="1:8" s="235" customFormat="1" ht="15">
      <c r="A264" s="237"/>
      <c r="B264" s="237"/>
      <c r="C264" s="237"/>
      <c r="D264" s="237"/>
      <c r="E264" s="237"/>
      <c r="F264" s="237"/>
      <c r="G264" s="237"/>
      <c r="H264" s="237"/>
    </row>
    <row r="265" spans="1:8" s="235" customFormat="1" ht="15">
      <c r="A265" s="237"/>
      <c r="B265" s="237"/>
      <c r="C265" s="237"/>
      <c r="D265" s="237"/>
      <c r="E265" s="237"/>
      <c r="F265" s="237"/>
      <c r="G265" s="237"/>
      <c r="H265" s="237"/>
    </row>
    <row r="266" spans="1:8" s="235" customFormat="1" ht="15">
      <c r="A266" s="237"/>
      <c r="B266" s="237"/>
      <c r="C266" s="237"/>
      <c r="D266" s="237"/>
      <c r="E266" s="237"/>
      <c r="F266" s="237"/>
      <c r="G266" s="237"/>
      <c r="H266" s="237"/>
    </row>
    <row r="267" spans="1:8" s="235" customFormat="1" ht="15">
      <c r="A267" s="237"/>
      <c r="B267" s="237"/>
      <c r="C267" s="237"/>
      <c r="D267" s="237"/>
      <c r="E267" s="237"/>
      <c r="F267" s="237"/>
      <c r="G267" s="237"/>
      <c r="H267" s="237"/>
    </row>
    <row r="268" spans="1:8" s="235" customFormat="1" ht="15">
      <c r="A268" s="237"/>
      <c r="B268" s="237"/>
      <c r="C268" s="237"/>
      <c r="D268" s="237"/>
      <c r="E268" s="237"/>
      <c r="F268" s="237"/>
      <c r="G268" s="237"/>
      <c r="H268" s="237"/>
    </row>
    <row r="269" spans="1:8" s="235" customFormat="1" ht="15">
      <c r="A269" s="237"/>
      <c r="B269" s="237"/>
      <c r="C269" s="237"/>
      <c r="D269" s="237"/>
      <c r="E269" s="237"/>
      <c r="F269" s="237"/>
      <c r="G269" s="237"/>
      <c r="H269" s="237"/>
    </row>
    <row r="270" spans="1:8" s="235" customFormat="1" ht="15">
      <c r="A270" s="237"/>
      <c r="B270" s="237"/>
      <c r="C270" s="237"/>
      <c r="D270" s="237"/>
      <c r="E270" s="237"/>
      <c r="F270" s="237"/>
      <c r="G270" s="237"/>
      <c r="H270" s="237"/>
    </row>
    <row r="271" spans="1:8" s="235" customFormat="1" ht="15">
      <c r="A271" s="237"/>
      <c r="B271" s="237"/>
      <c r="C271" s="237"/>
      <c r="D271" s="237"/>
      <c r="E271" s="237"/>
      <c r="F271" s="237"/>
      <c r="G271" s="237"/>
      <c r="H271" s="237"/>
    </row>
    <row r="272" spans="1:8" s="235" customFormat="1" ht="15">
      <c r="A272" s="237"/>
      <c r="B272" s="237"/>
      <c r="C272" s="237"/>
      <c r="D272" s="237"/>
      <c r="E272" s="237"/>
      <c r="F272" s="237"/>
      <c r="G272" s="237"/>
      <c r="H272" s="237"/>
    </row>
    <row r="273" spans="1:8" s="235" customFormat="1" ht="15">
      <c r="A273" s="237"/>
      <c r="B273" s="237"/>
      <c r="C273" s="237"/>
      <c r="D273" s="237"/>
      <c r="E273" s="237"/>
      <c r="F273" s="237"/>
      <c r="G273" s="237"/>
      <c r="H273" s="237"/>
    </row>
    <row r="274" spans="1:8" s="235" customFormat="1" ht="15">
      <c r="A274" s="237"/>
      <c r="B274" s="237"/>
      <c r="C274" s="237"/>
      <c r="D274" s="237"/>
      <c r="E274" s="237"/>
      <c r="F274" s="237"/>
      <c r="G274" s="237"/>
      <c r="H274" s="237"/>
    </row>
    <row r="275" spans="1:8" s="235" customFormat="1" ht="15">
      <c r="A275" s="237"/>
      <c r="B275" s="237"/>
      <c r="C275" s="237"/>
      <c r="D275" s="237"/>
      <c r="E275" s="237"/>
      <c r="F275" s="237"/>
      <c r="G275" s="237"/>
      <c r="H275" s="237"/>
    </row>
    <row r="276" spans="1:8" s="235" customFormat="1" ht="15">
      <c r="A276" s="237"/>
      <c r="B276" s="237"/>
      <c r="C276" s="237"/>
      <c r="D276" s="237"/>
      <c r="E276" s="237"/>
      <c r="F276" s="237"/>
      <c r="G276" s="237"/>
      <c r="H276" s="237"/>
    </row>
    <row r="277" spans="1:8" s="235" customFormat="1" ht="15">
      <c r="A277" s="237"/>
      <c r="B277" s="237"/>
      <c r="C277" s="237"/>
      <c r="D277" s="237"/>
      <c r="E277" s="237"/>
      <c r="F277" s="237"/>
      <c r="G277" s="237"/>
      <c r="H277" s="237"/>
    </row>
    <row r="278" spans="1:8" s="235" customFormat="1" ht="15">
      <c r="A278" s="237"/>
      <c r="B278" s="237"/>
      <c r="C278" s="237"/>
      <c r="D278" s="237"/>
      <c r="E278" s="237"/>
      <c r="F278" s="237"/>
      <c r="G278" s="237"/>
      <c r="H278" s="237"/>
    </row>
    <row r="279" spans="1:8" s="235" customFormat="1" ht="15">
      <c r="A279" s="237"/>
      <c r="B279" s="237"/>
      <c r="C279" s="237"/>
      <c r="D279" s="237"/>
      <c r="E279" s="237"/>
      <c r="F279" s="237"/>
      <c r="G279" s="237"/>
      <c r="H279" s="237"/>
    </row>
    <row r="280" spans="1:8" s="235" customFormat="1" ht="15">
      <c r="A280" s="237"/>
      <c r="B280" s="237"/>
      <c r="C280" s="237"/>
      <c r="D280" s="237"/>
      <c r="E280" s="237"/>
      <c r="F280" s="237"/>
      <c r="G280" s="237"/>
      <c r="H280" s="237"/>
    </row>
    <row r="281" spans="1:8" s="235" customFormat="1" ht="15">
      <c r="A281" s="237"/>
      <c r="B281" s="237"/>
      <c r="C281" s="237"/>
      <c r="D281" s="237"/>
      <c r="E281" s="237"/>
      <c r="F281" s="237"/>
      <c r="G281" s="237"/>
      <c r="H281" s="237"/>
    </row>
    <row r="282" spans="1:8" s="235" customFormat="1" ht="15">
      <c r="A282" s="237"/>
      <c r="B282" s="237"/>
      <c r="C282" s="237"/>
      <c r="D282" s="237"/>
      <c r="E282" s="237"/>
      <c r="F282" s="237"/>
      <c r="G282" s="237"/>
      <c r="H282" s="237"/>
    </row>
    <row r="283" spans="1:8" s="235" customFormat="1" ht="15">
      <c r="A283" s="237"/>
      <c r="B283" s="237"/>
      <c r="C283" s="237"/>
      <c r="D283" s="237"/>
      <c r="E283" s="237"/>
      <c r="F283" s="237"/>
      <c r="G283" s="237"/>
      <c r="H283" s="237"/>
    </row>
    <row r="284" spans="1:8" s="235" customFormat="1" ht="15">
      <c r="A284" s="237"/>
      <c r="B284" s="237"/>
      <c r="C284" s="237"/>
      <c r="D284" s="237"/>
      <c r="E284" s="237"/>
      <c r="F284" s="237"/>
      <c r="G284" s="237"/>
      <c r="H284" s="237"/>
    </row>
    <row r="285" spans="1:8" s="235" customFormat="1" ht="15">
      <c r="A285" s="237"/>
      <c r="B285" s="237"/>
      <c r="C285" s="237"/>
      <c r="D285" s="237"/>
      <c r="E285" s="237"/>
      <c r="F285" s="237"/>
      <c r="G285" s="237"/>
      <c r="H285" s="237"/>
    </row>
    <row r="286" spans="1:8" s="235" customFormat="1" ht="15">
      <c r="A286" s="237"/>
      <c r="B286" s="237"/>
      <c r="C286" s="237"/>
      <c r="D286" s="237"/>
      <c r="E286" s="237"/>
      <c r="F286" s="237"/>
      <c r="G286" s="237"/>
      <c r="H286" s="237"/>
    </row>
    <row r="287" spans="1:8" s="235" customFormat="1" ht="15">
      <c r="A287" s="237"/>
      <c r="B287" s="237"/>
      <c r="C287" s="237"/>
      <c r="D287" s="237"/>
      <c r="E287" s="237"/>
      <c r="F287" s="237"/>
      <c r="G287" s="237"/>
      <c r="H287" s="237"/>
    </row>
    <row r="288" spans="1:8" s="235" customFormat="1" ht="15">
      <c r="A288" s="237"/>
      <c r="B288" s="237"/>
      <c r="C288" s="237"/>
      <c r="D288" s="237"/>
      <c r="E288" s="237"/>
      <c r="F288" s="237"/>
      <c r="G288" s="237"/>
      <c r="H288" s="237"/>
    </row>
    <row r="289" spans="1:8" s="235" customFormat="1" ht="15">
      <c r="A289" s="237"/>
      <c r="B289" s="237"/>
      <c r="C289" s="237"/>
      <c r="D289" s="237"/>
      <c r="E289" s="237"/>
      <c r="F289" s="237"/>
      <c r="G289" s="237"/>
      <c r="H289" s="237"/>
    </row>
    <row r="290" spans="1:8" s="235" customFormat="1" ht="15">
      <c r="A290" s="237"/>
      <c r="B290" s="237"/>
      <c r="C290" s="237"/>
      <c r="D290" s="237"/>
      <c r="E290" s="237"/>
      <c r="F290" s="237"/>
      <c r="G290" s="237"/>
      <c r="H290" s="237"/>
    </row>
    <row r="291" spans="1:8" s="235" customFormat="1" ht="15">
      <c r="A291" s="237"/>
      <c r="B291" s="237"/>
      <c r="C291" s="237"/>
      <c r="D291" s="237"/>
      <c r="E291" s="237"/>
      <c r="F291" s="237"/>
      <c r="G291" s="237"/>
      <c r="H291" s="237"/>
    </row>
    <row r="292" spans="1:8" s="235" customFormat="1" ht="15">
      <c r="A292" s="237"/>
      <c r="B292" s="237"/>
      <c r="C292" s="237"/>
      <c r="D292" s="237"/>
      <c r="E292" s="237"/>
      <c r="F292" s="237"/>
      <c r="G292" s="237"/>
      <c r="H292" s="237"/>
    </row>
    <row r="293" spans="1:8" s="235" customFormat="1" ht="15">
      <c r="A293" s="237"/>
      <c r="B293" s="237"/>
      <c r="C293" s="237"/>
      <c r="D293" s="237"/>
      <c r="E293" s="237"/>
      <c r="F293" s="237"/>
      <c r="G293" s="237"/>
      <c r="H293" s="237"/>
    </row>
    <row r="294" spans="1:8" s="235" customFormat="1" ht="15">
      <c r="A294" s="237"/>
      <c r="B294" s="237"/>
      <c r="C294" s="237"/>
      <c r="D294" s="237"/>
      <c r="E294" s="237"/>
      <c r="F294" s="237"/>
      <c r="G294" s="237"/>
      <c r="H294" s="237"/>
    </row>
    <row r="295" spans="1:8" s="235" customFormat="1" ht="15">
      <c r="A295" s="237"/>
      <c r="B295" s="237"/>
      <c r="C295" s="237"/>
      <c r="D295" s="237"/>
      <c r="E295" s="237"/>
      <c r="F295" s="237"/>
      <c r="G295" s="237"/>
      <c r="H295" s="237"/>
    </row>
    <row r="296" spans="1:8" s="235" customFormat="1" ht="15">
      <c r="A296" s="237"/>
      <c r="B296" s="237"/>
      <c r="C296" s="237"/>
      <c r="D296" s="237"/>
      <c r="E296" s="237"/>
      <c r="F296" s="237"/>
      <c r="G296" s="237"/>
      <c r="H296" s="237"/>
    </row>
    <row r="297" spans="1:8" s="235" customFormat="1" ht="15">
      <c r="A297" s="237"/>
      <c r="B297" s="237"/>
      <c r="C297" s="237"/>
      <c r="D297" s="237"/>
      <c r="E297" s="237"/>
      <c r="F297" s="237"/>
      <c r="G297" s="237"/>
      <c r="H297" s="237"/>
    </row>
    <row r="298" spans="1:8" s="235" customFormat="1" ht="15">
      <c r="A298" s="237"/>
      <c r="B298" s="237"/>
      <c r="C298" s="237"/>
      <c r="D298" s="237"/>
      <c r="E298" s="237"/>
      <c r="F298" s="237"/>
      <c r="G298" s="237"/>
      <c r="H298" s="237"/>
    </row>
    <row r="299" spans="1:8" s="235" customFormat="1" ht="15">
      <c r="A299" s="237"/>
      <c r="B299" s="237"/>
      <c r="C299" s="237"/>
      <c r="D299" s="237"/>
      <c r="E299" s="237"/>
      <c r="F299" s="237"/>
      <c r="G299" s="237"/>
      <c r="H299" s="237"/>
    </row>
    <row r="300" spans="1:8" s="235" customFormat="1" ht="15">
      <c r="A300" s="237"/>
      <c r="B300" s="237"/>
      <c r="C300" s="237"/>
      <c r="D300" s="237"/>
      <c r="E300" s="237"/>
      <c r="F300" s="237"/>
      <c r="G300" s="237"/>
      <c r="H300" s="237"/>
    </row>
    <row r="301" spans="1:8" s="235" customFormat="1" ht="15">
      <c r="A301" s="237"/>
      <c r="B301" s="237"/>
      <c r="C301" s="237"/>
      <c r="D301" s="237"/>
      <c r="E301" s="237"/>
      <c r="F301" s="237"/>
      <c r="G301" s="237"/>
      <c r="H301" s="237"/>
    </row>
    <row r="302" spans="1:8" s="235" customFormat="1" ht="15">
      <c r="A302" s="237"/>
      <c r="B302" s="237"/>
      <c r="C302" s="237"/>
      <c r="D302" s="237"/>
      <c r="E302" s="237"/>
      <c r="F302" s="237"/>
      <c r="G302" s="237"/>
      <c r="H302" s="237"/>
    </row>
    <row r="303" spans="1:8" ht="15"/>
  </sheetData>
  <pageMargins left="0.39370078740157483" right="0" top="0.39370078740157483" bottom="0.39370078740157483" header="0" footer="0"/>
  <pageSetup paperSize="9" scale="88" fitToHeight="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zoomScale="85" zoomScaleNormal="85" workbookViewId="0"/>
  </sheetViews>
  <sheetFormatPr defaultRowHeight="15"/>
  <cols>
    <col min="1" max="1" width="9.140625" style="216"/>
    <col min="6" max="10" width="9.140625" style="214"/>
  </cols>
  <sheetData>
    <row r="1" spans="1:6">
      <c r="E1" s="221">
        <f>+Business!B3</f>
        <v>0</v>
      </c>
    </row>
    <row r="2" spans="1:6">
      <c r="E2" s="222">
        <f>+Business!B12</f>
        <v>0</v>
      </c>
    </row>
    <row r="3" spans="1:6">
      <c r="E3" s="222">
        <f>+Business!B13</f>
        <v>0</v>
      </c>
    </row>
    <row r="4" spans="1:6">
      <c r="E4" s="222">
        <f>+Business!B14</f>
        <v>0</v>
      </c>
    </row>
    <row r="5" spans="1:6">
      <c r="E5" s="222">
        <f>+Business!B15</f>
        <v>0</v>
      </c>
    </row>
    <row r="6" spans="1:6">
      <c r="E6" s="222">
        <f>+Business!B16</f>
        <v>0</v>
      </c>
    </row>
    <row r="7" spans="1:6">
      <c r="E7" s="223"/>
    </row>
    <row r="8" spans="1:6">
      <c r="E8" s="223"/>
    </row>
    <row r="10" spans="1:6">
      <c r="A10" s="217" t="e">
        <f>VLOOKUP($J$20,Customers!$A$6:$H$302,2,FALSE)</f>
        <v>#N/A</v>
      </c>
    </row>
    <row r="11" spans="1:6">
      <c r="A11" s="217" t="e">
        <f>VLOOKUP($J$20,Customers!$A$6:$H$302,3,FALSE)</f>
        <v>#N/A</v>
      </c>
    </row>
    <row r="12" spans="1:6">
      <c r="A12" s="217" t="e">
        <f>VLOOKUP($J$20,Customers!$A$6:$H$302,4,FALSE)</f>
        <v>#N/A</v>
      </c>
    </row>
    <row r="13" spans="1:6">
      <c r="A13" s="217" t="e">
        <f>VLOOKUP($J$20,Customers!$A$6:$H$302,5,FALSE)</f>
        <v>#N/A</v>
      </c>
    </row>
    <row r="14" spans="1:6">
      <c r="A14" s="217" t="e">
        <f>VLOOKUP($J$20,Customers!$A$6:$H$302,6,FALSE)</f>
        <v>#N/A</v>
      </c>
    </row>
    <row r="15" spans="1:6">
      <c r="A15" s="217" t="e">
        <f>VLOOKUP($J$20,Customers!$A$6:$H$302,7,FALSE)</f>
        <v>#N/A</v>
      </c>
      <c r="F15" s="225"/>
    </row>
    <row r="16" spans="1:6">
      <c r="A16" s="217" t="e">
        <f>VLOOKUP($J$20,Customers!$A$6:$H$302,8,FALSE)</f>
        <v>#N/A</v>
      </c>
      <c r="F16" s="225"/>
    </row>
    <row r="17" spans="1:10">
      <c r="A17" s="217"/>
      <c r="F17" s="225"/>
    </row>
    <row r="18" spans="1:10">
      <c r="A18" s="217"/>
      <c r="F18" s="224" t="s">
        <v>248</v>
      </c>
      <c r="J18" s="218">
        <v>1</v>
      </c>
    </row>
    <row r="19" spans="1:10">
      <c r="A19" s="217"/>
      <c r="F19" s="224" t="s">
        <v>249</v>
      </c>
      <c r="J19" s="215" t="e">
        <f>VLOOKUP($J$18,'Sales Invoices'!$A$6:$H$302,2,FALSE)</f>
        <v>#N/A</v>
      </c>
    </row>
    <row r="20" spans="1:10">
      <c r="F20" s="224" t="s">
        <v>388</v>
      </c>
      <c r="J20" s="214" t="e">
        <f>VLOOKUP(J18,'Sales Invoices'!A6:C302,3,FALSE)</f>
        <v>#N/A</v>
      </c>
    </row>
    <row r="21" spans="1:10">
      <c r="F21" s="224"/>
    </row>
    <row r="22" spans="1:10">
      <c r="A22" s="224" t="s">
        <v>251</v>
      </c>
      <c r="J22" s="225" t="s">
        <v>252</v>
      </c>
    </row>
    <row r="24" spans="1:10">
      <c r="A24" s="516" t="e">
        <f>VLOOKUP($J$18,'Sales Invoices'!$A$6:$H$302,5,FALSE)</f>
        <v>#N/A</v>
      </c>
      <c r="B24" s="516"/>
      <c r="C24" s="516"/>
      <c r="D24" s="516"/>
      <c r="E24" s="516"/>
      <c r="F24" s="517"/>
      <c r="G24" s="517"/>
      <c r="H24" s="517"/>
      <c r="J24" s="220" t="e">
        <f>VLOOKUP($J$18,'Sales Invoices'!$A$6:$H$302,7,FALSE)</f>
        <v>#N/A</v>
      </c>
    </row>
    <row r="25" spans="1:10">
      <c r="A25" s="516"/>
      <c r="B25" s="516"/>
      <c r="C25" s="516"/>
      <c r="D25" s="516"/>
      <c r="E25" s="516"/>
      <c r="F25" s="517"/>
      <c r="G25" s="517"/>
      <c r="H25" s="517"/>
    </row>
    <row r="26" spans="1:10">
      <c r="A26" s="516"/>
      <c r="B26" s="516"/>
      <c r="C26" s="516"/>
      <c r="D26" s="516"/>
      <c r="E26" s="516"/>
      <c r="F26" s="517"/>
      <c r="G26" s="517"/>
      <c r="H26" s="517"/>
    </row>
    <row r="27" spans="1:10">
      <c r="A27" s="516"/>
      <c r="B27" s="516"/>
      <c r="C27" s="516"/>
      <c r="D27" s="516"/>
      <c r="E27" s="516"/>
      <c r="F27" s="517"/>
      <c r="G27" s="517"/>
      <c r="H27" s="517"/>
    </row>
    <row r="28" spans="1:10">
      <c r="A28" s="516"/>
      <c r="B28" s="516"/>
      <c r="C28" s="516"/>
      <c r="D28" s="516"/>
      <c r="E28" s="516"/>
      <c r="F28" s="517"/>
      <c r="G28" s="517"/>
      <c r="H28" s="517"/>
    </row>
    <row r="29" spans="1:10">
      <c r="A29" s="516"/>
      <c r="B29" s="516"/>
      <c r="C29" s="516"/>
      <c r="D29" s="516"/>
      <c r="E29" s="516"/>
      <c r="F29" s="517"/>
      <c r="G29" s="517"/>
      <c r="H29" s="517"/>
    </row>
    <row r="30" spans="1:10">
      <c r="A30" s="516"/>
      <c r="B30" s="516"/>
      <c r="C30" s="516"/>
      <c r="D30" s="516"/>
      <c r="E30" s="516"/>
      <c r="F30" s="517"/>
      <c r="G30" s="517"/>
      <c r="H30" s="517"/>
    </row>
    <row r="31" spans="1:10">
      <c r="A31" s="516"/>
      <c r="B31" s="516"/>
      <c r="C31" s="516"/>
      <c r="D31" s="516"/>
      <c r="E31" s="516"/>
      <c r="F31" s="517"/>
      <c r="G31" s="517"/>
      <c r="H31" s="517"/>
    </row>
    <row r="32" spans="1:10">
      <c r="A32" s="516"/>
      <c r="B32" s="516"/>
      <c r="C32" s="516"/>
      <c r="D32" s="516"/>
      <c r="E32" s="516"/>
      <c r="F32" s="517"/>
      <c r="G32" s="517"/>
      <c r="H32" s="517"/>
    </row>
    <row r="33" spans="1:10">
      <c r="A33" s="516"/>
      <c r="B33" s="516"/>
      <c r="C33" s="516"/>
      <c r="D33" s="516"/>
      <c r="E33" s="516"/>
      <c r="F33" s="517"/>
      <c r="G33" s="517"/>
      <c r="H33" s="517"/>
    </row>
    <row r="34" spans="1:10">
      <c r="A34" s="516"/>
      <c r="B34" s="516"/>
      <c r="C34" s="516"/>
      <c r="D34" s="516"/>
      <c r="E34" s="516"/>
      <c r="F34" s="517"/>
      <c r="G34" s="517"/>
      <c r="H34" s="517"/>
    </row>
    <row r="35" spans="1:10">
      <c r="A35" s="516"/>
      <c r="B35" s="516"/>
      <c r="C35" s="516"/>
      <c r="D35" s="516"/>
      <c r="E35" s="516"/>
      <c r="F35" s="517"/>
      <c r="G35" s="517"/>
      <c r="H35" s="517"/>
    </row>
    <row r="36" spans="1:10">
      <c r="A36" s="516"/>
      <c r="B36" s="516"/>
      <c r="C36" s="516"/>
      <c r="D36" s="516"/>
      <c r="E36" s="516"/>
      <c r="F36" s="517"/>
      <c r="G36" s="517"/>
      <c r="H36" s="517"/>
    </row>
    <row r="43" spans="1:10">
      <c r="F43" s="226" t="s">
        <v>253</v>
      </c>
      <c r="J43" s="220" t="e">
        <f>+J24</f>
        <v>#N/A</v>
      </c>
    </row>
    <row r="44" spans="1:10">
      <c r="F44" s="225" t="s">
        <v>99</v>
      </c>
      <c r="G44" s="219" t="e">
        <f>ROUND(+J45/J24,3)</f>
        <v>#N/A</v>
      </c>
      <c r="J44" s="220"/>
    </row>
    <row r="45" spans="1:10">
      <c r="F45" s="226" t="s">
        <v>254</v>
      </c>
      <c r="J45" s="220" t="e">
        <f>VLOOKUP($J$18,'Sales Invoices'!$A$6:$H$302,8,FALSE)</f>
        <v>#N/A</v>
      </c>
    </row>
    <row r="46" spans="1:10">
      <c r="F46" s="226"/>
      <c r="J46" s="220"/>
    </row>
    <row r="47" spans="1:10">
      <c r="F47" s="226" t="s">
        <v>255</v>
      </c>
      <c r="J47" s="220" t="e">
        <f>+J43+J45</f>
        <v>#N/A</v>
      </c>
    </row>
  </sheetData>
  <mergeCells count="1">
    <mergeCell ref="A24:H36"/>
  </mergeCells>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P308"/>
  <sheetViews>
    <sheetView zoomScale="85" workbookViewId="0">
      <pane ySplit="1" topLeftCell="A108" activePane="bottomLeft" state="frozen"/>
      <selection pane="bottomLeft" activeCell="B122" sqref="B122:P308"/>
    </sheetView>
  </sheetViews>
  <sheetFormatPr defaultRowHeight="15"/>
  <cols>
    <col min="1" max="1" width="11.28515625" style="174" bestFit="1" customWidth="1"/>
    <col min="2" max="3" width="9.140625" style="176"/>
    <col min="4" max="4" width="9.5703125" style="176" bestFit="1" customWidth="1"/>
    <col min="5" max="7" width="9.140625" style="177"/>
    <col min="8" max="9" width="9.140625" style="176"/>
    <col min="10" max="13" width="9.140625" style="177"/>
    <col min="14" max="16" width="9.140625" style="176"/>
  </cols>
  <sheetData>
    <row r="1" spans="1:16" ht="30">
      <c r="A1" s="172"/>
      <c r="B1" s="157" t="s">
        <v>120</v>
      </c>
      <c r="C1" s="150" t="s">
        <v>121</v>
      </c>
      <c r="D1" s="150" t="s">
        <v>122</v>
      </c>
      <c r="E1" s="173" t="s">
        <v>188</v>
      </c>
      <c r="F1" s="173" t="s">
        <v>189</v>
      </c>
      <c r="G1" s="173" t="s">
        <v>190</v>
      </c>
      <c r="H1" s="150" t="s">
        <v>123</v>
      </c>
      <c r="I1" s="149" t="s">
        <v>191</v>
      </c>
      <c r="J1" s="173" t="s">
        <v>192</v>
      </c>
      <c r="K1" s="173" t="s">
        <v>193</v>
      </c>
      <c r="L1" s="173" t="s">
        <v>194</v>
      </c>
      <c r="M1" s="173" t="s">
        <v>99</v>
      </c>
      <c r="N1" s="149"/>
      <c r="O1" s="149"/>
      <c r="P1" s="149"/>
    </row>
    <row r="2" spans="1:16">
      <c r="A2" s="174">
        <v>38808</v>
      </c>
      <c r="B2" s="175">
        <v>5035</v>
      </c>
      <c r="C2" s="176">
        <v>2150</v>
      </c>
      <c r="D2" s="176">
        <f>33300-2150</f>
        <v>31150</v>
      </c>
      <c r="E2" s="177">
        <v>0.1</v>
      </c>
      <c r="F2" s="177">
        <v>0.22</v>
      </c>
      <c r="G2" s="177">
        <v>0.4</v>
      </c>
      <c r="H2" s="176">
        <v>97</v>
      </c>
      <c r="I2" s="176">
        <v>645</v>
      </c>
      <c r="J2" s="177">
        <v>0.11</v>
      </c>
      <c r="K2" s="177">
        <v>0.01</v>
      </c>
      <c r="L2" s="177">
        <v>0.128</v>
      </c>
      <c r="M2" s="177">
        <v>0</v>
      </c>
    </row>
    <row r="3" spans="1:16">
      <c r="A3" s="174">
        <v>38838</v>
      </c>
      <c r="B3" s="175">
        <v>5035</v>
      </c>
      <c r="C3" s="176">
        <f t="shared" ref="C3:C13" si="0">+C2</f>
        <v>2150</v>
      </c>
      <c r="D3" s="176">
        <f t="shared" ref="D3:P18" si="1">+D2</f>
        <v>31150</v>
      </c>
      <c r="E3" s="177">
        <f t="shared" si="1"/>
        <v>0.1</v>
      </c>
      <c r="F3" s="177">
        <f t="shared" si="1"/>
        <v>0.22</v>
      </c>
      <c r="G3" s="177">
        <f t="shared" si="1"/>
        <v>0.4</v>
      </c>
      <c r="H3" s="176">
        <f t="shared" si="1"/>
        <v>97</v>
      </c>
      <c r="I3" s="176">
        <f t="shared" si="1"/>
        <v>645</v>
      </c>
      <c r="J3" s="177">
        <f t="shared" si="1"/>
        <v>0.11</v>
      </c>
      <c r="K3" s="177">
        <f t="shared" si="1"/>
        <v>0.01</v>
      </c>
      <c r="L3" s="177">
        <f t="shared" si="1"/>
        <v>0.128</v>
      </c>
      <c r="M3" s="177">
        <f t="shared" si="1"/>
        <v>0</v>
      </c>
      <c r="N3" s="176">
        <f t="shared" si="1"/>
        <v>0</v>
      </c>
      <c r="O3" s="176">
        <f t="shared" si="1"/>
        <v>0</v>
      </c>
      <c r="P3" s="176">
        <f t="shared" si="1"/>
        <v>0</v>
      </c>
    </row>
    <row r="4" spans="1:16">
      <c r="A4" s="174">
        <v>38869</v>
      </c>
      <c r="B4" s="175">
        <v>5035</v>
      </c>
      <c r="C4" s="176">
        <f t="shared" si="0"/>
        <v>2150</v>
      </c>
      <c r="D4" s="176">
        <f t="shared" si="1"/>
        <v>31150</v>
      </c>
      <c r="E4" s="177">
        <f t="shared" si="1"/>
        <v>0.1</v>
      </c>
      <c r="F4" s="177">
        <f t="shared" si="1"/>
        <v>0.22</v>
      </c>
      <c r="G4" s="177">
        <f t="shared" si="1"/>
        <v>0.4</v>
      </c>
      <c r="H4" s="176">
        <f t="shared" si="1"/>
        <v>97</v>
      </c>
      <c r="I4" s="176">
        <f t="shared" si="1"/>
        <v>645</v>
      </c>
      <c r="J4" s="177">
        <f t="shared" si="1"/>
        <v>0.11</v>
      </c>
      <c r="K4" s="177">
        <f t="shared" si="1"/>
        <v>0.01</v>
      </c>
      <c r="L4" s="177">
        <f t="shared" si="1"/>
        <v>0.128</v>
      </c>
      <c r="M4" s="177">
        <f t="shared" si="1"/>
        <v>0</v>
      </c>
      <c r="N4" s="176">
        <f t="shared" si="1"/>
        <v>0</v>
      </c>
      <c r="O4" s="176">
        <f t="shared" si="1"/>
        <v>0</v>
      </c>
      <c r="P4" s="176">
        <f t="shared" si="1"/>
        <v>0</v>
      </c>
    </row>
    <row r="5" spans="1:16">
      <c r="A5" s="174">
        <v>38899</v>
      </c>
      <c r="B5" s="175">
        <v>5035</v>
      </c>
      <c r="C5" s="176">
        <f t="shared" si="0"/>
        <v>2150</v>
      </c>
      <c r="D5" s="176">
        <f t="shared" si="1"/>
        <v>31150</v>
      </c>
      <c r="E5" s="177">
        <f t="shared" si="1"/>
        <v>0.1</v>
      </c>
      <c r="F5" s="177">
        <f t="shared" si="1"/>
        <v>0.22</v>
      </c>
      <c r="G5" s="177">
        <f t="shared" si="1"/>
        <v>0.4</v>
      </c>
      <c r="H5" s="176">
        <f t="shared" si="1"/>
        <v>97</v>
      </c>
      <c r="I5" s="176">
        <f t="shared" si="1"/>
        <v>645</v>
      </c>
      <c r="J5" s="177">
        <f t="shared" si="1"/>
        <v>0.11</v>
      </c>
      <c r="K5" s="177">
        <f t="shared" si="1"/>
        <v>0.01</v>
      </c>
      <c r="L5" s="177">
        <f t="shared" si="1"/>
        <v>0.128</v>
      </c>
      <c r="M5" s="177">
        <f t="shared" si="1"/>
        <v>0</v>
      </c>
      <c r="N5" s="176">
        <f t="shared" si="1"/>
        <v>0</v>
      </c>
      <c r="O5" s="176">
        <f t="shared" si="1"/>
        <v>0</v>
      </c>
      <c r="P5" s="176">
        <f t="shared" si="1"/>
        <v>0</v>
      </c>
    </row>
    <row r="6" spans="1:16">
      <c r="A6" s="174">
        <v>38930</v>
      </c>
      <c r="B6" s="175">
        <v>5035</v>
      </c>
      <c r="C6" s="176">
        <f t="shared" si="0"/>
        <v>2150</v>
      </c>
      <c r="D6" s="176">
        <f t="shared" si="1"/>
        <v>31150</v>
      </c>
      <c r="E6" s="177">
        <f t="shared" si="1"/>
        <v>0.1</v>
      </c>
      <c r="F6" s="177">
        <f t="shared" si="1"/>
        <v>0.22</v>
      </c>
      <c r="G6" s="177">
        <f t="shared" si="1"/>
        <v>0.4</v>
      </c>
      <c r="H6" s="176">
        <f t="shared" si="1"/>
        <v>97</v>
      </c>
      <c r="I6" s="176">
        <f t="shared" si="1"/>
        <v>645</v>
      </c>
      <c r="J6" s="177">
        <f t="shared" si="1"/>
        <v>0.11</v>
      </c>
      <c r="K6" s="177">
        <f t="shared" si="1"/>
        <v>0.01</v>
      </c>
      <c r="L6" s="177">
        <f t="shared" si="1"/>
        <v>0.128</v>
      </c>
      <c r="M6" s="177">
        <f t="shared" si="1"/>
        <v>0</v>
      </c>
      <c r="N6" s="176">
        <f t="shared" si="1"/>
        <v>0</v>
      </c>
      <c r="O6" s="176">
        <f t="shared" si="1"/>
        <v>0</v>
      </c>
      <c r="P6" s="176">
        <f t="shared" si="1"/>
        <v>0</v>
      </c>
    </row>
    <row r="7" spans="1:16">
      <c r="A7" s="174">
        <v>38961</v>
      </c>
      <c r="B7" s="175">
        <v>5035</v>
      </c>
      <c r="C7" s="176">
        <f t="shared" si="0"/>
        <v>2150</v>
      </c>
      <c r="D7" s="176">
        <f t="shared" si="1"/>
        <v>31150</v>
      </c>
      <c r="E7" s="177">
        <f t="shared" si="1"/>
        <v>0.1</v>
      </c>
      <c r="F7" s="177">
        <f t="shared" si="1"/>
        <v>0.22</v>
      </c>
      <c r="G7" s="177">
        <f t="shared" si="1"/>
        <v>0.4</v>
      </c>
      <c r="H7" s="176">
        <f t="shared" si="1"/>
        <v>97</v>
      </c>
      <c r="I7" s="176">
        <f t="shared" si="1"/>
        <v>645</v>
      </c>
      <c r="J7" s="177">
        <f t="shared" si="1"/>
        <v>0.11</v>
      </c>
      <c r="K7" s="177">
        <f t="shared" si="1"/>
        <v>0.01</v>
      </c>
      <c r="L7" s="177">
        <f t="shared" si="1"/>
        <v>0.128</v>
      </c>
      <c r="M7" s="177">
        <f t="shared" si="1"/>
        <v>0</v>
      </c>
      <c r="N7" s="176">
        <f t="shared" si="1"/>
        <v>0</v>
      </c>
      <c r="O7" s="176">
        <f t="shared" si="1"/>
        <v>0</v>
      </c>
      <c r="P7" s="176">
        <f t="shared" si="1"/>
        <v>0</v>
      </c>
    </row>
    <row r="8" spans="1:16">
      <c r="A8" s="174">
        <v>38991</v>
      </c>
      <c r="B8" s="175">
        <v>5035</v>
      </c>
      <c r="C8" s="176">
        <f t="shared" si="0"/>
        <v>2150</v>
      </c>
      <c r="D8" s="176">
        <f t="shared" si="1"/>
        <v>31150</v>
      </c>
      <c r="E8" s="177">
        <f t="shared" si="1"/>
        <v>0.1</v>
      </c>
      <c r="F8" s="177">
        <f t="shared" si="1"/>
        <v>0.22</v>
      </c>
      <c r="G8" s="177">
        <f t="shared" si="1"/>
        <v>0.4</v>
      </c>
      <c r="H8" s="176">
        <f t="shared" si="1"/>
        <v>97</v>
      </c>
      <c r="I8" s="176">
        <f t="shared" si="1"/>
        <v>645</v>
      </c>
      <c r="J8" s="177">
        <f t="shared" si="1"/>
        <v>0.11</v>
      </c>
      <c r="K8" s="177">
        <f t="shared" si="1"/>
        <v>0.01</v>
      </c>
      <c r="L8" s="177">
        <f t="shared" si="1"/>
        <v>0.128</v>
      </c>
      <c r="M8" s="177">
        <f t="shared" si="1"/>
        <v>0</v>
      </c>
      <c r="N8" s="176">
        <f t="shared" si="1"/>
        <v>0</v>
      </c>
      <c r="O8" s="176">
        <f t="shared" si="1"/>
        <v>0</v>
      </c>
      <c r="P8" s="176">
        <f t="shared" si="1"/>
        <v>0</v>
      </c>
    </row>
    <row r="9" spans="1:16">
      <c r="A9" s="174">
        <v>39022</v>
      </c>
      <c r="B9" s="175">
        <v>5035</v>
      </c>
      <c r="C9" s="176">
        <f t="shared" si="0"/>
        <v>2150</v>
      </c>
      <c r="D9" s="176">
        <f t="shared" si="1"/>
        <v>31150</v>
      </c>
      <c r="E9" s="177">
        <f t="shared" si="1"/>
        <v>0.1</v>
      </c>
      <c r="F9" s="177">
        <f t="shared" si="1"/>
        <v>0.22</v>
      </c>
      <c r="G9" s="177">
        <f t="shared" si="1"/>
        <v>0.4</v>
      </c>
      <c r="H9" s="176">
        <f t="shared" si="1"/>
        <v>97</v>
      </c>
      <c r="I9" s="176">
        <f t="shared" si="1"/>
        <v>645</v>
      </c>
      <c r="J9" s="177">
        <f t="shared" si="1"/>
        <v>0.11</v>
      </c>
      <c r="K9" s="177">
        <f t="shared" si="1"/>
        <v>0.01</v>
      </c>
      <c r="L9" s="177">
        <f t="shared" si="1"/>
        <v>0.128</v>
      </c>
      <c r="M9" s="177">
        <f t="shared" si="1"/>
        <v>0</v>
      </c>
      <c r="N9" s="176">
        <f t="shared" si="1"/>
        <v>0</v>
      </c>
      <c r="O9" s="176">
        <f t="shared" si="1"/>
        <v>0</v>
      </c>
      <c r="P9" s="176">
        <f t="shared" si="1"/>
        <v>0</v>
      </c>
    </row>
    <row r="10" spans="1:16">
      <c r="A10" s="174">
        <v>39052</v>
      </c>
      <c r="B10" s="175">
        <v>5035</v>
      </c>
      <c r="C10" s="176">
        <f t="shared" si="0"/>
        <v>2150</v>
      </c>
      <c r="D10" s="176">
        <f t="shared" si="1"/>
        <v>31150</v>
      </c>
      <c r="E10" s="177">
        <f t="shared" si="1"/>
        <v>0.1</v>
      </c>
      <c r="F10" s="177">
        <f t="shared" si="1"/>
        <v>0.22</v>
      </c>
      <c r="G10" s="177">
        <f t="shared" si="1"/>
        <v>0.4</v>
      </c>
      <c r="H10" s="176">
        <f t="shared" si="1"/>
        <v>97</v>
      </c>
      <c r="I10" s="176">
        <f t="shared" si="1"/>
        <v>645</v>
      </c>
      <c r="J10" s="177">
        <f t="shared" si="1"/>
        <v>0.11</v>
      </c>
      <c r="K10" s="177">
        <f t="shared" si="1"/>
        <v>0.01</v>
      </c>
      <c r="L10" s="177">
        <f t="shared" si="1"/>
        <v>0.128</v>
      </c>
      <c r="M10" s="177">
        <f t="shared" si="1"/>
        <v>0</v>
      </c>
      <c r="N10" s="176">
        <f t="shared" si="1"/>
        <v>0</v>
      </c>
      <c r="O10" s="176">
        <f t="shared" si="1"/>
        <v>0</v>
      </c>
      <c r="P10" s="176">
        <f t="shared" si="1"/>
        <v>0</v>
      </c>
    </row>
    <row r="11" spans="1:16">
      <c r="A11" s="174">
        <v>39083</v>
      </c>
      <c r="B11" s="175">
        <v>5035</v>
      </c>
      <c r="C11" s="176">
        <f t="shared" si="0"/>
        <v>2150</v>
      </c>
      <c r="D11" s="176">
        <f t="shared" si="1"/>
        <v>31150</v>
      </c>
      <c r="E11" s="177">
        <f t="shared" si="1"/>
        <v>0.1</v>
      </c>
      <c r="F11" s="177">
        <f t="shared" si="1"/>
        <v>0.22</v>
      </c>
      <c r="G11" s="177">
        <f t="shared" si="1"/>
        <v>0.4</v>
      </c>
      <c r="H11" s="176">
        <f t="shared" si="1"/>
        <v>97</v>
      </c>
      <c r="I11" s="176">
        <f t="shared" si="1"/>
        <v>645</v>
      </c>
      <c r="J11" s="177">
        <f t="shared" si="1"/>
        <v>0.11</v>
      </c>
      <c r="K11" s="177">
        <f t="shared" si="1"/>
        <v>0.01</v>
      </c>
      <c r="L11" s="177">
        <f t="shared" si="1"/>
        <v>0.128</v>
      </c>
      <c r="M11" s="177">
        <f t="shared" si="1"/>
        <v>0</v>
      </c>
      <c r="N11" s="176">
        <f t="shared" si="1"/>
        <v>0</v>
      </c>
      <c r="O11" s="176">
        <f t="shared" si="1"/>
        <v>0</v>
      </c>
      <c r="P11" s="176">
        <f t="shared" si="1"/>
        <v>0</v>
      </c>
    </row>
    <row r="12" spans="1:16">
      <c r="A12" s="174">
        <v>39114</v>
      </c>
      <c r="B12" s="175">
        <v>5035</v>
      </c>
      <c r="C12" s="176">
        <f t="shared" si="0"/>
        <v>2150</v>
      </c>
      <c r="D12" s="176">
        <f t="shared" si="1"/>
        <v>31150</v>
      </c>
      <c r="E12" s="177">
        <f t="shared" si="1"/>
        <v>0.1</v>
      </c>
      <c r="F12" s="177">
        <f t="shared" si="1"/>
        <v>0.22</v>
      </c>
      <c r="G12" s="177">
        <f t="shared" si="1"/>
        <v>0.4</v>
      </c>
      <c r="H12" s="176">
        <f t="shared" si="1"/>
        <v>97</v>
      </c>
      <c r="I12" s="176">
        <f t="shared" si="1"/>
        <v>645</v>
      </c>
      <c r="J12" s="177">
        <f t="shared" si="1"/>
        <v>0.11</v>
      </c>
      <c r="K12" s="177">
        <f t="shared" si="1"/>
        <v>0.01</v>
      </c>
      <c r="L12" s="177">
        <f t="shared" si="1"/>
        <v>0.128</v>
      </c>
      <c r="M12" s="177">
        <f t="shared" si="1"/>
        <v>0</v>
      </c>
      <c r="N12" s="176">
        <f t="shared" si="1"/>
        <v>0</v>
      </c>
      <c r="O12" s="176">
        <f t="shared" si="1"/>
        <v>0</v>
      </c>
      <c r="P12" s="176">
        <f t="shared" si="1"/>
        <v>0</v>
      </c>
    </row>
    <row r="13" spans="1:16">
      <c r="A13" s="174">
        <v>39142</v>
      </c>
      <c r="B13" s="175">
        <v>5035</v>
      </c>
      <c r="C13" s="176">
        <f t="shared" si="0"/>
        <v>2150</v>
      </c>
      <c r="D13" s="176">
        <f t="shared" si="1"/>
        <v>31150</v>
      </c>
      <c r="E13" s="177">
        <f t="shared" si="1"/>
        <v>0.1</v>
      </c>
      <c r="F13" s="177">
        <f t="shared" si="1"/>
        <v>0.22</v>
      </c>
      <c r="G13" s="177">
        <f t="shared" si="1"/>
        <v>0.4</v>
      </c>
      <c r="H13" s="176">
        <f t="shared" si="1"/>
        <v>97</v>
      </c>
      <c r="I13" s="176">
        <f t="shared" si="1"/>
        <v>645</v>
      </c>
      <c r="J13" s="177">
        <f t="shared" si="1"/>
        <v>0.11</v>
      </c>
      <c r="K13" s="177">
        <f t="shared" si="1"/>
        <v>0.01</v>
      </c>
      <c r="L13" s="177">
        <f t="shared" si="1"/>
        <v>0.128</v>
      </c>
      <c r="M13" s="177">
        <f t="shared" si="1"/>
        <v>0</v>
      </c>
      <c r="N13" s="176">
        <f t="shared" si="1"/>
        <v>0</v>
      </c>
      <c r="O13" s="176">
        <f t="shared" si="1"/>
        <v>0</v>
      </c>
      <c r="P13" s="176">
        <f t="shared" si="1"/>
        <v>0</v>
      </c>
    </row>
    <row r="14" spans="1:16" s="181" customFormat="1">
      <c r="A14" s="178">
        <v>39173</v>
      </c>
      <c r="B14" s="179">
        <v>5225</v>
      </c>
      <c r="C14" s="179">
        <v>2230</v>
      </c>
      <c r="D14" s="179">
        <f>34600-2230</f>
        <v>32370</v>
      </c>
      <c r="E14" s="180">
        <f t="shared" si="1"/>
        <v>0.1</v>
      </c>
      <c r="F14" s="180">
        <f t="shared" si="1"/>
        <v>0.22</v>
      </c>
      <c r="G14" s="180">
        <f t="shared" si="1"/>
        <v>0.4</v>
      </c>
      <c r="H14" s="179">
        <v>100</v>
      </c>
      <c r="I14" s="179">
        <v>670</v>
      </c>
      <c r="J14" s="180">
        <f t="shared" si="1"/>
        <v>0.11</v>
      </c>
      <c r="K14" s="180">
        <f t="shared" si="1"/>
        <v>0.01</v>
      </c>
      <c r="L14" s="180">
        <f t="shared" si="1"/>
        <v>0.128</v>
      </c>
      <c r="M14" s="180">
        <f t="shared" si="1"/>
        <v>0</v>
      </c>
      <c r="N14" s="179">
        <f t="shared" si="1"/>
        <v>0</v>
      </c>
      <c r="O14" s="179">
        <f t="shared" si="1"/>
        <v>0</v>
      </c>
      <c r="P14" s="179">
        <f t="shared" si="1"/>
        <v>0</v>
      </c>
    </row>
    <row r="15" spans="1:16" s="181" customFormat="1">
      <c r="A15" s="178">
        <v>39203</v>
      </c>
      <c r="B15" s="179">
        <v>5225</v>
      </c>
      <c r="C15" s="179">
        <f>+C14</f>
        <v>2230</v>
      </c>
      <c r="D15" s="179">
        <f t="shared" si="1"/>
        <v>32370</v>
      </c>
      <c r="E15" s="180">
        <f t="shared" si="1"/>
        <v>0.1</v>
      </c>
      <c r="F15" s="180">
        <f t="shared" si="1"/>
        <v>0.22</v>
      </c>
      <c r="G15" s="180">
        <f t="shared" si="1"/>
        <v>0.4</v>
      </c>
      <c r="H15" s="179">
        <f t="shared" si="1"/>
        <v>100</v>
      </c>
      <c r="I15" s="179">
        <f t="shared" si="1"/>
        <v>670</v>
      </c>
      <c r="J15" s="180">
        <f t="shared" si="1"/>
        <v>0.11</v>
      </c>
      <c r="K15" s="180">
        <f t="shared" si="1"/>
        <v>0.01</v>
      </c>
      <c r="L15" s="180">
        <f t="shared" si="1"/>
        <v>0.128</v>
      </c>
      <c r="M15" s="180">
        <f t="shared" si="1"/>
        <v>0</v>
      </c>
      <c r="N15" s="179">
        <f t="shared" si="1"/>
        <v>0</v>
      </c>
      <c r="O15" s="179">
        <f t="shared" si="1"/>
        <v>0</v>
      </c>
      <c r="P15" s="179">
        <f t="shared" si="1"/>
        <v>0</v>
      </c>
    </row>
    <row r="16" spans="1:16" s="181" customFormat="1">
      <c r="A16" s="178">
        <v>39234</v>
      </c>
      <c r="B16" s="179">
        <v>5225</v>
      </c>
      <c r="C16" s="179">
        <f>+C15</f>
        <v>2230</v>
      </c>
      <c r="D16" s="179">
        <f t="shared" si="1"/>
        <v>32370</v>
      </c>
      <c r="E16" s="180">
        <f t="shared" si="1"/>
        <v>0.1</v>
      </c>
      <c r="F16" s="180">
        <f t="shared" si="1"/>
        <v>0.22</v>
      </c>
      <c r="G16" s="180">
        <f t="shared" si="1"/>
        <v>0.4</v>
      </c>
      <c r="H16" s="179">
        <f t="shared" si="1"/>
        <v>100</v>
      </c>
      <c r="I16" s="179">
        <f t="shared" si="1"/>
        <v>670</v>
      </c>
      <c r="J16" s="180">
        <f t="shared" si="1"/>
        <v>0.11</v>
      </c>
      <c r="K16" s="180">
        <f t="shared" si="1"/>
        <v>0.01</v>
      </c>
      <c r="L16" s="180">
        <f t="shared" si="1"/>
        <v>0.128</v>
      </c>
      <c r="M16" s="180">
        <f t="shared" si="1"/>
        <v>0</v>
      </c>
      <c r="N16" s="179">
        <f t="shared" si="1"/>
        <v>0</v>
      </c>
      <c r="O16" s="179">
        <f t="shared" si="1"/>
        <v>0</v>
      </c>
      <c r="P16" s="179">
        <f t="shared" si="1"/>
        <v>0</v>
      </c>
    </row>
    <row r="17" spans="1:16" s="181" customFormat="1">
      <c r="A17" s="178">
        <v>39264</v>
      </c>
      <c r="B17" s="179">
        <v>5225</v>
      </c>
      <c r="C17" s="179">
        <f>+C16</f>
        <v>2230</v>
      </c>
      <c r="D17" s="179">
        <f t="shared" si="1"/>
        <v>32370</v>
      </c>
      <c r="E17" s="180">
        <f t="shared" si="1"/>
        <v>0.1</v>
      </c>
      <c r="F17" s="180">
        <f t="shared" si="1"/>
        <v>0.22</v>
      </c>
      <c r="G17" s="180">
        <f t="shared" si="1"/>
        <v>0.4</v>
      </c>
      <c r="H17" s="179">
        <f t="shared" si="1"/>
        <v>100</v>
      </c>
      <c r="I17" s="179">
        <f t="shared" si="1"/>
        <v>670</v>
      </c>
      <c r="J17" s="180">
        <f t="shared" si="1"/>
        <v>0.11</v>
      </c>
      <c r="K17" s="180">
        <f t="shared" si="1"/>
        <v>0.01</v>
      </c>
      <c r="L17" s="180">
        <f t="shared" si="1"/>
        <v>0.128</v>
      </c>
      <c r="M17" s="180">
        <f t="shared" si="1"/>
        <v>0</v>
      </c>
      <c r="N17" s="179">
        <f t="shared" si="1"/>
        <v>0</v>
      </c>
      <c r="O17" s="179">
        <f t="shared" si="1"/>
        <v>0</v>
      </c>
      <c r="P17" s="179">
        <f t="shared" si="1"/>
        <v>0</v>
      </c>
    </row>
    <row r="18" spans="1:16" s="181" customFormat="1">
      <c r="A18" s="178">
        <v>39295</v>
      </c>
      <c r="B18" s="179">
        <v>5225</v>
      </c>
      <c r="C18" s="179">
        <f>+C17</f>
        <v>2230</v>
      </c>
      <c r="D18" s="179">
        <f t="shared" si="1"/>
        <v>32370</v>
      </c>
      <c r="E18" s="180">
        <f t="shared" si="1"/>
        <v>0.1</v>
      </c>
      <c r="F18" s="180">
        <f t="shared" si="1"/>
        <v>0.22</v>
      </c>
      <c r="G18" s="180">
        <f t="shared" si="1"/>
        <v>0.4</v>
      </c>
      <c r="H18" s="179">
        <f t="shared" si="1"/>
        <v>100</v>
      </c>
      <c r="I18" s="179">
        <f t="shared" si="1"/>
        <v>670</v>
      </c>
      <c r="J18" s="180">
        <f t="shared" si="1"/>
        <v>0.11</v>
      </c>
      <c r="K18" s="180">
        <f t="shared" si="1"/>
        <v>0.01</v>
      </c>
      <c r="L18" s="180">
        <f t="shared" si="1"/>
        <v>0.128</v>
      </c>
      <c r="M18" s="180">
        <f t="shared" si="1"/>
        <v>0</v>
      </c>
      <c r="N18" s="179">
        <f t="shared" si="1"/>
        <v>0</v>
      </c>
      <c r="O18" s="179">
        <f t="shared" si="1"/>
        <v>0</v>
      </c>
      <c r="P18" s="179">
        <f t="shared" si="1"/>
        <v>0</v>
      </c>
    </row>
    <row r="19" spans="1:16" s="181" customFormat="1">
      <c r="A19" s="178">
        <v>39326</v>
      </c>
      <c r="B19" s="179">
        <v>5225</v>
      </c>
      <c r="C19" s="179">
        <f>+C18</f>
        <v>2230</v>
      </c>
      <c r="D19" s="179">
        <f t="shared" ref="D19:P19" si="2">+D18</f>
        <v>32370</v>
      </c>
      <c r="E19" s="180">
        <f t="shared" si="2"/>
        <v>0.1</v>
      </c>
      <c r="F19" s="180">
        <f t="shared" si="2"/>
        <v>0.22</v>
      </c>
      <c r="G19" s="180">
        <f t="shared" si="2"/>
        <v>0.4</v>
      </c>
      <c r="H19" s="179">
        <f t="shared" si="2"/>
        <v>100</v>
      </c>
      <c r="I19" s="179">
        <f t="shared" si="2"/>
        <v>670</v>
      </c>
      <c r="J19" s="180">
        <f t="shared" si="2"/>
        <v>0.11</v>
      </c>
      <c r="K19" s="180">
        <f t="shared" si="2"/>
        <v>0.01</v>
      </c>
      <c r="L19" s="180">
        <f t="shared" si="2"/>
        <v>0.128</v>
      </c>
      <c r="M19" s="180">
        <f t="shared" si="2"/>
        <v>0</v>
      </c>
      <c r="N19" s="179">
        <f t="shared" si="2"/>
        <v>0</v>
      </c>
      <c r="O19" s="179">
        <f t="shared" si="2"/>
        <v>0</v>
      </c>
      <c r="P19" s="179">
        <f t="shared" si="2"/>
        <v>0</v>
      </c>
    </row>
    <row r="20" spans="1:16" s="181" customFormat="1">
      <c r="A20" s="178">
        <v>39356</v>
      </c>
      <c r="B20" s="179">
        <v>5225</v>
      </c>
      <c r="C20" s="179">
        <f t="shared" ref="C20:P35" si="3">+C19</f>
        <v>2230</v>
      </c>
      <c r="D20" s="179">
        <f t="shared" si="3"/>
        <v>32370</v>
      </c>
      <c r="E20" s="180">
        <f t="shared" si="3"/>
        <v>0.1</v>
      </c>
      <c r="F20" s="180">
        <f t="shared" si="3"/>
        <v>0.22</v>
      </c>
      <c r="G20" s="180">
        <f t="shared" si="3"/>
        <v>0.4</v>
      </c>
      <c r="H20" s="179">
        <f t="shared" si="3"/>
        <v>100</v>
      </c>
      <c r="I20" s="179">
        <f t="shared" si="3"/>
        <v>670</v>
      </c>
      <c r="J20" s="180">
        <f t="shared" si="3"/>
        <v>0.11</v>
      </c>
      <c r="K20" s="180">
        <f t="shared" si="3"/>
        <v>0.01</v>
      </c>
      <c r="L20" s="180">
        <f t="shared" si="3"/>
        <v>0.128</v>
      </c>
      <c r="M20" s="180">
        <f t="shared" si="3"/>
        <v>0</v>
      </c>
      <c r="N20" s="179">
        <f t="shared" si="3"/>
        <v>0</v>
      </c>
      <c r="O20" s="179">
        <f t="shared" si="3"/>
        <v>0</v>
      </c>
      <c r="P20" s="179">
        <f t="shared" si="3"/>
        <v>0</v>
      </c>
    </row>
    <row r="21" spans="1:16" s="181" customFormat="1">
      <c r="A21" s="178">
        <v>39387</v>
      </c>
      <c r="B21" s="179">
        <v>5225</v>
      </c>
      <c r="C21" s="179">
        <f t="shared" si="3"/>
        <v>2230</v>
      </c>
      <c r="D21" s="179">
        <f t="shared" si="3"/>
        <v>32370</v>
      </c>
      <c r="E21" s="180">
        <f t="shared" si="3"/>
        <v>0.1</v>
      </c>
      <c r="F21" s="180">
        <f t="shared" si="3"/>
        <v>0.22</v>
      </c>
      <c r="G21" s="180">
        <f t="shared" si="3"/>
        <v>0.4</v>
      </c>
      <c r="H21" s="179">
        <f t="shared" si="3"/>
        <v>100</v>
      </c>
      <c r="I21" s="179">
        <f t="shared" si="3"/>
        <v>670</v>
      </c>
      <c r="J21" s="180">
        <f t="shared" si="3"/>
        <v>0.11</v>
      </c>
      <c r="K21" s="180">
        <f t="shared" si="3"/>
        <v>0.01</v>
      </c>
      <c r="L21" s="180">
        <f t="shared" si="3"/>
        <v>0.128</v>
      </c>
      <c r="M21" s="180">
        <f t="shared" si="3"/>
        <v>0</v>
      </c>
      <c r="N21" s="179">
        <f t="shared" si="3"/>
        <v>0</v>
      </c>
      <c r="O21" s="179">
        <f t="shared" si="3"/>
        <v>0</v>
      </c>
      <c r="P21" s="179">
        <f t="shared" si="3"/>
        <v>0</v>
      </c>
    </row>
    <row r="22" spans="1:16" s="181" customFormat="1">
      <c r="A22" s="178">
        <v>39417</v>
      </c>
      <c r="B22" s="179">
        <v>5225</v>
      </c>
      <c r="C22" s="179">
        <f t="shared" si="3"/>
        <v>2230</v>
      </c>
      <c r="D22" s="179">
        <f t="shared" si="3"/>
        <v>32370</v>
      </c>
      <c r="E22" s="180">
        <f t="shared" si="3"/>
        <v>0.1</v>
      </c>
      <c r="F22" s="180">
        <f t="shared" si="3"/>
        <v>0.22</v>
      </c>
      <c r="G22" s="180">
        <f t="shared" si="3"/>
        <v>0.4</v>
      </c>
      <c r="H22" s="179">
        <f t="shared" si="3"/>
        <v>100</v>
      </c>
      <c r="I22" s="179">
        <f t="shared" si="3"/>
        <v>670</v>
      </c>
      <c r="J22" s="180">
        <f t="shared" si="3"/>
        <v>0.11</v>
      </c>
      <c r="K22" s="180">
        <f t="shared" si="3"/>
        <v>0.01</v>
      </c>
      <c r="L22" s="180">
        <f t="shared" si="3"/>
        <v>0.128</v>
      </c>
      <c r="M22" s="180">
        <f t="shared" si="3"/>
        <v>0</v>
      </c>
      <c r="N22" s="179">
        <f t="shared" si="3"/>
        <v>0</v>
      </c>
      <c r="O22" s="179">
        <f t="shared" si="3"/>
        <v>0</v>
      </c>
      <c r="P22" s="179">
        <f t="shared" si="3"/>
        <v>0</v>
      </c>
    </row>
    <row r="23" spans="1:16" s="181" customFormat="1">
      <c r="A23" s="178">
        <v>39448</v>
      </c>
      <c r="B23" s="179">
        <v>5225</v>
      </c>
      <c r="C23" s="179">
        <f t="shared" si="3"/>
        <v>2230</v>
      </c>
      <c r="D23" s="179">
        <f t="shared" si="3"/>
        <v>32370</v>
      </c>
      <c r="E23" s="180">
        <f t="shared" si="3"/>
        <v>0.1</v>
      </c>
      <c r="F23" s="180">
        <f t="shared" si="3"/>
        <v>0.22</v>
      </c>
      <c r="G23" s="180">
        <f t="shared" si="3"/>
        <v>0.4</v>
      </c>
      <c r="H23" s="179">
        <f t="shared" si="3"/>
        <v>100</v>
      </c>
      <c r="I23" s="179">
        <f t="shared" si="3"/>
        <v>670</v>
      </c>
      <c r="J23" s="180">
        <f t="shared" si="3"/>
        <v>0.11</v>
      </c>
      <c r="K23" s="180">
        <f t="shared" si="3"/>
        <v>0.01</v>
      </c>
      <c r="L23" s="180">
        <f t="shared" si="3"/>
        <v>0.128</v>
      </c>
      <c r="M23" s="180">
        <f t="shared" si="3"/>
        <v>0</v>
      </c>
      <c r="N23" s="179">
        <f t="shared" si="3"/>
        <v>0</v>
      </c>
      <c r="O23" s="179">
        <f t="shared" si="3"/>
        <v>0</v>
      </c>
      <c r="P23" s="179">
        <f t="shared" si="3"/>
        <v>0</v>
      </c>
    </row>
    <row r="24" spans="1:16" s="181" customFormat="1">
      <c r="A24" s="178">
        <v>39479</v>
      </c>
      <c r="B24" s="179">
        <v>5225</v>
      </c>
      <c r="C24" s="179">
        <f t="shared" si="3"/>
        <v>2230</v>
      </c>
      <c r="D24" s="179">
        <f t="shared" si="3"/>
        <v>32370</v>
      </c>
      <c r="E24" s="180">
        <f t="shared" si="3"/>
        <v>0.1</v>
      </c>
      <c r="F24" s="180">
        <f t="shared" si="3"/>
        <v>0.22</v>
      </c>
      <c r="G24" s="180">
        <f t="shared" si="3"/>
        <v>0.4</v>
      </c>
      <c r="H24" s="179">
        <f t="shared" si="3"/>
        <v>100</v>
      </c>
      <c r="I24" s="179">
        <f t="shared" si="3"/>
        <v>670</v>
      </c>
      <c r="J24" s="180">
        <f t="shared" si="3"/>
        <v>0.11</v>
      </c>
      <c r="K24" s="180">
        <f t="shared" si="3"/>
        <v>0.01</v>
      </c>
      <c r="L24" s="180">
        <f t="shared" si="3"/>
        <v>0.128</v>
      </c>
      <c r="M24" s="180">
        <f t="shared" si="3"/>
        <v>0</v>
      </c>
      <c r="N24" s="179">
        <f t="shared" si="3"/>
        <v>0</v>
      </c>
      <c r="O24" s="179">
        <f t="shared" si="3"/>
        <v>0</v>
      </c>
      <c r="P24" s="179">
        <f t="shared" si="3"/>
        <v>0</v>
      </c>
    </row>
    <row r="25" spans="1:16" s="181" customFormat="1">
      <c r="A25" s="178">
        <v>39508</v>
      </c>
      <c r="B25" s="179">
        <v>5225</v>
      </c>
      <c r="C25" s="179">
        <f t="shared" si="3"/>
        <v>2230</v>
      </c>
      <c r="D25" s="179">
        <f t="shared" si="3"/>
        <v>32370</v>
      </c>
      <c r="E25" s="180">
        <f t="shared" si="3"/>
        <v>0.1</v>
      </c>
      <c r="F25" s="180">
        <f t="shared" si="3"/>
        <v>0.22</v>
      </c>
      <c r="G25" s="180">
        <f t="shared" si="3"/>
        <v>0.4</v>
      </c>
      <c r="H25" s="179">
        <f t="shared" si="3"/>
        <v>100</v>
      </c>
      <c r="I25" s="179">
        <f t="shared" si="3"/>
        <v>670</v>
      </c>
      <c r="J25" s="180">
        <f t="shared" si="3"/>
        <v>0.11</v>
      </c>
      <c r="K25" s="180">
        <f t="shared" si="3"/>
        <v>0.01</v>
      </c>
      <c r="L25" s="180">
        <f t="shared" si="3"/>
        <v>0.128</v>
      </c>
      <c r="M25" s="180">
        <f t="shared" si="3"/>
        <v>0</v>
      </c>
      <c r="N25" s="179">
        <f t="shared" si="3"/>
        <v>0</v>
      </c>
      <c r="O25" s="179">
        <f t="shared" si="3"/>
        <v>0</v>
      </c>
      <c r="P25" s="179">
        <f t="shared" si="3"/>
        <v>0</v>
      </c>
    </row>
    <row r="26" spans="1:16">
      <c r="A26" s="174">
        <v>39539</v>
      </c>
      <c r="B26" s="176">
        <v>5435</v>
      </c>
      <c r="C26" s="176">
        <v>0</v>
      </c>
      <c r="D26" s="176">
        <v>36000</v>
      </c>
      <c r="E26" s="177">
        <f t="shared" si="3"/>
        <v>0.1</v>
      </c>
      <c r="F26" s="177">
        <v>0.2</v>
      </c>
      <c r="G26" s="177">
        <f t="shared" si="3"/>
        <v>0.4</v>
      </c>
      <c r="H26" s="176">
        <v>105</v>
      </c>
      <c r="I26" s="176">
        <v>770</v>
      </c>
      <c r="J26" s="177">
        <f t="shared" si="3"/>
        <v>0.11</v>
      </c>
      <c r="K26" s="177">
        <f t="shared" si="3"/>
        <v>0.01</v>
      </c>
      <c r="L26" s="177">
        <f t="shared" si="3"/>
        <v>0.128</v>
      </c>
      <c r="M26" s="177">
        <f t="shared" si="3"/>
        <v>0</v>
      </c>
      <c r="N26" s="176">
        <f t="shared" si="3"/>
        <v>0</v>
      </c>
      <c r="O26" s="176">
        <f t="shared" si="3"/>
        <v>0</v>
      </c>
      <c r="P26" s="176">
        <f t="shared" si="3"/>
        <v>0</v>
      </c>
    </row>
    <row r="27" spans="1:16">
      <c r="A27" s="174">
        <v>39569</v>
      </c>
      <c r="B27" s="176">
        <v>5435</v>
      </c>
      <c r="C27" s="176">
        <f t="shared" si="3"/>
        <v>0</v>
      </c>
      <c r="D27" s="176">
        <f t="shared" si="3"/>
        <v>36000</v>
      </c>
      <c r="E27" s="177">
        <f t="shared" si="3"/>
        <v>0.1</v>
      </c>
      <c r="F27" s="177">
        <f t="shared" si="3"/>
        <v>0.2</v>
      </c>
      <c r="G27" s="177">
        <f t="shared" si="3"/>
        <v>0.4</v>
      </c>
      <c r="H27" s="176">
        <f t="shared" si="3"/>
        <v>105</v>
      </c>
      <c r="I27" s="176">
        <f t="shared" si="3"/>
        <v>770</v>
      </c>
      <c r="J27" s="177">
        <f t="shared" si="3"/>
        <v>0.11</v>
      </c>
      <c r="K27" s="177">
        <f t="shared" si="3"/>
        <v>0.01</v>
      </c>
      <c r="L27" s="177">
        <f t="shared" si="3"/>
        <v>0.128</v>
      </c>
      <c r="M27" s="177">
        <f t="shared" si="3"/>
        <v>0</v>
      </c>
      <c r="N27" s="176">
        <f t="shared" si="3"/>
        <v>0</v>
      </c>
      <c r="O27" s="176">
        <f t="shared" si="3"/>
        <v>0</v>
      </c>
      <c r="P27" s="176">
        <f t="shared" si="3"/>
        <v>0</v>
      </c>
    </row>
    <row r="28" spans="1:16">
      <c r="A28" s="174">
        <v>39600</v>
      </c>
      <c r="B28" s="176">
        <v>5435</v>
      </c>
      <c r="C28" s="176">
        <f t="shared" si="3"/>
        <v>0</v>
      </c>
      <c r="D28" s="176">
        <f t="shared" si="3"/>
        <v>36000</v>
      </c>
      <c r="E28" s="177">
        <f t="shared" si="3"/>
        <v>0.1</v>
      </c>
      <c r="F28" s="177">
        <f t="shared" si="3"/>
        <v>0.2</v>
      </c>
      <c r="G28" s="177">
        <f t="shared" si="3"/>
        <v>0.4</v>
      </c>
      <c r="H28" s="176">
        <f t="shared" si="3"/>
        <v>105</v>
      </c>
      <c r="I28" s="176">
        <f t="shared" si="3"/>
        <v>770</v>
      </c>
      <c r="J28" s="177">
        <f t="shared" si="3"/>
        <v>0.11</v>
      </c>
      <c r="K28" s="177">
        <f t="shared" si="3"/>
        <v>0.01</v>
      </c>
      <c r="L28" s="177">
        <f t="shared" si="3"/>
        <v>0.128</v>
      </c>
      <c r="M28" s="177">
        <f t="shared" si="3"/>
        <v>0</v>
      </c>
      <c r="N28" s="176">
        <f t="shared" si="3"/>
        <v>0</v>
      </c>
      <c r="O28" s="176">
        <f t="shared" si="3"/>
        <v>0</v>
      </c>
      <c r="P28" s="176">
        <f t="shared" si="3"/>
        <v>0</v>
      </c>
    </row>
    <row r="29" spans="1:16">
      <c r="A29" s="174">
        <v>39630</v>
      </c>
      <c r="B29" s="176">
        <v>5435</v>
      </c>
      <c r="C29" s="176">
        <f t="shared" si="3"/>
        <v>0</v>
      </c>
      <c r="D29" s="176">
        <f t="shared" si="3"/>
        <v>36000</v>
      </c>
      <c r="E29" s="177">
        <f t="shared" si="3"/>
        <v>0.1</v>
      </c>
      <c r="F29" s="177">
        <f t="shared" si="3"/>
        <v>0.2</v>
      </c>
      <c r="G29" s="177">
        <f t="shared" si="3"/>
        <v>0.4</v>
      </c>
      <c r="H29" s="176">
        <f t="shared" si="3"/>
        <v>105</v>
      </c>
      <c r="I29" s="176">
        <f t="shared" si="3"/>
        <v>770</v>
      </c>
      <c r="J29" s="177">
        <f t="shared" si="3"/>
        <v>0.11</v>
      </c>
      <c r="K29" s="177">
        <f t="shared" si="3"/>
        <v>0.01</v>
      </c>
      <c r="L29" s="177">
        <f t="shared" si="3"/>
        <v>0.128</v>
      </c>
      <c r="M29" s="177">
        <f t="shared" si="3"/>
        <v>0</v>
      </c>
      <c r="N29" s="176">
        <f t="shared" si="3"/>
        <v>0</v>
      </c>
      <c r="O29" s="176">
        <f t="shared" si="3"/>
        <v>0</v>
      </c>
      <c r="P29" s="176">
        <f t="shared" si="3"/>
        <v>0</v>
      </c>
    </row>
    <row r="30" spans="1:16">
      <c r="A30" s="174">
        <v>39661</v>
      </c>
      <c r="B30" s="176">
        <v>5435</v>
      </c>
      <c r="C30" s="176">
        <f t="shared" si="3"/>
        <v>0</v>
      </c>
      <c r="D30" s="176">
        <f t="shared" si="3"/>
        <v>36000</v>
      </c>
      <c r="E30" s="177">
        <f t="shared" si="3"/>
        <v>0.1</v>
      </c>
      <c r="F30" s="177">
        <f t="shared" si="3"/>
        <v>0.2</v>
      </c>
      <c r="G30" s="177">
        <f t="shared" si="3"/>
        <v>0.4</v>
      </c>
      <c r="H30" s="176">
        <f t="shared" si="3"/>
        <v>105</v>
      </c>
      <c r="I30" s="176">
        <f t="shared" si="3"/>
        <v>770</v>
      </c>
      <c r="J30" s="177">
        <f t="shared" si="3"/>
        <v>0.11</v>
      </c>
      <c r="K30" s="177">
        <f t="shared" si="3"/>
        <v>0.01</v>
      </c>
      <c r="L30" s="177">
        <f t="shared" si="3"/>
        <v>0.128</v>
      </c>
      <c r="M30" s="177">
        <f t="shared" ref="M30" si="4">+M29</f>
        <v>0</v>
      </c>
      <c r="N30" s="176">
        <f t="shared" si="3"/>
        <v>0</v>
      </c>
      <c r="O30" s="176">
        <f t="shared" si="3"/>
        <v>0</v>
      </c>
      <c r="P30" s="176">
        <f t="shared" si="3"/>
        <v>0</v>
      </c>
    </row>
    <row r="31" spans="1:16">
      <c r="A31" s="174">
        <v>39692</v>
      </c>
      <c r="B31" s="176">
        <v>5435</v>
      </c>
      <c r="C31" s="176">
        <f t="shared" si="3"/>
        <v>0</v>
      </c>
      <c r="D31" s="176">
        <f t="shared" si="3"/>
        <v>36000</v>
      </c>
      <c r="E31" s="177">
        <f t="shared" si="3"/>
        <v>0.1</v>
      </c>
      <c r="F31" s="177">
        <f t="shared" si="3"/>
        <v>0.2</v>
      </c>
      <c r="G31" s="177">
        <f t="shared" si="3"/>
        <v>0.4</v>
      </c>
      <c r="H31" s="176">
        <f t="shared" si="3"/>
        <v>105</v>
      </c>
      <c r="I31" s="176">
        <f t="shared" si="3"/>
        <v>770</v>
      </c>
      <c r="J31" s="177">
        <f t="shared" si="3"/>
        <v>0.11</v>
      </c>
      <c r="K31" s="177">
        <f t="shared" si="3"/>
        <v>0.01</v>
      </c>
      <c r="L31" s="177">
        <f t="shared" si="3"/>
        <v>0.128</v>
      </c>
      <c r="M31" s="177">
        <f t="shared" ref="M31" si="5">+M30</f>
        <v>0</v>
      </c>
      <c r="N31" s="176">
        <f t="shared" si="3"/>
        <v>0</v>
      </c>
      <c r="O31" s="176">
        <f t="shared" si="3"/>
        <v>0</v>
      </c>
      <c r="P31" s="176">
        <f t="shared" si="3"/>
        <v>0</v>
      </c>
    </row>
    <row r="32" spans="1:16">
      <c r="A32" s="174">
        <v>39722</v>
      </c>
      <c r="B32" s="176">
        <v>6035</v>
      </c>
      <c r="C32" s="176">
        <f t="shared" si="3"/>
        <v>0</v>
      </c>
      <c r="D32" s="176">
        <f t="shared" si="3"/>
        <v>36000</v>
      </c>
      <c r="E32" s="177">
        <f t="shared" si="3"/>
        <v>0.1</v>
      </c>
      <c r="F32" s="177">
        <f t="shared" si="3"/>
        <v>0.2</v>
      </c>
      <c r="G32" s="177">
        <f t="shared" si="3"/>
        <v>0.4</v>
      </c>
      <c r="H32" s="176">
        <f t="shared" si="3"/>
        <v>105</v>
      </c>
      <c r="I32" s="176">
        <f t="shared" si="3"/>
        <v>770</v>
      </c>
      <c r="J32" s="177">
        <f t="shared" si="3"/>
        <v>0.11</v>
      </c>
      <c r="K32" s="177">
        <f t="shared" si="3"/>
        <v>0.01</v>
      </c>
      <c r="L32" s="177">
        <f t="shared" si="3"/>
        <v>0.128</v>
      </c>
      <c r="M32" s="177">
        <f t="shared" ref="M32" si="6">+M31</f>
        <v>0</v>
      </c>
      <c r="N32" s="176">
        <f t="shared" si="3"/>
        <v>0</v>
      </c>
      <c r="O32" s="176">
        <f t="shared" si="3"/>
        <v>0</v>
      </c>
      <c r="P32" s="176">
        <f t="shared" si="3"/>
        <v>0</v>
      </c>
    </row>
    <row r="33" spans="1:16">
      <c r="A33" s="174">
        <v>39753</v>
      </c>
      <c r="B33" s="176">
        <v>6035</v>
      </c>
      <c r="C33" s="176">
        <f t="shared" si="3"/>
        <v>0</v>
      </c>
      <c r="D33" s="176">
        <f t="shared" si="3"/>
        <v>36000</v>
      </c>
      <c r="E33" s="177">
        <f t="shared" si="3"/>
        <v>0.1</v>
      </c>
      <c r="F33" s="177">
        <f t="shared" si="3"/>
        <v>0.2</v>
      </c>
      <c r="G33" s="177">
        <f t="shared" si="3"/>
        <v>0.4</v>
      </c>
      <c r="H33" s="176">
        <f t="shared" si="3"/>
        <v>105</v>
      </c>
      <c r="I33" s="176">
        <f t="shared" si="3"/>
        <v>770</v>
      </c>
      <c r="J33" s="177">
        <f t="shared" si="3"/>
        <v>0.11</v>
      </c>
      <c r="K33" s="177">
        <f t="shared" si="3"/>
        <v>0.01</v>
      </c>
      <c r="L33" s="177">
        <f t="shared" si="3"/>
        <v>0.128</v>
      </c>
      <c r="M33" s="177">
        <f t="shared" ref="M33" si="7">+M32</f>
        <v>0</v>
      </c>
      <c r="N33" s="176">
        <f t="shared" si="3"/>
        <v>0</v>
      </c>
      <c r="O33" s="176">
        <f t="shared" si="3"/>
        <v>0</v>
      </c>
      <c r="P33" s="176">
        <f t="shared" si="3"/>
        <v>0</v>
      </c>
    </row>
    <row r="34" spans="1:16">
      <c r="A34" s="174">
        <v>39783</v>
      </c>
      <c r="B34" s="176">
        <v>6035</v>
      </c>
      <c r="C34" s="176">
        <f t="shared" si="3"/>
        <v>0</v>
      </c>
      <c r="D34" s="176">
        <f t="shared" si="3"/>
        <v>36000</v>
      </c>
      <c r="E34" s="177">
        <f t="shared" si="3"/>
        <v>0.1</v>
      </c>
      <c r="F34" s="177">
        <f t="shared" si="3"/>
        <v>0.2</v>
      </c>
      <c r="G34" s="177">
        <f t="shared" si="3"/>
        <v>0.4</v>
      </c>
      <c r="H34" s="176">
        <f t="shared" si="3"/>
        <v>105</v>
      </c>
      <c r="I34" s="176">
        <f t="shared" si="3"/>
        <v>770</v>
      </c>
      <c r="J34" s="177">
        <f t="shared" si="3"/>
        <v>0.11</v>
      </c>
      <c r="K34" s="177">
        <f t="shared" si="3"/>
        <v>0.01</v>
      </c>
      <c r="L34" s="177">
        <f t="shared" si="3"/>
        <v>0.128</v>
      </c>
      <c r="M34" s="177">
        <f t="shared" ref="M34" si="8">+M33</f>
        <v>0</v>
      </c>
      <c r="N34" s="176">
        <f t="shared" si="3"/>
        <v>0</v>
      </c>
      <c r="O34" s="176">
        <f t="shared" si="3"/>
        <v>0</v>
      </c>
      <c r="P34" s="176">
        <f t="shared" si="3"/>
        <v>0</v>
      </c>
    </row>
    <row r="35" spans="1:16">
      <c r="A35" s="174">
        <v>39814</v>
      </c>
      <c r="B35" s="176">
        <v>6035</v>
      </c>
      <c r="C35" s="176">
        <f t="shared" si="3"/>
        <v>0</v>
      </c>
      <c r="D35" s="176">
        <f t="shared" si="3"/>
        <v>36000</v>
      </c>
      <c r="E35" s="177">
        <f t="shared" si="3"/>
        <v>0.1</v>
      </c>
      <c r="F35" s="177">
        <f t="shared" si="3"/>
        <v>0.2</v>
      </c>
      <c r="G35" s="177">
        <f t="shared" si="3"/>
        <v>0.4</v>
      </c>
      <c r="H35" s="176">
        <f t="shared" si="3"/>
        <v>105</v>
      </c>
      <c r="I35" s="176">
        <f t="shared" si="3"/>
        <v>770</v>
      </c>
      <c r="J35" s="177">
        <f t="shared" si="3"/>
        <v>0.11</v>
      </c>
      <c r="K35" s="177">
        <f t="shared" si="3"/>
        <v>0.01</v>
      </c>
      <c r="L35" s="177">
        <f t="shared" si="3"/>
        <v>0.128</v>
      </c>
      <c r="M35" s="177">
        <f t="shared" ref="M35" si="9">+M34</f>
        <v>0</v>
      </c>
      <c r="N35" s="176">
        <f t="shared" si="3"/>
        <v>0</v>
      </c>
      <c r="O35" s="176">
        <f t="shared" si="3"/>
        <v>0</v>
      </c>
      <c r="P35" s="176">
        <f t="shared" si="3"/>
        <v>0</v>
      </c>
    </row>
    <row r="36" spans="1:16">
      <c r="A36" s="174">
        <v>39845</v>
      </c>
      <c r="B36" s="176">
        <v>6035</v>
      </c>
      <c r="C36" s="176">
        <f t="shared" ref="C36:P51" si="10">+C35</f>
        <v>0</v>
      </c>
      <c r="D36" s="176">
        <f t="shared" si="10"/>
        <v>36000</v>
      </c>
      <c r="E36" s="177">
        <f t="shared" si="10"/>
        <v>0.1</v>
      </c>
      <c r="F36" s="177">
        <f t="shared" si="10"/>
        <v>0.2</v>
      </c>
      <c r="G36" s="177">
        <f t="shared" si="10"/>
        <v>0.4</v>
      </c>
      <c r="H36" s="176">
        <f t="shared" si="10"/>
        <v>105</v>
      </c>
      <c r="I36" s="176">
        <f t="shared" si="10"/>
        <v>770</v>
      </c>
      <c r="J36" s="177">
        <f t="shared" si="10"/>
        <v>0.11</v>
      </c>
      <c r="K36" s="177">
        <f t="shared" si="10"/>
        <v>0.01</v>
      </c>
      <c r="L36" s="177">
        <f t="shared" si="10"/>
        <v>0.128</v>
      </c>
      <c r="M36" s="177">
        <f t="shared" si="10"/>
        <v>0</v>
      </c>
      <c r="N36" s="176">
        <f t="shared" si="10"/>
        <v>0</v>
      </c>
      <c r="O36" s="176">
        <f t="shared" si="10"/>
        <v>0</v>
      </c>
      <c r="P36" s="176">
        <f t="shared" si="10"/>
        <v>0</v>
      </c>
    </row>
    <row r="37" spans="1:16">
      <c r="A37" s="174">
        <v>39873</v>
      </c>
      <c r="B37" s="176">
        <v>6035</v>
      </c>
      <c r="C37" s="176">
        <f t="shared" si="10"/>
        <v>0</v>
      </c>
      <c r="D37" s="176">
        <f t="shared" si="10"/>
        <v>36000</v>
      </c>
      <c r="E37" s="177">
        <f t="shared" si="10"/>
        <v>0.1</v>
      </c>
      <c r="F37" s="177">
        <f t="shared" si="10"/>
        <v>0.2</v>
      </c>
      <c r="G37" s="177">
        <f t="shared" si="10"/>
        <v>0.4</v>
      </c>
      <c r="H37" s="176">
        <f t="shared" si="10"/>
        <v>105</v>
      </c>
      <c r="I37" s="176">
        <f t="shared" si="10"/>
        <v>770</v>
      </c>
      <c r="J37" s="177">
        <f t="shared" si="10"/>
        <v>0.11</v>
      </c>
      <c r="K37" s="177">
        <f t="shared" si="10"/>
        <v>0.01</v>
      </c>
      <c r="L37" s="177">
        <f t="shared" si="10"/>
        <v>0.128</v>
      </c>
      <c r="M37" s="177">
        <f t="shared" si="10"/>
        <v>0</v>
      </c>
      <c r="N37" s="176">
        <f t="shared" si="10"/>
        <v>0</v>
      </c>
      <c r="O37" s="176">
        <f t="shared" si="10"/>
        <v>0</v>
      </c>
      <c r="P37" s="176">
        <f t="shared" si="10"/>
        <v>0</v>
      </c>
    </row>
    <row r="38" spans="1:16" s="181" customFormat="1">
      <c r="A38" s="178">
        <v>39904</v>
      </c>
      <c r="B38" s="179">
        <v>6475</v>
      </c>
      <c r="C38" s="179">
        <f t="shared" si="10"/>
        <v>0</v>
      </c>
      <c r="D38" s="179">
        <v>37400</v>
      </c>
      <c r="E38" s="180">
        <f t="shared" si="10"/>
        <v>0.1</v>
      </c>
      <c r="F38" s="180">
        <f t="shared" si="10"/>
        <v>0.2</v>
      </c>
      <c r="G38" s="180">
        <f t="shared" si="10"/>
        <v>0.4</v>
      </c>
      <c r="H38" s="179">
        <v>110</v>
      </c>
      <c r="I38" s="179">
        <v>844</v>
      </c>
      <c r="J38" s="180">
        <f t="shared" si="10"/>
        <v>0.11</v>
      </c>
      <c r="K38" s="180">
        <f t="shared" si="10"/>
        <v>0.01</v>
      </c>
      <c r="L38" s="180">
        <f t="shared" si="10"/>
        <v>0.128</v>
      </c>
      <c r="M38" s="177">
        <f t="shared" si="10"/>
        <v>0</v>
      </c>
      <c r="N38" s="179">
        <f t="shared" si="10"/>
        <v>0</v>
      </c>
      <c r="O38" s="179">
        <f t="shared" si="10"/>
        <v>0</v>
      </c>
      <c r="P38" s="179">
        <f t="shared" si="10"/>
        <v>0</v>
      </c>
    </row>
    <row r="39" spans="1:16" s="181" customFormat="1">
      <c r="A39" s="178">
        <v>39934</v>
      </c>
      <c r="B39" s="179">
        <v>6475</v>
      </c>
      <c r="C39" s="179">
        <f t="shared" si="10"/>
        <v>0</v>
      </c>
      <c r="D39" s="179">
        <f t="shared" si="10"/>
        <v>37400</v>
      </c>
      <c r="E39" s="180">
        <f t="shared" si="10"/>
        <v>0.1</v>
      </c>
      <c r="F39" s="180">
        <f t="shared" si="10"/>
        <v>0.2</v>
      </c>
      <c r="G39" s="180">
        <f t="shared" si="10"/>
        <v>0.4</v>
      </c>
      <c r="H39" s="179">
        <f t="shared" si="10"/>
        <v>110</v>
      </c>
      <c r="I39" s="179">
        <f t="shared" si="10"/>
        <v>844</v>
      </c>
      <c r="J39" s="180">
        <f t="shared" si="10"/>
        <v>0.11</v>
      </c>
      <c r="K39" s="180">
        <f t="shared" si="10"/>
        <v>0.01</v>
      </c>
      <c r="L39" s="180">
        <f t="shared" si="10"/>
        <v>0.128</v>
      </c>
      <c r="M39" s="177">
        <f t="shared" si="10"/>
        <v>0</v>
      </c>
      <c r="N39" s="179">
        <f t="shared" si="10"/>
        <v>0</v>
      </c>
      <c r="O39" s="179">
        <f t="shared" si="10"/>
        <v>0</v>
      </c>
      <c r="P39" s="179">
        <f t="shared" si="10"/>
        <v>0</v>
      </c>
    </row>
    <row r="40" spans="1:16" s="181" customFormat="1">
      <c r="A40" s="178">
        <v>39965</v>
      </c>
      <c r="B40" s="179">
        <v>6475</v>
      </c>
      <c r="C40" s="179">
        <f t="shared" si="10"/>
        <v>0</v>
      </c>
      <c r="D40" s="179">
        <f t="shared" si="10"/>
        <v>37400</v>
      </c>
      <c r="E40" s="180">
        <f t="shared" si="10"/>
        <v>0.1</v>
      </c>
      <c r="F40" s="180">
        <f t="shared" si="10"/>
        <v>0.2</v>
      </c>
      <c r="G40" s="180">
        <f t="shared" si="10"/>
        <v>0.4</v>
      </c>
      <c r="H40" s="179">
        <f t="shared" si="10"/>
        <v>110</v>
      </c>
      <c r="I40" s="179">
        <f t="shared" si="10"/>
        <v>844</v>
      </c>
      <c r="J40" s="180">
        <f t="shared" si="10"/>
        <v>0.11</v>
      </c>
      <c r="K40" s="180">
        <f t="shared" si="10"/>
        <v>0.01</v>
      </c>
      <c r="L40" s="180">
        <f t="shared" si="10"/>
        <v>0.128</v>
      </c>
      <c r="M40" s="177">
        <f t="shared" si="10"/>
        <v>0</v>
      </c>
      <c r="N40" s="179">
        <f t="shared" si="10"/>
        <v>0</v>
      </c>
      <c r="O40" s="179">
        <f t="shared" si="10"/>
        <v>0</v>
      </c>
      <c r="P40" s="179">
        <f t="shared" si="10"/>
        <v>0</v>
      </c>
    </row>
    <row r="41" spans="1:16" s="181" customFormat="1">
      <c r="A41" s="178">
        <v>39995</v>
      </c>
      <c r="B41" s="179">
        <v>6475</v>
      </c>
      <c r="C41" s="179">
        <f t="shared" si="10"/>
        <v>0</v>
      </c>
      <c r="D41" s="179">
        <f t="shared" si="10"/>
        <v>37400</v>
      </c>
      <c r="E41" s="180">
        <f t="shared" si="10"/>
        <v>0.1</v>
      </c>
      <c r="F41" s="180">
        <f t="shared" si="10"/>
        <v>0.2</v>
      </c>
      <c r="G41" s="180">
        <f t="shared" si="10"/>
        <v>0.4</v>
      </c>
      <c r="H41" s="179">
        <f t="shared" si="10"/>
        <v>110</v>
      </c>
      <c r="I41" s="179">
        <f t="shared" si="10"/>
        <v>844</v>
      </c>
      <c r="J41" s="180">
        <f t="shared" si="10"/>
        <v>0.11</v>
      </c>
      <c r="K41" s="180">
        <f t="shared" si="10"/>
        <v>0.01</v>
      </c>
      <c r="L41" s="180">
        <f t="shared" si="10"/>
        <v>0.128</v>
      </c>
      <c r="M41" s="177">
        <f t="shared" si="10"/>
        <v>0</v>
      </c>
      <c r="N41" s="179">
        <f t="shared" si="10"/>
        <v>0</v>
      </c>
      <c r="O41" s="179">
        <f t="shared" si="10"/>
        <v>0</v>
      </c>
      <c r="P41" s="179">
        <f t="shared" si="10"/>
        <v>0</v>
      </c>
    </row>
    <row r="42" spans="1:16" s="181" customFormat="1">
      <c r="A42" s="178">
        <v>40026</v>
      </c>
      <c r="B42" s="179">
        <v>6475</v>
      </c>
      <c r="C42" s="179">
        <f t="shared" si="10"/>
        <v>0</v>
      </c>
      <c r="D42" s="179">
        <f t="shared" si="10"/>
        <v>37400</v>
      </c>
      <c r="E42" s="180">
        <f t="shared" si="10"/>
        <v>0.1</v>
      </c>
      <c r="F42" s="180">
        <f t="shared" si="10"/>
        <v>0.2</v>
      </c>
      <c r="G42" s="180">
        <f t="shared" si="10"/>
        <v>0.4</v>
      </c>
      <c r="H42" s="179">
        <f t="shared" si="10"/>
        <v>110</v>
      </c>
      <c r="I42" s="179">
        <f t="shared" si="10"/>
        <v>844</v>
      </c>
      <c r="J42" s="180">
        <f t="shared" si="10"/>
        <v>0.11</v>
      </c>
      <c r="K42" s="180">
        <f t="shared" si="10"/>
        <v>0.01</v>
      </c>
      <c r="L42" s="180">
        <f t="shared" si="10"/>
        <v>0.128</v>
      </c>
      <c r="M42" s="177">
        <f t="shared" si="10"/>
        <v>0</v>
      </c>
      <c r="N42" s="179">
        <f t="shared" si="10"/>
        <v>0</v>
      </c>
      <c r="O42" s="179">
        <f t="shared" si="10"/>
        <v>0</v>
      </c>
      <c r="P42" s="179">
        <f t="shared" si="10"/>
        <v>0</v>
      </c>
    </row>
    <row r="43" spans="1:16" s="181" customFormat="1">
      <c r="A43" s="178">
        <v>40057</v>
      </c>
      <c r="B43" s="179">
        <v>6475</v>
      </c>
      <c r="C43" s="179">
        <f t="shared" si="10"/>
        <v>0</v>
      </c>
      <c r="D43" s="179">
        <f t="shared" si="10"/>
        <v>37400</v>
      </c>
      <c r="E43" s="180">
        <f t="shared" si="10"/>
        <v>0.1</v>
      </c>
      <c r="F43" s="180">
        <f t="shared" si="10"/>
        <v>0.2</v>
      </c>
      <c r="G43" s="180">
        <f t="shared" si="10"/>
        <v>0.4</v>
      </c>
      <c r="H43" s="179">
        <f t="shared" si="10"/>
        <v>110</v>
      </c>
      <c r="I43" s="179">
        <f t="shared" si="10"/>
        <v>844</v>
      </c>
      <c r="J43" s="180">
        <f t="shared" si="10"/>
        <v>0.11</v>
      </c>
      <c r="K43" s="180">
        <f t="shared" si="10"/>
        <v>0.01</v>
      </c>
      <c r="L43" s="180">
        <f t="shared" si="10"/>
        <v>0.128</v>
      </c>
      <c r="M43" s="177">
        <f t="shared" si="10"/>
        <v>0</v>
      </c>
      <c r="N43" s="179">
        <f t="shared" si="10"/>
        <v>0</v>
      </c>
      <c r="O43" s="179">
        <f t="shared" si="10"/>
        <v>0</v>
      </c>
      <c r="P43" s="179">
        <f t="shared" si="10"/>
        <v>0</v>
      </c>
    </row>
    <row r="44" spans="1:16" s="181" customFormat="1">
      <c r="A44" s="178">
        <v>40087</v>
      </c>
      <c r="B44" s="179">
        <v>6475</v>
      </c>
      <c r="C44" s="179">
        <f t="shared" si="10"/>
        <v>0</v>
      </c>
      <c r="D44" s="179">
        <f t="shared" si="10"/>
        <v>37400</v>
      </c>
      <c r="E44" s="180">
        <f t="shared" si="10"/>
        <v>0.1</v>
      </c>
      <c r="F44" s="180">
        <f t="shared" si="10"/>
        <v>0.2</v>
      </c>
      <c r="G44" s="180">
        <f t="shared" si="10"/>
        <v>0.4</v>
      </c>
      <c r="H44" s="179">
        <f t="shared" si="10"/>
        <v>110</v>
      </c>
      <c r="I44" s="179">
        <f t="shared" si="10"/>
        <v>844</v>
      </c>
      <c r="J44" s="180">
        <f t="shared" si="10"/>
        <v>0.11</v>
      </c>
      <c r="K44" s="180">
        <f t="shared" si="10"/>
        <v>0.01</v>
      </c>
      <c r="L44" s="180">
        <f t="shared" si="10"/>
        <v>0.128</v>
      </c>
      <c r="M44" s="177">
        <f t="shared" si="10"/>
        <v>0</v>
      </c>
      <c r="N44" s="179">
        <f t="shared" si="10"/>
        <v>0</v>
      </c>
      <c r="O44" s="179">
        <f t="shared" si="10"/>
        <v>0</v>
      </c>
      <c r="P44" s="179">
        <f t="shared" si="10"/>
        <v>0</v>
      </c>
    </row>
    <row r="45" spans="1:16" s="181" customFormat="1">
      <c r="A45" s="178">
        <v>40118</v>
      </c>
      <c r="B45" s="179">
        <v>6475</v>
      </c>
      <c r="C45" s="179">
        <f t="shared" si="10"/>
        <v>0</v>
      </c>
      <c r="D45" s="179">
        <f t="shared" si="10"/>
        <v>37400</v>
      </c>
      <c r="E45" s="180">
        <f t="shared" si="10"/>
        <v>0.1</v>
      </c>
      <c r="F45" s="180">
        <f t="shared" si="10"/>
        <v>0.2</v>
      </c>
      <c r="G45" s="180">
        <f t="shared" si="10"/>
        <v>0.4</v>
      </c>
      <c r="H45" s="179">
        <f t="shared" si="10"/>
        <v>110</v>
      </c>
      <c r="I45" s="179">
        <f t="shared" si="10"/>
        <v>844</v>
      </c>
      <c r="J45" s="180">
        <f t="shared" si="10"/>
        <v>0.11</v>
      </c>
      <c r="K45" s="180">
        <f t="shared" si="10"/>
        <v>0.01</v>
      </c>
      <c r="L45" s="180">
        <f t="shared" si="10"/>
        <v>0.128</v>
      </c>
      <c r="M45" s="177">
        <f t="shared" si="10"/>
        <v>0</v>
      </c>
      <c r="N45" s="179">
        <f t="shared" si="10"/>
        <v>0</v>
      </c>
      <c r="O45" s="179">
        <f t="shared" si="10"/>
        <v>0</v>
      </c>
      <c r="P45" s="179">
        <f t="shared" si="10"/>
        <v>0</v>
      </c>
    </row>
    <row r="46" spans="1:16" s="181" customFormat="1">
      <c r="A46" s="178">
        <v>40148</v>
      </c>
      <c r="B46" s="179">
        <v>6475</v>
      </c>
      <c r="C46" s="179">
        <f t="shared" si="10"/>
        <v>0</v>
      </c>
      <c r="D46" s="179">
        <f t="shared" si="10"/>
        <v>37400</v>
      </c>
      <c r="E46" s="180">
        <f t="shared" si="10"/>
        <v>0.1</v>
      </c>
      <c r="F46" s="180">
        <f t="shared" si="10"/>
        <v>0.2</v>
      </c>
      <c r="G46" s="180">
        <f t="shared" si="10"/>
        <v>0.4</v>
      </c>
      <c r="H46" s="179">
        <f t="shared" si="10"/>
        <v>110</v>
      </c>
      <c r="I46" s="179">
        <f t="shared" si="10"/>
        <v>844</v>
      </c>
      <c r="J46" s="180">
        <f t="shared" si="10"/>
        <v>0.11</v>
      </c>
      <c r="K46" s="180">
        <f t="shared" si="10"/>
        <v>0.01</v>
      </c>
      <c r="L46" s="180">
        <f t="shared" si="10"/>
        <v>0.128</v>
      </c>
      <c r="M46" s="177">
        <f t="shared" si="10"/>
        <v>0</v>
      </c>
      <c r="N46" s="179">
        <f t="shared" si="10"/>
        <v>0</v>
      </c>
      <c r="O46" s="179">
        <f t="shared" si="10"/>
        <v>0</v>
      </c>
      <c r="P46" s="179">
        <f t="shared" si="10"/>
        <v>0</v>
      </c>
    </row>
    <row r="47" spans="1:16" s="181" customFormat="1">
      <c r="A47" s="178">
        <v>40179</v>
      </c>
      <c r="B47" s="179">
        <v>6475</v>
      </c>
      <c r="C47" s="179">
        <f t="shared" si="10"/>
        <v>0</v>
      </c>
      <c r="D47" s="179">
        <f t="shared" si="10"/>
        <v>37400</v>
      </c>
      <c r="E47" s="180">
        <f t="shared" si="10"/>
        <v>0.1</v>
      </c>
      <c r="F47" s="180">
        <f t="shared" si="10"/>
        <v>0.2</v>
      </c>
      <c r="G47" s="180">
        <f t="shared" si="10"/>
        <v>0.4</v>
      </c>
      <c r="H47" s="179">
        <f t="shared" si="10"/>
        <v>110</v>
      </c>
      <c r="I47" s="179">
        <f t="shared" si="10"/>
        <v>844</v>
      </c>
      <c r="J47" s="180">
        <f t="shared" si="10"/>
        <v>0.11</v>
      </c>
      <c r="K47" s="180">
        <f t="shared" si="10"/>
        <v>0.01</v>
      </c>
      <c r="L47" s="180">
        <f t="shared" si="10"/>
        <v>0.128</v>
      </c>
      <c r="M47" s="177">
        <f t="shared" si="10"/>
        <v>0</v>
      </c>
      <c r="N47" s="179">
        <f t="shared" si="10"/>
        <v>0</v>
      </c>
      <c r="O47" s="179">
        <f t="shared" si="10"/>
        <v>0</v>
      </c>
      <c r="P47" s="179">
        <f t="shared" si="10"/>
        <v>0</v>
      </c>
    </row>
    <row r="48" spans="1:16" s="181" customFormat="1">
      <c r="A48" s="178">
        <v>40210</v>
      </c>
      <c r="B48" s="179">
        <v>6475</v>
      </c>
      <c r="C48" s="179">
        <f t="shared" si="10"/>
        <v>0</v>
      </c>
      <c r="D48" s="179">
        <f t="shared" si="10"/>
        <v>37400</v>
      </c>
      <c r="E48" s="180">
        <f t="shared" si="10"/>
        <v>0.1</v>
      </c>
      <c r="F48" s="180">
        <f t="shared" si="10"/>
        <v>0.2</v>
      </c>
      <c r="G48" s="180">
        <f t="shared" si="10"/>
        <v>0.4</v>
      </c>
      <c r="H48" s="179">
        <f t="shared" si="10"/>
        <v>110</v>
      </c>
      <c r="I48" s="179">
        <f t="shared" si="10"/>
        <v>844</v>
      </c>
      <c r="J48" s="180">
        <f t="shared" si="10"/>
        <v>0.11</v>
      </c>
      <c r="K48" s="180">
        <f t="shared" si="10"/>
        <v>0.01</v>
      </c>
      <c r="L48" s="180">
        <f t="shared" si="10"/>
        <v>0.128</v>
      </c>
      <c r="M48" s="177">
        <f t="shared" si="10"/>
        <v>0</v>
      </c>
      <c r="N48" s="179">
        <f t="shared" si="10"/>
        <v>0</v>
      </c>
      <c r="O48" s="179">
        <f t="shared" si="10"/>
        <v>0</v>
      </c>
      <c r="P48" s="179">
        <f t="shared" si="10"/>
        <v>0</v>
      </c>
    </row>
    <row r="49" spans="1:16" s="181" customFormat="1">
      <c r="A49" s="178">
        <v>40238</v>
      </c>
      <c r="B49" s="179">
        <v>6475</v>
      </c>
      <c r="C49" s="179">
        <f t="shared" si="10"/>
        <v>0</v>
      </c>
      <c r="D49" s="179">
        <f t="shared" si="10"/>
        <v>37400</v>
      </c>
      <c r="E49" s="180">
        <f t="shared" si="10"/>
        <v>0.1</v>
      </c>
      <c r="F49" s="180">
        <f t="shared" si="10"/>
        <v>0.2</v>
      </c>
      <c r="G49" s="180">
        <f t="shared" si="10"/>
        <v>0.4</v>
      </c>
      <c r="H49" s="179">
        <f t="shared" si="10"/>
        <v>110</v>
      </c>
      <c r="I49" s="179">
        <f t="shared" si="10"/>
        <v>844</v>
      </c>
      <c r="J49" s="180">
        <f t="shared" si="10"/>
        <v>0.11</v>
      </c>
      <c r="K49" s="180">
        <f t="shared" si="10"/>
        <v>0.01</v>
      </c>
      <c r="L49" s="180">
        <f t="shared" si="10"/>
        <v>0.128</v>
      </c>
      <c r="M49" s="177">
        <f t="shared" si="10"/>
        <v>0</v>
      </c>
      <c r="N49" s="179">
        <f t="shared" si="10"/>
        <v>0</v>
      </c>
      <c r="O49" s="179">
        <f t="shared" si="10"/>
        <v>0</v>
      </c>
      <c r="P49" s="179">
        <f t="shared" si="10"/>
        <v>0</v>
      </c>
    </row>
    <row r="50" spans="1:16">
      <c r="A50" s="174">
        <v>40269</v>
      </c>
      <c r="B50" s="176">
        <f>+B49</f>
        <v>6475</v>
      </c>
      <c r="C50" s="176">
        <f t="shared" si="10"/>
        <v>0</v>
      </c>
      <c r="D50" s="176">
        <f t="shared" si="10"/>
        <v>37400</v>
      </c>
      <c r="E50" s="177">
        <f t="shared" si="10"/>
        <v>0.1</v>
      </c>
      <c r="F50" s="177">
        <f t="shared" si="10"/>
        <v>0.2</v>
      </c>
      <c r="G50" s="177">
        <f t="shared" si="10"/>
        <v>0.4</v>
      </c>
      <c r="H50" s="176">
        <f t="shared" si="10"/>
        <v>110</v>
      </c>
      <c r="I50" s="176">
        <f t="shared" si="10"/>
        <v>844</v>
      </c>
      <c r="J50" s="177">
        <f t="shared" si="10"/>
        <v>0.11</v>
      </c>
      <c r="K50" s="177">
        <f t="shared" si="10"/>
        <v>0.01</v>
      </c>
      <c r="L50" s="177">
        <f t="shared" si="10"/>
        <v>0.128</v>
      </c>
      <c r="M50" s="177">
        <f t="shared" si="10"/>
        <v>0</v>
      </c>
      <c r="N50" s="176">
        <f t="shared" si="10"/>
        <v>0</v>
      </c>
      <c r="O50" s="176">
        <f t="shared" si="10"/>
        <v>0</v>
      </c>
      <c r="P50" s="176">
        <f t="shared" si="10"/>
        <v>0</v>
      </c>
    </row>
    <row r="51" spans="1:16">
      <c r="A51" s="174">
        <v>40299</v>
      </c>
      <c r="B51" s="176">
        <f t="shared" ref="B51:P64" si="11">+B50</f>
        <v>6475</v>
      </c>
      <c r="C51" s="176">
        <f t="shared" si="10"/>
        <v>0</v>
      </c>
      <c r="D51" s="176">
        <f t="shared" si="10"/>
        <v>37400</v>
      </c>
      <c r="E51" s="177">
        <f t="shared" si="10"/>
        <v>0.1</v>
      </c>
      <c r="F51" s="177">
        <f t="shared" si="10"/>
        <v>0.2</v>
      </c>
      <c r="G51" s="177">
        <f t="shared" si="10"/>
        <v>0.4</v>
      </c>
      <c r="H51" s="176">
        <f t="shared" si="10"/>
        <v>110</v>
      </c>
      <c r="I51" s="176">
        <f t="shared" si="10"/>
        <v>844</v>
      </c>
      <c r="J51" s="177">
        <f t="shared" si="10"/>
        <v>0.11</v>
      </c>
      <c r="K51" s="177">
        <f t="shared" si="10"/>
        <v>0.01</v>
      </c>
      <c r="L51" s="177">
        <f t="shared" si="10"/>
        <v>0.128</v>
      </c>
      <c r="M51" s="177">
        <f t="shared" si="10"/>
        <v>0</v>
      </c>
      <c r="N51" s="176">
        <f t="shared" si="10"/>
        <v>0</v>
      </c>
      <c r="O51" s="176">
        <f t="shared" si="10"/>
        <v>0</v>
      </c>
      <c r="P51" s="176">
        <f t="shared" si="10"/>
        <v>0</v>
      </c>
    </row>
    <row r="52" spans="1:16">
      <c r="A52" s="174">
        <v>40330</v>
      </c>
      <c r="B52" s="176">
        <f t="shared" si="11"/>
        <v>6475</v>
      </c>
      <c r="C52" s="176">
        <f t="shared" si="11"/>
        <v>0</v>
      </c>
      <c r="D52" s="176">
        <f t="shared" si="11"/>
        <v>37400</v>
      </c>
      <c r="E52" s="177">
        <f t="shared" si="11"/>
        <v>0.1</v>
      </c>
      <c r="F52" s="177">
        <f t="shared" si="11"/>
        <v>0.2</v>
      </c>
      <c r="G52" s="177">
        <f t="shared" si="11"/>
        <v>0.4</v>
      </c>
      <c r="H52" s="176">
        <f t="shared" si="11"/>
        <v>110</v>
      </c>
      <c r="I52" s="176">
        <f t="shared" si="11"/>
        <v>844</v>
      </c>
      <c r="J52" s="177">
        <f t="shared" si="11"/>
        <v>0.11</v>
      </c>
      <c r="K52" s="177">
        <f t="shared" si="11"/>
        <v>0.01</v>
      </c>
      <c r="L52" s="177">
        <f t="shared" si="11"/>
        <v>0.128</v>
      </c>
      <c r="M52" s="177">
        <f t="shared" si="11"/>
        <v>0</v>
      </c>
      <c r="N52" s="176">
        <f t="shared" si="11"/>
        <v>0</v>
      </c>
      <c r="O52" s="176">
        <f t="shared" si="11"/>
        <v>0</v>
      </c>
      <c r="P52" s="176">
        <f t="shared" si="11"/>
        <v>0</v>
      </c>
    </row>
    <row r="53" spans="1:16">
      <c r="A53" s="174">
        <v>40360</v>
      </c>
      <c r="B53" s="176">
        <f t="shared" si="11"/>
        <v>6475</v>
      </c>
      <c r="C53" s="176">
        <f t="shared" si="11"/>
        <v>0</v>
      </c>
      <c r="D53" s="176">
        <f t="shared" si="11"/>
        <v>37400</v>
      </c>
      <c r="E53" s="177">
        <f t="shared" si="11"/>
        <v>0.1</v>
      </c>
      <c r="F53" s="177">
        <f t="shared" si="11"/>
        <v>0.2</v>
      </c>
      <c r="G53" s="177">
        <f t="shared" si="11"/>
        <v>0.4</v>
      </c>
      <c r="H53" s="176">
        <f t="shared" si="11"/>
        <v>110</v>
      </c>
      <c r="I53" s="176">
        <f t="shared" si="11"/>
        <v>844</v>
      </c>
      <c r="J53" s="177">
        <f t="shared" si="11"/>
        <v>0.11</v>
      </c>
      <c r="K53" s="177">
        <f t="shared" si="11"/>
        <v>0.01</v>
      </c>
      <c r="L53" s="177">
        <f t="shared" si="11"/>
        <v>0.128</v>
      </c>
      <c r="M53" s="177">
        <f t="shared" si="11"/>
        <v>0</v>
      </c>
      <c r="N53" s="176">
        <f t="shared" si="11"/>
        <v>0</v>
      </c>
      <c r="O53" s="176">
        <f t="shared" si="11"/>
        <v>0</v>
      </c>
      <c r="P53" s="176">
        <f t="shared" si="11"/>
        <v>0</v>
      </c>
    </row>
    <row r="54" spans="1:16">
      <c r="A54" s="174">
        <v>40391</v>
      </c>
      <c r="B54" s="176">
        <f t="shared" si="11"/>
        <v>6475</v>
      </c>
      <c r="C54" s="176">
        <f t="shared" si="11"/>
        <v>0</v>
      </c>
      <c r="D54" s="176">
        <f t="shared" si="11"/>
        <v>37400</v>
      </c>
      <c r="E54" s="177">
        <f t="shared" si="11"/>
        <v>0.1</v>
      </c>
      <c r="F54" s="177">
        <f t="shared" si="11"/>
        <v>0.2</v>
      </c>
      <c r="G54" s="177">
        <f t="shared" si="11"/>
        <v>0.4</v>
      </c>
      <c r="H54" s="176">
        <f t="shared" si="11"/>
        <v>110</v>
      </c>
      <c r="I54" s="176">
        <f t="shared" si="11"/>
        <v>844</v>
      </c>
      <c r="J54" s="177">
        <f t="shared" si="11"/>
        <v>0.11</v>
      </c>
      <c r="K54" s="177">
        <f t="shared" si="11"/>
        <v>0.01</v>
      </c>
      <c r="L54" s="177">
        <f t="shared" si="11"/>
        <v>0.128</v>
      </c>
      <c r="M54" s="177">
        <f t="shared" si="11"/>
        <v>0</v>
      </c>
      <c r="N54" s="176">
        <f t="shared" si="11"/>
        <v>0</v>
      </c>
      <c r="O54" s="176">
        <f t="shared" si="11"/>
        <v>0</v>
      </c>
      <c r="P54" s="176">
        <f t="shared" si="11"/>
        <v>0</v>
      </c>
    </row>
    <row r="55" spans="1:16">
      <c r="A55" s="174">
        <v>40422</v>
      </c>
      <c r="B55" s="176">
        <f t="shared" si="11"/>
        <v>6475</v>
      </c>
      <c r="C55" s="176">
        <f t="shared" si="11"/>
        <v>0</v>
      </c>
      <c r="D55" s="176">
        <f t="shared" si="11"/>
        <v>37400</v>
      </c>
      <c r="E55" s="177">
        <f t="shared" si="11"/>
        <v>0.1</v>
      </c>
      <c r="F55" s="177">
        <f t="shared" si="11"/>
        <v>0.2</v>
      </c>
      <c r="G55" s="177">
        <f t="shared" si="11"/>
        <v>0.4</v>
      </c>
      <c r="H55" s="176">
        <f t="shared" si="11"/>
        <v>110</v>
      </c>
      <c r="I55" s="176">
        <f t="shared" si="11"/>
        <v>844</v>
      </c>
      <c r="J55" s="177">
        <f t="shared" si="11"/>
        <v>0.11</v>
      </c>
      <c r="K55" s="177">
        <f t="shared" si="11"/>
        <v>0.01</v>
      </c>
      <c r="L55" s="177">
        <f t="shared" si="11"/>
        <v>0.128</v>
      </c>
      <c r="M55" s="177">
        <f t="shared" si="11"/>
        <v>0</v>
      </c>
      <c r="N55" s="176">
        <f t="shared" si="11"/>
        <v>0</v>
      </c>
      <c r="O55" s="176">
        <f t="shared" si="11"/>
        <v>0</v>
      </c>
      <c r="P55" s="176">
        <f t="shared" si="11"/>
        <v>0</v>
      </c>
    </row>
    <row r="56" spans="1:16">
      <c r="A56" s="174">
        <v>40452</v>
      </c>
      <c r="B56" s="176">
        <f t="shared" si="11"/>
        <v>6475</v>
      </c>
      <c r="C56" s="176">
        <f t="shared" si="11"/>
        <v>0</v>
      </c>
      <c r="D56" s="176">
        <f t="shared" si="11"/>
        <v>37400</v>
      </c>
      <c r="E56" s="177">
        <f t="shared" si="11"/>
        <v>0.1</v>
      </c>
      <c r="F56" s="177">
        <f t="shared" si="11"/>
        <v>0.2</v>
      </c>
      <c r="G56" s="177">
        <f t="shared" si="11"/>
        <v>0.4</v>
      </c>
      <c r="H56" s="176">
        <f t="shared" si="11"/>
        <v>110</v>
      </c>
      <c r="I56" s="176">
        <f t="shared" si="11"/>
        <v>844</v>
      </c>
      <c r="J56" s="177">
        <f t="shared" si="11"/>
        <v>0.11</v>
      </c>
      <c r="K56" s="177">
        <f t="shared" si="11"/>
        <v>0.01</v>
      </c>
      <c r="L56" s="177">
        <f t="shared" si="11"/>
        <v>0.128</v>
      </c>
      <c r="M56" s="177">
        <f t="shared" si="11"/>
        <v>0</v>
      </c>
      <c r="N56" s="176">
        <f t="shared" si="11"/>
        <v>0</v>
      </c>
      <c r="O56" s="176">
        <f t="shared" si="11"/>
        <v>0</v>
      </c>
      <c r="P56" s="176">
        <f t="shared" si="11"/>
        <v>0</v>
      </c>
    </row>
    <row r="57" spans="1:16">
      <c r="A57" s="174">
        <v>40483</v>
      </c>
      <c r="B57" s="176">
        <f t="shared" si="11"/>
        <v>6475</v>
      </c>
      <c r="C57" s="176">
        <f t="shared" si="11"/>
        <v>0</v>
      </c>
      <c r="D57" s="176">
        <f t="shared" si="11"/>
        <v>37400</v>
      </c>
      <c r="E57" s="177">
        <f t="shared" si="11"/>
        <v>0.1</v>
      </c>
      <c r="F57" s="177">
        <f t="shared" si="11"/>
        <v>0.2</v>
      </c>
      <c r="G57" s="177">
        <f t="shared" si="11"/>
        <v>0.4</v>
      </c>
      <c r="H57" s="176">
        <f t="shared" si="11"/>
        <v>110</v>
      </c>
      <c r="I57" s="176">
        <f t="shared" si="11"/>
        <v>844</v>
      </c>
      <c r="J57" s="177">
        <f t="shared" si="11"/>
        <v>0.11</v>
      </c>
      <c r="K57" s="177">
        <f t="shared" si="11"/>
        <v>0.01</v>
      </c>
      <c r="L57" s="177">
        <f t="shared" si="11"/>
        <v>0.128</v>
      </c>
      <c r="M57" s="177">
        <f t="shared" si="11"/>
        <v>0</v>
      </c>
      <c r="N57" s="176">
        <f t="shared" si="11"/>
        <v>0</v>
      </c>
      <c r="O57" s="176">
        <f t="shared" si="11"/>
        <v>0</v>
      </c>
      <c r="P57" s="176">
        <f t="shared" si="11"/>
        <v>0</v>
      </c>
    </row>
    <row r="58" spans="1:16">
      <c r="A58" s="174">
        <v>40513</v>
      </c>
      <c r="B58" s="176">
        <f t="shared" si="11"/>
        <v>6475</v>
      </c>
      <c r="C58" s="176">
        <f t="shared" si="11"/>
        <v>0</v>
      </c>
      <c r="D58" s="176">
        <f t="shared" si="11"/>
        <v>37400</v>
      </c>
      <c r="E58" s="177">
        <f t="shared" si="11"/>
        <v>0.1</v>
      </c>
      <c r="F58" s="177">
        <f t="shared" si="11"/>
        <v>0.2</v>
      </c>
      <c r="G58" s="177">
        <f t="shared" si="11"/>
        <v>0.4</v>
      </c>
      <c r="H58" s="176">
        <f t="shared" si="11"/>
        <v>110</v>
      </c>
      <c r="I58" s="176">
        <f t="shared" si="11"/>
        <v>844</v>
      </c>
      <c r="J58" s="177">
        <f t="shared" si="11"/>
        <v>0.11</v>
      </c>
      <c r="K58" s="177">
        <f t="shared" si="11"/>
        <v>0.01</v>
      </c>
      <c r="L58" s="177">
        <f t="shared" si="11"/>
        <v>0.128</v>
      </c>
      <c r="M58" s="177">
        <f t="shared" si="11"/>
        <v>0</v>
      </c>
      <c r="N58" s="176">
        <f t="shared" si="11"/>
        <v>0</v>
      </c>
      <c r="O58" s="176">
        <f t="shared" si="11"/>
        <v>0</v>
      </c>
      <c r="P58" s="176">
        <f t="shared" si="11"/>
        <v>0</v>
      </c>
    </row>
    <row r="59" spans="1:16">
      <c r="A59" s="174">
        <v>40544</v>
      </c>
      <c r="B59" s="176">
        <f t="shared" si="11"/>
        <v>6475</v>
      </c>
      <c r="C59" s="176">
        <f t="shared" si="11"/>
        <v>0</v>
      </c>
      <c r="D59" s="176">
        <f t="shared" si="11"/>
        <v>37400</v>
      </c>
      <c r="E59" s="177">
        <f t="shared" si="11"/>
        <v>0.1</v>
      </c>
      <c r="F59" s="177">
        <f t="shared" si="11"/>
        <v>0.2</v>
      </c>
      <c r="G59" s="177">
        <f t="shared" si="11"/>
        <v>0.4</v>
      </c>
      <c r="H59" s="176">
        <f t="shared" si="11"/>
        <v>110</v>
      </c>
      <c r="I59" s="176">
        <f t="shared" si="11"/>
        <v>844</v>
      </c>
      <c r="J59" s="177">
        <f t="shared" si="11"/>
        <v>0.11</v>
      </c>
      <c r="K59" s="177">
        <f t="shared" si="11"/>
        <v>0.01</v>
      </c>
      <c r="L59" s="177">
        <f t="shared" si="11"/>
        <v>0.128</v>
      </c>
      <c r="M59" s="177">
        <f t="shared" si="11"/>
        <v>0</v>
      </c>
      <c r="N59" s="176">
        <f t="shared" si="11"/>
        <v>0</v>
      </c>
      <c r="O59" s="176">
        <f t="shared" si="11"/>
        <v>0</v>
      </c>
      <c r="P59" s="176">
        <f t="shared" si="11"/>
        <v>0</v>
      </c>
    </row>
    <row r="60" spans="1:16">
      <c r="A60" s="174">
        <v>40575</v>
      </c>
      <c r="B60" s="176">
        <f t="shared" si="11"/>
        <v>6475</v>
      </c>
      <c r="C60" s="176">
        <f t="shared" si="11"/>
        <v>0</v>
      </c>
      <c r="D60" s="176">
        <f t="shared" si="11"/>
        <v>37400</v>
      </c>
      <c r="E60" s="177">
        <f t="shared" si="11"/>
        <v>0.1</v>
      </c>
      <c r="F60" s="177">
        <f t="shared" si="11"/>
        <v>0.2</v>
      </c>
      <c r="G60" s="177">
        <f t="shared" si="11"/>
        <v>0.4</v>
      </c>
      <c r="H60" s="176">
        <f t="shared" si="11"/>
        <v>110</v>
      </c>
      <c r="I60" s="176">
        <f t="shared" si="11"/>
        <v>844</v>
      </c>
      <c r="J60" s="177">
        <f t="shared" si="11"/>
        <v>0.11</v>
      </c>
      <c r="K60" s="177">
        <f t="shared" si="11"/>
        <v>0.01</v>
      </c>
      <c r="L60" s="177">
        <f t="shared" si="11"/>
        <v>0.128</v>
      </c>
      <c r="M60" s="177">
        <f t="shared" si="11"/>
        <v>0</v>
      </c>
      <c r="N60" s="176">
        <f t="shared" si="11"/>
        <v>0</v>
      </c>
      <c r="O60" s="176">
        <f t="shared" si="11"/>
        <v>0</v>
      </c>
      <c r="P60" s="176">
        <f t="shared" si="11"/>
        <v>0</v>
      </c>
    </row>
    <row r="61" spans="1:16">
      <c r="A61" s="174">
        <v>40603</v>
      </c>
      <c r="B61" s="176">
        <f t="shared" si="11"/>
        <v>6475</v>
      </c>
      <c r="C61" s="176">
        <f t="shared" si="11"/>
        <v>0</v>
      </c>
      <c r="D61" s="176">
        <f t="shared" si="11"/>
        <v>37400</v>
      </c>
      <c r="E61" s="177">
        <f t="shared" si="11"/>
        <v>0.1</v>
      </c>
      <c r="F61" s="177">
        <f t="shared" si="11"/>
        <v>0.2</v>
      </c>
      <c r="G61" s="177">
        <f t="shared" si="11"/>
        <v>0.4</v>
      </c>
      <c r="H61" s="176">
        <f t="shared" si="11"/>
        <v>110</v>
      </c>
      <c r="I61" s="176">
        <f t="shared" si="11"/>
        <v>844</v>
      </c>
      <c r="J61" s="177">
        <f t="shared" si="11"/>
        <v>0.11</v>
      </c>
      <c r="K61" s="177">
        <f t="shared" si="11"/>
        <v>0.01</v>
      </c>
      <c r="L61" s="177">
        <f t="shared" si="11"/>
        <v>0.128</v>
      </c>
      <c r="M61" s="177">
        <f t="shared" si="11"/>
        <v>0</v>
      </c>
      <c r="N61" s="176">
        <f t="shared" si="11"/>
        <v>0</v>
      </c>
      <c r="O61" s="176">
        <f t="shared" si="11"/>
        <v>0</v>
      </c>
      <c r="P61" s="176">
        <f t="shared" si="11"/>
        <v>0</v>
      </c>
    </row>
    <row r="62" spans="1:16">
      <c r="A62" s="174">
        <v>40634</v>
      </c>
      <c r="B62" s="176">
        <v>7475</v>
      </c>
      <c r="C62" s="176">
        <f t="shared" si="11"/>
        <v>0</v>
      </c>
      <c r="D62" s="176">
        <v>35000</v>
      </c>
      <c r="E62" s="177">
        <f t="shared" si="11"/>
        <v>0.1</v>
      </c>
      <c r="F62" s="177">
        <f t="shared" si="11"/>
        <v>0.2</v>
      </c>
      <c r="G62" s="177">
        <v>0.5</v>
      </c>
      <c r="H62" s="176">
        <v>139</v>
      </c>
      <c r="I62" s="176">
        <v>817</v>
      </c>
      <c r="J62" s="177">
        <f t="shared" si="11"/>
        <v>0.11</v>
      </c>
      <c r="K62" s="177">
        <f t="shared" si="11"/>
        <v>0.01</v>
      </c>
      <c r="L62" s="177">
        <v>0.13800000000000001</v>
      </c>
      <c r="M62" s="177">
        <f t="shared" ref="M62" si="12">+M61</f>
        <v>0</v>
      </c>
      <c r="N62" s="176">
        <f t="shared" si="11"/>
        <v>0</v>
      </c>
      <c r="O62" s="176">
        <f t="shared" si="11"/>
        <v>0</v>
      </c>
      <c r="P62" s="176">
        <f t="shared" si="11"/>
        <v>0</v>
      </c>
    </row>
    <row r="63" spans="1:16">
      <c r="A63" s="174">
        <v>40664</v>
      </c>
      <c r="B63" s="176">
        <f t="shared" si="11"/>
        <v>7475</v>
      </c>
      <c r="C63" s="176">
        <f t="shared" si="11"/>
        <v>0</v>
      </c>
      <c r="D63" s="176">
        <f t="shared" si="11"/>
        <v>35000</v>
      </c>
      <c r="E63" s="177">
        <f t="shared" si="11"/>
        <v>0.1</v>
      </c>
      <c r="F63" s="177">
        <f t="shared" si="11"/>
        <v>0.2</v>
      </c>
      <c r="G63" s="177">
        <f t="shared" si="11"/>
        <v>0.5</v>
      </c>
      <c r="H63" s="176">
        <f t="shared" si="11"/>
        <v>139</v>
      </c>
      <c r="I63" s="176">
        <f t="shared" si="11"/>
        <v>817</v>
      </c>
      <c r="J63" s="177">
        <f t="shared" si="11"/>
        <v>0.11</v>
      </c>
      <c r="K63" s="177">
        <f t="shared" si="11"/>
        <v>0.01</v>
      </c>
      <c r="L63" s="177">
        <f t="shared" si="11"/>
        <v>0.13800000000000001</v>
      </c>
      <c r="M63" s="177">
        <f t="shared" si="11"/>
        <v>0</v>
      </c>
      <c r="N63" s="176">
        <f t="shared" si="11"/>
        <v>0</v>
      </c>
      <c r="O63" s="176">
        <f t="shared" si="11"/>
        <v>0</v>
      </c>
      <c r="P63" s="176">
        <f t="shared" si="11"/>
        <v>0</v>
      </c>
    </row>
    <row r="64" spans="1:16">
      <c r="A64" s="174">
        <v>40695</v>
      </c>
      <c r="B64" s="176">
        <f t="shared" si="11"/>
        <v>7475</v>
      </c>
      <c r="C64" s="176">
        <f t="shared" si="11"/>
        <v>0</v>
      </c>
      <c r="D64" s="176">
        <f t="shared" si="11"/>
        <v>35000</v>
      </c>
      <c r="E64" s="177">
        <f t="shared" ref="B64:P74" si="13">+E63</f>
        <v>0.1</v>
      </c>
      <c r="F64" s="177">
        <f t="shared" si="13"/>
        <v>0.2</v>
      </c>
      <c r="G64" s="177">
        <f t="shared" si="13"/>
        <v>0.5</v>
      </c>
      <c r="H64" s="176">
        <f t="shared" si="13"/>
        <v>139</v>
      </c>
      <c r="I64" s="176">
        <f t="shared" si="13"/>
        <v>817</v>
      </c>
      <c r="J64" s="177">
        <f t="shared" si="13"/>
        <v>0.11</v>
      </c>
      <c r="K64" s="177">
        <f t="shared" si="13"/>
        <v>0.01</v>
      </c>
      <c r="L64" s="177">
        <f t="shared" si="13"/>
        <v>0.13800000000000001</v>
      </c>
      <c r="M64" s="177">
        <f t="shared" si="13"/>
        <v>0</v>
      </c>
      <c r="N64" s="176">
        <f t="shared" si="13"/>
        <v>0</v>
      </c>
      <c r="O64" s="176">
        <f t="shared" si="13"/>
        <v>0</v>
      </c>
      <c r="P64" s="176">
        <f t="shared" si="13"/>
        <v>0</v>
      </c>
    </row>
    <row r="65" spans="1:16">
      <c r="A65" s="174">
        <v>40725</v>
      </c>
      <c r="B65" s="176">
        <f t="shared" si="13"/>
        <v>7475</v>
      </c>
      <c r="C65" s="176">
        <f t="shared" si="13"/>
        <v>0</v>
      </c>
      <c r="D65" s="176">
        <f t="shared" si="13"/>
        <v>35000</v>
      </c>
      <c r="E65" s="177">
        <f t="shared" si="13"/>
        <v>0.1</v>
      </c>
      <c r="F65" s="177">
        <f t="shared" si="13"/>
        <v>0.2</v>
      </c>
      <c r="G65" s="177">
        <f t="shared" si="13"/>
        <v>0.5</v>
      </c>
      <c r="H65" s="176">
        <f t="shared" si="13"/>
        <v>139</v>
      </c>
      <c r="I65" s="176">
        <f t="shared" si="13"/>
        <v>817</v>
      </c>
      <c r="J65" s="177">
        <f t="shared" si="13"/>
        <v>0.11</v>
      </c>
      <c r="K65" s="177">
        <f t="shared" si="13"/>
        <v>0.01</v>
      </c>
      <c r="L65" s="177">
        <f t="shared" si="13"/>
        <v>0.13800000000000001</v>
      </c>
      <c r="M65" s="177">
        <f t="shared" si="13"/>
        <v>0</v>
      </c>
      <c r="N65" s="176">
        <f t="shared" si="13"/>
        <v>0</v>
      </c>
      <c r="O65" s="176">
        <f t="shared" si="13"/>
        <v>0</v>
      </c>
      <c r="P65" s="176">
        <f t="shared" si="13"/>
        <v>0</v>
      </c>
    </row>
    <row r="66" spans="1:16">
      <c r="A66" s="174">
        <v>40756</v>
      </c>
      <c r="B66" s="176">
        <f t="shared" si="13"/>
        <v>7475</v>
      </c>
      <c r="C66" s="176">
        <f t="shared" si="13"/>
        <v>0</v>
      </c>
      <c r="D66" s="176">
        <f t="shared" si="13"/>
        <v>35000</v>
      </c>
      <c r="E66" s="177">
        <f t="shared" si="13"/>
        <v>0.1</v>
      </c>
      <c r="F66" s="177">
        <f t="shared" si="13"/>
        <v>0.2</v>
      </c>
      <c r="G66" s="177">
        <f t="shared" si="13"/>
        <v>0.5</v>
      </c>
      <c r="H66" s="176">
        <f t="shared" si="13"/>
        <v>139</v>
      </c>
      <c r="I66" s="176">
        <f t="shared" si="13"/>
        <v>817</v>
      </c>
      <c r="J66" s="177">
        <f t="shared" si="13"/>
        <v>0.11</v>
      </c>
      <c r="K66" s="177">
        <f t="shared" si="13"/>
        <v>0.01</v>
      </c>
      <c r="L66" s="177">
        <f t="shared" si="13"/>
        <v>0.13800000000000001</v>
      </c>
      <c r="M66" s="177">
        <f t="shared" si="13"/>
        <v>0</v>
      </c>
      <c r="N66" s="176">
        <f t="shared" si="13"/>
        <v>0</v>
      </c>
      <c r="O66" s="176">
        <f t="shared" si="13"/>
        <v>0</v>
      </c>
      <c r="P66" s="176">
        <f t="shared" si="13"/>
        <v>0</v>
      </c>
    </row>
    <row r="67" spans="1:16">
      <c r="A67" s="174">
        <v>40787</v>
      </c>
      <c r="B67" s="176">
        <f t="shared" si="13"/>
        <v>7475</v>
      </c>
      <c r="C67" s="176">
        <f t="shared" si="13"/>
        <v>0</v>
      </c>
      <c r="D67" s="176">
        <f t="shared" si="13"/>
        <v>35000</v>
      </c>
      <c r="E67" s="177">
        <f t="shared" si="13"/>
        <v>0.1</v>
      </c>
      <c r="F67" s="177">
        <f t="shared" si="13"/>
        <v>0.2</v>
      </c>
      <c r="G67" s="177">
        <f t="shared" si="13"/>
        <v>0.5</v>
      </c>
      <c r="H67" s="176">
        <f t="shared" si="13"/>
        <v>139</v>
      </c>
      <c r="I67" s="176">
        <f t="shared" si="13"/>
        <v>817</v>
      </c>
      <c r="J67" s="177">
        <f t="shared" si="13"/>
        <v>0.11</v>
      </c>
      <c r="K67" s="177">
        <f t="shared" si="13"/>
        <v>0.01</v>
      </c>
      <c r="L67" s="177">
        <f t="shared" si="13"/>
        <v>0.13800000000000001</v>
      </c>
      <c r="M67" s="177">
        <f t="shared" si="13"/>
        <v>0</v>
      </c>
      <c r="N67" s="176">
        <f t="shared" si="13"/>
        <v>0</v>
      </c>
      <c r="O67" s="176">
        <f t="shared" si="13"/>
        <v>0</v>
      </c>
      <c r="P67" s="176">
        <f t="shared" si="13"/>
        <v>0</v>
      </c>
    </row>
    <row r="68" spans="1:16">
      <c r="A68" s="174">
        <v>40817</v>
      </c>
      <c r="B68" s="176">
        <f t="shared" si="13"/>
        <v>7475</v>
      </c>
      <c r="C68" s="176">
        <f>+C67</f>
        <v>0</v>
      </c>
      <c r="D68" s="176">
        <f t="shared" si="13"/>
        <v>35000</v>
      </c>
      <c r="E68" s="177">
        <f t="shared" si="13"/>
        <v>0.1</v>
      </c>
      <c r="F68" s="177">
        <f t="shared" si="13"/>
        <v>0.2</v>
      </c>
      <c r="G68" s="177">
        <f t="shared" si="13"/>
        <v>0.5</v>
      </c>
      <c r="H68" s="176">
        <f t="shared" si="13"/>
        <v>139</v>
      </c>
      <c r="I68" s="176">
        <f t="shared" si="13"/>
        <v>817</v>
      </c>
      <c r="J68" s="177">
        <f t="shared" si="13"/>
        <v>0.11</v>
      </c>
      <c r="K68" s="177">
        <f t="shared" si="13"/>
        <v>0.01</v>
      </c>
      <c r="L68" s="177">
        <f t="shared" si="13"/>
        <v>0.13800000000000001</v>
      </c>
      <c r="M68" s="177">
        <f t="shared" si="13"/>
        <v>0</v>
      </c>
      <c r="N68" s="176">
        <f t="shared" si="13"/>
        <v>0</v>
      </c>
      <c r="O68" s="176">
        <f t="shared" si="13"/>
        <v>0</v>
      </c>
      <c r="P68" s="176">
        <f t="shared" si="13"/>
        <v>0</v>
      </c>
    </row>
    <row r="69" spans="1:16">
      <c r="A69" s="174">
        <v>40848</v>
      </c>
      <c r="B69" s="176">
        <v>7475</v>
      </c>
      <c r="C69" s="176">
        <f>+C68</f>
        <v>0</v>
      </c>
      <c r="D69" s="176">
        <f t="shared" si="13"/>
        <v>35000</v>
      </c>
      <c r="E69" s="177">
        <f t="shared" si="13"/>
        <v>0.1</v>
      </c>
      <c r="F69" s="177">
        <f t="shared" si="13"/>
        <v>0.2</v>
      </c>
      <c r="G69" s="177">
        <f t="shared" si="13"/>
        <v>0.5</v>
      </c>
      <c r="H69" s="176">
        <f t="shared" si="13"/>
        <v>139</v>
      </c>
      <c r="I69" s="176">
        <f t="shared" si="13"/>
        <v>817</v>
      </c>
      <c r="J69" s="177">
        <f t="shared" si="13"/>
        <v>0.11</v>
      </c>
      <c r="K69" s="177">
        <f t="shared" si="13"/>
        <v>0.01</v>
      </c>
      <c r="L69" s="177">
        <f t="shared" si="13"/>
        <v>0.13800000000000001</v>
      </c>
      <c r="M69" s="177">
        <f t="shared" si="13"/>
        <v>0</v>
      </c>
      <c r="N69" s="176">
        <f t="shared" si="13"/>
        <v>0</v>
      </c>
      <c r="O69" s="176">
        <f t="shared" si="13"/>
        <v>0</v>
      </c>
      <c r="P69" s="176">
        <f t="shared" si="13"/>
        <v>0</v>
      </c>
    </row>
    <row r="70" spans="1:16">
      <c r="A70" s="174">
        <v>40878</v>
      </c>
      <c r="B70" s="176">
        <f t="shared" si="13"/>
        <v>7475</v>
      </c>
      <c r="C70" s="176">
        <f>+C69</f>
        <v>0</v>
      </c>
      <c r="D70" s="176">
        <f t="shared" si="13"/>
        <v>35000</v>
      </c>
      <c r="E70" s="177">
        <f t="shared" si="13"/>
        <v>0.1</v>
      </c>
      <c r="F70" s="177">
        <f t="shared" si="13"/>
        <v>0.2</v>
      </c>
      <c r="G70" s="177">
        <f t="shared" si="13"/>
        <v>0.5</v>
      </c>
      <c r="H70" s="176">
        <f t="shared" si="13"/>
        <v>139</v>
      </c>
      <c r="I70" s="176">
        <f t="shared" si="13"/>
        <v>817</v>
      </c>
      <c r="J70" s="177">
        <f t="shared" si="13"/>
        <v>0.11</v>
      </c>
      <c r="K70" s="177">
        <f t="shared" si="13"/>
        <v>0.01</v>
      </c>
      <c r="L70" s="177">
        <f t="shared" si="13"/>
        <v>0.13800000000000001</v>
      </c>
      <c r="M70" s="177">
        <f t="shared" si="13"/>
        <v>0</v>
      </c>
      <c r="N70" s="176">
        <f t="shared" si="13"/>
        <v>0</v>
      </c>
      <c r="O70" s="176">
        <f t="shared" si="13"/>
        <v>0</v>
      </c>
      <c r="P70" s="176">
        <f t="shared" si="13"/>
        <v>0</v>
      </c>
    </row>
    <row r="71" spans="1:16">
      <c r="A71" s="174">
        <v>40909</v>
      </c>
      <c r="B71" s="176">
        <f t="shared" si="13"/>
        <v>7475</v>
      </c>
      <c r="C71" s="176">
        <f t="shared" si="13"/>
        <v>0</v>
      </c>
      <c r="D71" s="176">
        <f t="shared" si="13"/>
        <v>35000</v>
      </c>
      <c r="E71" s="177">
        <f t="shared" si="13"/>
        <v>0.1</v>
      </c>
      <c r="F71" s="177">
        <f t="shared" si="13"/>
        <v>0.2</v>
      </c>
      <c r="G71" s="177">
        <f t="shared" si="13"/>
        <v>0.5</v>
      </c>
      <c r="H71" s="176">
        <f t="shared" si="13"/>
        <v>139</v>
      </c>
      <c r="I71" s="176">
        <f t="shared" si="13"/>
        <v>817</v>
      </c>
      <c r="J71" s="177">
        <f t="shared" si="13"/>
        <v>0.11</v>
      </c>
      <c r="K71" s="177">
        <f t="shared" si="13"/>
        <v>0.01</v>
      </c>
      <c r="L71" s="177">
        <f t="shared" si="13"/>
        <v>0.13800000000000001</v>
      </c>
      <c r="M71" s="177">
        <f t="shared" si="13"/>
        <v>0</v>
      </c>
      <c r="N71" s="176">
        <f t="shared" si="13"/>
        <v>0</v>
      </c>
      <c r="O71" s="176">
        <f t="shared" si="13"/>
        <v>0</v>
      </c>
      <c r="P71" s="176">
        <f t="shared" si="13"/>
        <v>0</v>
      </c>
    </row>
    <row r="72" spans="1:16">
      <c r="A72" s="174">
        <v>40940</v>
      </c>
      <c r="B72" s="176">
        <f t="shared" si="13"/>
        <v>7475</v>
      </c>
      <c r="C72" s="176">
        <f t="shared" si="13"/>
        <v>0</v>
      </c>
      <c r="D72" s="176">
        <f t="shared" si="13"/>
        <v>35000</v>
      </c>
      <c r="E72" s="177">
        <f t="shared" si="13"/>
        <v>0.1</v>
      </c>
      <c r="F72" s="177">
        <f t="shared" si="13"/>
        <v>0.2</v>
      </c>
      <c r="G72" s="177">
        <f t="shared" si="13"/>
        <v>0.5</v>
      </c>
      <c r="H72" s="176">
        <f t="shared" si="13"/>
        <v>139</v>
      </c>
      <c r="I72" s="176">
        <f t="shared" si="13"/>
        <v>817</v>
      </c>
      <c r="J72" s="177">
        <f t="shared" si="13"/>
        <v>0.11</v>
      </c>
      <c r="K72" s="177">
        <f t="shared" si="13"/>
        <v>0.01</v>
      </c>
      <c r="L72" s="177">
        <f t="shared" si="13"/>
        <v>0.13800000000000001</v>
      </c>
      <c r="M72" s="177">
        <f t="shared" si="13"/>
        <v>0</v>
      </c>
      <c r="N72" s="176">
        <f t="shared" si="13"/>
        <v>0</v>
      </c>
      <c r="O72" s="176">
        <f t="shared" si="13"/>
        <v>0</v>
      </c>
      <c r="P72" s="176">
        <f t="shared" si="13"/>
        <v>0</v>
      </c>
    </row>
    <row r="73" spans="1:16">
      <c r="A73" s="174">
        <v>40969</v>
      </c>
      <c r="B73" s="176">
        <f t="shared" si="13"/>
        <v>7475</v>
      </c>
      <c r="C73" s="176">
        <f t="shared" si="13"/>
        <v>0</v>
      </c>
      <c r="D73" s="176">
        <f t="shared" si="13"/>
        <v>35000</v>
      </c>
      <c r="E73" s="177">
        <f t="shared" si="13"/>
        <v>0.1</v>
      </c>
      <c r="F73" s="177">
        <f t="shared" si="13"/>
        <v>0.2</v>
      </c>
      <c r="G73" s="177">
        <f t="shared" si="13"/>
        <v>0.5</v>
      </c>
      <c r="H73" s="176">
        <f t="shared" si="13"/>
        <v>139</v>
      </c>
      <c r="I73" s="176">
        <f t="shared" si="13"/>
        <v>817</v>
      </c>
      <c r="J73" s="177">
        <f t="shared" si="13"/>
        <v>0.11</v>
      </c>
      <c r="K73" s="177">
        <f t="shared" si="13"/>
        <v>0.01</v>
      </c>
      <c r="L73" s="177">
        <f t="shared" si="13"/>
        <v>0.13800000000000001</v>
      </c>
      <c r="M73" s="177">
        <f t="shared" si="13"/>
        <v>0</v>
      </c>
      <c r="N73" s="176">
        <f t="shared" si="13"/>
        <v>0</v>
      </c>
      <c r="O73" s="176">
        <f t="shared" si="13"/>
        <v>0</v>
      </c>
      <c r="P73" s="176">
        <f t="shared" si="13"/>
        <v>0</v>
      </c>
    </row>
    <row r="74" spans="1:16">
      <c r="A74" s="174">
        <v>41000</v>
      </c>
      <c r="B74" s="176">
        <v>8105</v>
      </c>
      <c r="C74" s="176">
        <f t="shared" si="13"/>
        <v>0</v>
      </c>
      <c r="D74" s="176">
        <v>34370</v>
      </c>
      <c r="E74" s="177">
        <f t="shared" si="13"/>
        <v>0.1</v>
      </c>
      <c r="F74" s="177">
        <f t="shared" si="13"/>
        <v>0.2</v>
      </c>
      <c r="G74" s="177">
        <f t="shared" si="13"/>
        <v>0.5</v>
      </c>
      <c r="H74" s="176">
        <v>146</v>
      </c>
      <c r="I74" s="176">
        <f t="shared" si="13"/>
        <v>817</v>
      </c>
      <c r="J74" s="177">
        <f t="shared" si="13"/>
        <v>0.11</v>
      </c>
      <c r="K74" s="177">
        <f t="shared" si="13"/>
        <v>0.01</v>
      </c>
      <c r="L74" s="177">
        <f t="shared" si="13"/>
        <v>0.13800000000000001</v>
      </c>
      <c r="M74" s="177">
        <f t="shared" si="13"/>
        <v>0</v>
      </c>
      <c r="N74" s="176">
        <f t="shared" si="13"/>
        <v>0</v>
      </c>
      <c r="O74" s="176">
        <f t="shared" si="13"/>
        <v>0</v>
      </c>
      <c r="P74" s="176">
        <f t="shared" si="13"/>
        <v>0</v>
      </c>
    </row>
    <row r="75" spans="1:16">
      <c r="A75" s="174">
        <v>41030</v>
      </c>
      <c r="B75" s="176">
        <f t="shared" ref="B75:P85" si="14">+B74</f>
        <v>8105</v>
      </c>
      <c r="C75" s="176">
        <f t="shared" si="14"/>
        <v>0</v>
      </c>
      <c r="D75" s="176">
        <f t="shared" si="14"/>
        <v>34370</v>
      </c>
      <c r="E75" s="177">
        <f t="shared" si="14"/>
        <v>0.1</v>
      </c>
      <c r="F75" s="177">
        <f t="shared" si="14"/>
        <v>0.2</v>
      </c>
      <c r="G75" s="177">
        <f t="shared" si="14"/>
        <v>0.5</v>
      </c>
      <c r="H75" s="176">
        <f t="shared" si="14"/>
        <v>146</v>
      </c>
      <c r="I75" s="176">
        <f t="shared" si="14"/>
        <v>817</v>
      </c>
      <c r="J75" s="177">
        <f t="shared" si="14"/>
        <v>0.11</v>
      </c>
      <c r="K75" s="177">
        <f t="shared" si="14"/>
        <v>0.01</v>
      </c>
      <c r="L75" s="177">
        <f t="shared" si="14"/>
        <v>0.13800000000000001</v>
      </c>
      <c r="M75" s="177">
        <f t="shared" si="14"/>
        <v>0</v>
      </c>
      <c r="N75" s="176">
        <f t="shared" si="14"/>
        <v>0</v>
      </c>
      <c r="O75" s="176">
        <f t="shared" si="14"/>
        <v>0</v>
      </c>
      <c r="P75" s="176">
        <f t="shared" si="14"/>
        <v>0</v>
      </c>
    </row>
    <row r="76" spans="1:16">
      <c r="A76" s="174">
        <v>41061</v>
      </c>
      <c r="B76" s="176">
        <f t="shared" si="14"/>
        <v>8105</v>
      </c>
      <c r="C76" s="176">
        <f t="shared" si="14"/>
        <v>0</v>
      </c>
      <c r="D76" s="176">
        <f t="shared" si="14"/>
        <v>34370</v>
      </c>
      <c r="E76" s="177">
        <f t="shared" si="14"/>
        <v>0.1</v>
      </c>
      <c r="F76" s="177">
        <f t="shared" si="14"/>
        <v>0.2</v>
      </c>
      <c r="G76" s="177">
        <f t="shared" si="14"/>
        <v>0.5</v>
      </c>
      <c r="H76" s="176">
        <f t="shared" si="14"/>
        <v>146</v>
      </c>
      <c r="I76" s="176">
        <f t="shared" si="14"/>
        <v>817</v>
      </c>
      <c r="J76" s="177">
        <f t="shared" si="14"/>
        <v>0.11</v>
      </c>
      <c r="K76" s="177">
        <f t="shared" si="14"/>
        <v>0.01</v>
      </c>
      <c r="L76" s="177">
        <f t="shared" si="14"/>
        <v>0.13800000000000001</v>
      </c>
      <c r="M76" s="177">
        <f t="shared" si="14"/>
        <v>0</v>
      </c>
      <c r="N76" s="176">
        <f t="shared" si="14"/>
        <v>0</v>
      </c>
      <c r="O76" s="176">
        <f t="shared" si="14"/>
        <v>0</v>
      </c>
      <c r="P76" s="176">
        <f t="shared" si="14"/>
        <v>0</v>
      </c>
    </row>
    <row r="77" spans="1:16">
      <c r="A77" s="174">
        <v>41091</v>
      </c>
      <c r="B77" s="176">
        <f t="shared" si="14"/>
        <v>8105</v>
      </c>
      <c r="C77" s="176">
        <f t="shared" si="14"/>
        <v>0</v>
      </c>
      <c r="D77" s="176">
        <f t="shared" si="14"/>
        <v>34370</v>
      </c>
      <c r="E77" s="177">
        <f t="shared" si="14"/>
        <v>0.1</v>
      </c>
      <c r="F77" s="177">
        <f t="shared" si="14"/>
        <v>0.2</v>
      </c>
      <c r="G77" s="177">
        <f t="shared" si="14"/>
        <v>0.5</v>
      </c>
      <c r="H77" s="176">
        <f t="shared" si="14"/>
        <v>146</v>
      </c>
      <c r="I77" s="176">
        <f t="shared" si="14"/>
        <v>817</v>
      </c>
      <c r="J77" s="177">
        <f t="shared" si="14"/>
        <v>0.11</v>
      </c>
      <c r="K77" s="177">
        <f t="shared" si="14"/>
        <v>0.01</v>
      </c>
      <c r="L77" s="177">
        <f t="shared" si="14"/>
        <v>0.13800000000000001</v>
      </c>
      <c r="M77" s="177">
        <f t="shared" si="14"/>
        <v>0</v>
      </c>
      <c r="N77" s="176">
        <f t="shared" si="14"/>
        <v>0</v>
      </c>
      <c r="O77" s="176">
        <f t="shared" si="14"/>
        <v>0</v>
      </c>
      <c r="P77" s="176">
        <f t="shared" si="14"/>
        <v>0</v>
      </c>
    </row>
    <row r="78" spans="1:16">
      <c r="A78" s="174">
        <v>41122</v>
      </c>
      <c r="B78" s="176">
        <f t="shared" si="14"/>
        <v>8105</v>
      </c>
      <c r="C78" s="176">
        <f t="shared" si="14"/>
        <v>0</v>
      </c>
      <c r="D78" s="176">
        <f t="shared" si="14"/>
        <v>34370</v>
      </c>
      <c r="E78" s="177">
        <f t="shared" si="14"/>
        <v>0.1</v>
      </c>
      <c r="F78" s="177">
        <f t="shared" si="14"/>
        <v>0.2</v>
      </c>
      <c r="G78" s="177">
        <f t="shared" si="14"/>
        <v>0.5</v>
      </c>
      <c r="H78" s="176">
        <f t="shared" si="14"/>
        <v>146</v>
      </c>
      <c r="I78" s="176">
        <f t="shared" si="14"/>
        <v>817</v>
      </c>
      <c r="J78" s="177">
        <f t="shared" si="14"/>
        <v>0.11</v>
      </c>
      <c r="K78" s="177">
        <f t="shared" si="14"/>
        <v>0.01</v>
      </c>
      <c r="L78" s="177">
        <f t="shared" si="14"/>
        <v>0.13800000000000001</v>
      </c>
      <c r="M78" s="177">
        <f t="shared" si="14"/>
        <v>0</v>
      </c>
      <c r="N78" s="176">
        <f t="shared" si="14"/>
        <v>0</v>
      </c>
      <c r="O78" s="176">
        <f t="shared" si="14"/>
        <v>0</v>
      </c>
      <c r="P78" s="176">
        <f t="shared" si="14"/>
        <v>0</v>
      </c>
    </row>
    <row r="79" spans="1:16">
      <c r="A79" s="174">
        <v>41153</v>
      </c>
      <c r="B79" s="176">
        <f t="shared" si="14"/>
        <v>8105</v>
      </c>
      <c r="C79" s="176">
        <f t="shared" si="14"/>
        <v>0</v>
      </c>
      <c r="D79" s="176">
        <f t="shared" si="14"/>
        <v>34370</v>
      </c>
      <c r="E79" s="177">
        <f t="shared" si="14"/>
        <v>0.1</v>
      </c>
      <c r="F79" s="177">
        <f t="shared" si="14"/>
        <v>0.2</v>
      </c>
      <c r="G79" s="177">
        <f t="shared" si="14"/>
        <v>0.5</v>
      </c>
      <c r="H79" s="176">
        <f t="shared" si="14"/>
        <v>146</v>
      </c>
      <c r="I79" s="176">
        <f t="shared" si="14"/>
        <v>817</v>
      </c>
      <c r="J79" s="177">
        <f t="shared" si="14"/>
        <v>0.11</v>
      </c>
      <c r="K79" s="177">
        <f t="shared" si="14"/>
        <v>0.01</v>
      </c>
      <c r="L79" s="177">
        <f t="shared" si="14"/>
        <v>0.13800000000000001</v>
      </c>
      <c r="M79" s="177">
        <f t="shared" si="14"/>
        <v>0</v>
      </c>
      <c r="N79" s="176">
        <f t="shared" si="14"/>
        <v>0</v>
      </c>
      <c r="O79" s="176">
        <f t="shared" si="14"/>
        <v>0</v>
      </c>
      <c r="P79" s="176">
        <f t="shared" si="14"/>
        <v>0</v>
      </c>
    </row>
    <row r="80" spans="1:16">
      <c r="A80" s="174">
        <v>41183</v>
      </c>
      <c r="B80" s="176">
        <f t="shared" si="14"/>
        <v>8105</v>
      </c>
      <c r="C80" s="176">
        <f t="shared" si="14"/>
        <v>0</v>
      </c>
      <c r="D80" s="176">
        <f t="shared" si="14"/>
        <v>34370</v>
      </c>
      <c r="E80" s="177">
        <f t="shared" si="14"/>
        <v>0.1</v>
      </c>
      <c r="F80" s="177">
        <f t="shared" si="14"/>
        <v>0.2</v>
      </c>
      <c r="G80" s="177">
        <f t="shared" si="14"/>
        <v>0.5</v>
      </c>
      <c r="H80" s="176">
        <f t="shared" si="14"/>
        <v>146</v>
      </c>
      <c r="I80" s="176">
        <f t="shared" si="14"/>
        <v>817</v>
      </c>
      <c r="J80" s="177">
        <f t="shared" si="14"/>
        <v>0.11</v>
      </c>
      <c r="K80" s="177">
        <f t="shared" si="14"/>
        <v>0.01</v>
      </c>
      <c r="L80" s="177">
        <f t="shared" si="14"/>
        <v>0.13800000000000001</v>
      </c>
      <c r="M80" s="177">
        <f t="shared" si="14"/>
        <v>0</v>
      </c>
      <c r="N80" s="176">
        <f t="shared" si="14"/>
        <v>0</v>
      </c>
      <c r="O80" s="176">
        <f t="shared" si="14"/>
        <v>0</v>
      </c>
      <c r="P80" s="176">
        <f t="shared" si="14"/>
        <v>0</v>
      </c>
    </row>
    <row r="81" spans="1:16">
      <c r="A81" s="174">
        <v>41214</v>
      </c>
      <c r="B81" s="176">
        <f t="shared" si="14"/>
        <v>8105</v>
      </c>
      <c r="C81" s="176">
        <f t="shared" si="14"/>
        <v>0</v>
      </c>
      <c r="D81" s="176">
        <f t="shared" si="14"/>
        <v>34370</v>
      </c>
      <c r="E81" s="177">
        <f t="shared" si="14"/>
        <v>0.1</v>
      </c>
      <c r="F81" s="177">
        <f t="shared" si="14"/>
        <v>0.2</v>
      </c>
      <c r="G81" s="177">
        <f t="shared" si="14"/>
        <v>0.5</v>
      </c>
      <c r="H81" s="176">
        <f>+H80</f>
        <v>146</v>
      </c>
      <c r="I81" s="176">
        <f t="shared" si="14"/>
        <v>817</v>
      </c>
      <c r="J81" s="177">
        <f t="shared" si="14"/>
        <v>0.11</v>
      </c>
      <c r="K81" s="177">
        <f t="shared" si="14"/>
        <v>0.01</v>
      </c>
      <c r="L81" s="177">
        <f t="shared" si="14"/>
        <v>0.13800000000000001</v>
      </c>
      <c r="M81" s="177">
        <f t="shared" si="14"/>
        <v>0</v>
      </c>
      <c r="N81" s="176">
        <f t="shared" si="14"/>
        <v>0</v>
      </c>
      <c r="O81" s="176">
        <f t="shared" si="14"/>
        <v>0</v>
      </c>
      <c r="P81" s="176">
        <f t="shared" si="14"/>
        <v>0</v>
      </c>
    </row>
    <row r="82" spans="1:16">
      <c r="A82" s="174">
        <v>41244</v>
      </c>
      <c r="B82" s="176">
        <f t="shared" si="14"/>
        <v>8105</v>
      </c>
      <c r="C82" s="176">
        <f t="shared" si="14"/>
        <v>0</v>
      </c>
      <c r="D82" s="176">
        <f t="shared" si="14"/>
        <v>34370</v>
      </c>
      <c r="E82" s="177">
        <f t="shared" si="14"/>
        <v>0.1</v>
      </c>
      <c r="F82" s="177">
        <f t="shared" si="14"/>
        <v>0.2</v>
      </c>
      <c r="G82" s="177">
        <f t="shared" si="14"/>
        <v>0.5</v>
      </c>
      <c r="H82" s="176">
        <f t="shared" si="14"/>
        <v>146</v>
      </c>
      <c r="I82" s="176">
        <f t="shared" si="14"/>
        <v>817</v>
      </c>
      <c r="J82" s="177">
        <f t="shared" si="14"/>
        <v>0.11</v>
      </c>
      <c r="K82" s="177">
        <f t="shared" si="14"/>
        <v>0.01</v>
      </c>
      <c r="L82" s="177">
        <f t="shared" si="14"/>
        <v>0.13800000000000001</v>
      </c>
      <c r="M82" s="177">
        <f t="shared" si="14"/>
        <v>0</v>
      </c>
      <c r="N82" s="176">
        <f t="shared" si="14"/>
        <v>0</v>
      </c>
      <c r="O82" s="176">
        <f t="shared" si="14"/>
        <v>0</v>
      </c>
      <c r="P82" s="176">
        <f t="shared" si="14"/>
        <v>0</v>
      </c>
    </row>
    <row r="83" spans="1:16">
      <c r="A83" s="174">
        <v>41275</v>
      </c>
      <c r="B83" s="176">
        <f t="shared" si="14"/>
        <v>8105</v>
      </c>
      <c r="C83" s="176">
        <f t="shared" si="14"/>
        <v>0</v>
      </c>
      <c r="D83" s="176">
        <f t="shared" si="14"/>
        <v>34370</v>
      </c>
      <c r="E83" s="177">
        <f t="shared" si="14"/>
        <v>0.1</v>
      </c>
      <c r="F83" s="177">
        <f t="shared" si="14"/>
        <v>0.2</v>
      </c>
      <c r="G83" s="177">
        <f t="shared" si="14"/>
        <v>0.5</v>
      </c>
      <c r="H83" s="176">
        <f t="shared" si="14"/>
        <v>146</v>
      </c>
      <c r="I83" s="176">
        <f t="shared" si="14"/>
        <v>817</v>
      </c>
      <c r="J83" s="177">
        <f t="shared" si="14"/>
        <v>0.11</v>
      </c>
      <c r="K83" s="177">
        <f t="shared" si="14"/>
        <v>0.01</v>
      </c>
      <c r="L83" s="177">
        <f t="shared" si="14"/>
        <v>0.13800000000000001</v>
      </c>
      <c r="M83" s="177">
        <f t="shared" si="14"/>
        <v>0</v>
      </c>
      <c r="N83" s="176">
        <f t="shared" si="14"/>
        <v>0</v>
      </c>
      <c r="O83" s="176">
        <f t="shared" si="14"/>
        <v>0</v>
      </c>
      <c r="P83" s="176">
        <f t="shared" si="14"/>
        <v>0</v>
      </c>
    </row>
    <row r="84" spans="1:16">
      <c r="A84" s="174">
        <v>41306</v>
      </c>
      <c r="B84" s="176">
        <f t="shared" si="14"/>
        <v>8105</v>
      </c>
      <c r="C84" s="176">
        <f t="shared" si="14"/>
        <v>0</v>
      </c>
      <c r="D84" s="176">
        <f t="shared" si="14"/>
        <v>34370</v>
      </c>
      <c r="E84" s="177">
        <f t="shared" si="14"/>
        <v>0.1</v>
      </c>
      <c r="F84" s="177">
        <f t="shared" si="14"/>
        <v>0.2</v>
      </c>
      <c r="G84" s="177">
        <f t="shared" si="14"/>
        <v>0.5</v>
      </c>
      <c r="H84" s="176">
        <f t="shared" si="14"/>
        <v>146</v>
      </c>
      <c r="I84" s="176">
        <f t="shared" si="14"/>
        <v>817</v>
      </c>
      <c r="J84" s="177">
        <f t="shared" si="14"/>
        <v>0.11</v>
      </c>
      <c r="K84" s="177">
        <f t="shared" si="14"/>
        <v>0.01</v>
      </c>
      <c r="L84" s="177">
        <f t="shared" si="14"/>
        <v>0.13800000000000001</v>
      </c>
      <c r="M84" s="177">
        <f t="shared" si="14"/>
        <v>0</v>
      </c>
      <c r="N84" s="176">
        <f t="shared" si="14"/>
        <v>0</v>
      </c>
      <c r="O84" s="176">
        <f t="shared" si="14"/>
        <v>0</v>
      </c>
      <c r="P84" s="176">
        <f t="shared" si="14"/>
        <v>0</v>
      </c>
    </row>
    <row r="85" spans="1:16">
      <c r="A85" s="174">
        <v>41334</v>
      </c>
      <c r="B85" s="176">
        <f t="shared" si="14"/>
        <v>8105</v>
      </c>
      <c r="C85" s="176">
        <f t="shared" si="14"/>
        <v>0</v>
      </c>
      <c r="D85" s="176">
        <f t="shared" si="14"/>
        <v>34370</v>
      </c>
      <c r="E85" s="177">
        <f t="shared" si="14"/>
        <v>0.1</v>
      </c>
      <c r="F85" s="177">
        <f t="shared" si="14"/>
        <v>0.2</v>
      </c>
      <c r="G85" s="177">
        <f t="shared" si="14"/>
        <v>0.5</v>
      </c>
      <c r="H85" s="176">
        <f t="shared" si="14"/>
        <v>146</v>
      </c>
      <c r="I85" s="176">
        <f t="shared" si="14"/>
        <v>817</v>
      </c>
      <c r="J85" s="177">
        <f t="shared" si="14"/>
        <v>0.11</v>
      </c>
      <c r="K85" s="177">
        <f t="shared" si="14"/>
        <v>0.01</v>
      </c>
      <c r="L85" s="177">
        <f t="shared" si="14"/>
        <v>0.13800000000000001</v>
      </c>
      <c r="M85" s="177">
        <f t="shared" si="14"/>
        <v>0</v>
      </c>
      <c r="N85" s="176">
        <f t="shared" si="14"/>
        <v>0</v>
      </c>
      <c r="O85" s="176">
        <f t="shared" si="14"/>
        <v>0</v>
      </c>
      <c r="P85" s="176">
        <f t="shared" si="14"/>
        <v>0</v>
      </c>
    </row>
    <row r="86" spans="1:16">
      <c r="A86" s="174">
        <v>41365</v>
      </c>
      <c r="B86" s="176">
        <v>9205</v>
      </c>
      <c r="C86" s="176">
        <f t="shared" ref="C86:P86" si="15">+C85</f>
        <v>0</v>
      </c>
      <c r="D86" s="176">
        <v>32245</v>
      </c>
      <c r="E86" s="177">
        <f t="shared" si="15"/>
        <v>0.1</v>
      </c>
      <c r="F86" s="177">
        <f t="shared" si="15"/>
        <v>0.2</v>
      </c>
      <c r="G86" s="177">
        <v>0.45</v>
      </c>
      <c r="H86" s="176">
        <f t="shared" si="15"/>
        <v>146</v>
      </c>
      <c r="I86" s="176">
        <f t="shared" si="15"/>
        <v>817</v>
      </c>
      <c r="J86" s="177">
        <f t="shared" si="15"/>
        <v>0.11</v>
      </c>
      <c r="K86" s="177">
        <f t="shared" si="15"/>
        <v>0.01</v>
      </c>
      <c r="L86" s="177">
        <f t="shared" si="15"/>
        <v>0.13800000000000001</v>
      </c>
      <c r="M86" s="177">
        <f t="shared" si="15"/>
        <v>0</v>
      </c>
      <c r="N86" s="176">
        <f t="shared" si="15"/>
        <v>0</v>
      </c>
      <c r="O86" s="176">
        <f t="shared" si="15"/>
        <v>0</v>
      </c>
      <c r="P86" s="176">
        <f t="shared" si="15"/>
        <v>0</v>
      </c>
    </row>
    <row r="87" spans="1:16">
      <c r="A87" s="174">
        <v>41395</v>
      </c>
      <c r="B87" s="176">
        <f t="shared" ref="B87:P87" si="16">+B86</f>
        <v>9205</v>
      </c>
      <c r="C87" s="176">
        <f t="shared" si="16"/>
        <v>0</v>
      </c>
      <c r="D87" s="176">
        <f t="shared" si="16"/>
        <v>32245</v>
      </c>
      <c r="E87" s="177">
        <f t="shared" si="16"/>
        <v>0.1</v>
      </c>
      <c r="F87" s="177">
        <f t="shared" si="16"/>
        <v>0.2</v>
      </c>
      <c r="G87" s="177">
        <f t="shared" si="16"/>
        <v>0.45</v>
      </c>
      <c r="H87" s="176">
        <f t="shared" si="16"/>
        <v>146</v>
      </c>
      <c r="I87" s="176">
        <f t="shared" si="16"/>
        <v>817</v>
      </c>
      <c r="J87" s="177">
        <f t="shared" si="16"/>
        <v>0.11</v>
      </c>
      <c r="K87" s="177">
        <f t="shared" si="16"/>
        <v>0.01</v>
      </c>
      <c r="L87" s="177">
        <f t="shared" si="16"/>
        <v>0.13800000000000001</v>
      </c>
      <c r="M87" s="177">
        <f t="shared" si="16"/>
        <v>0</v>
      </c>
      <c r="N87" s="176">
        <f t="shared" si="16"/>
        <v>0</v>
      </c>
      <c r="O87" s="176">
        <f t="shared" si="16"/>
        <v>0</v>
      </c>
      <c r="P87" s="176">
        <f t="shared" si="16"/>
        <v>0</v>
      </c>
    </row>
    <row r="88" spans="1:16">
      <c r="A88" s="174">
        <v>41426</v>
      </c>
      <c r="B88" s="176">
        <f t="shared" ref="B88:P88" si="17">+B87</f>
        <v>9205</v>
      </c>
      <c r="C88" s="176">
        <f t="shared" si="17"/>
        <v>0</v>
      </c>
      <c r="D88" s="176">
        <f t="shared" si="17"/>
        <v>32245</v>
      </c>
      <c r="E88" s="177">
        <f t="shared" si="17"/>
        <v>0.1</v>
      </c>
      <c r="F88" s="177">
        <f t="shared" si="17"/>
        <v>0.2</v>
      </c>
      <c r="G88" s="177">
        <f t="shared" si="17"/>
        <v>0.45</v>
      </c>
      <c r="H88" s="176">
        <f t="shared" si="17"/>
        <v>146</v>
      </c>
      <c r="I88" s="176">
        <f t="shared" si="17"/>
        <v>817</v>
      </c>
      <c r="J88" s="177">
        <f t="shared" si="17"/>
        <v>0.11</v>
      </c>
      <c r="K88" s="177">
        <f t="shared" si="17"/>
        <v>0.01</v>
      </c>
      <c r="L88" s="177">
        <f t="shared" si="17"/>
        <v>0.13800000000000001</v>
      </c>
      <c r="M88" s="177">
        <f t="shared" si="17"/>
        <v>0</v>
      </c>
      <c r="N88" s="176">
        <f t="shared" si="17"/>
        <v>0</v>
      </c>
      <c r="O88" s="176">
        <f t="shared" si="17"/>
        <v>0</v>
      </c>
      <c r="P88" s="176">
        <f t="shared" si="17"/>
        <v>0</v>
      </c>
    </row>
    <row r="89" spans="1:16">
      <c r="A89" s="174">
        <v>41456</v>
      </c>
      <c r="B89" s="176">
        <f t="shared" ref="B89:P89" si="18">+B88</f>
        <v>9205</v>
      </c>
      <c r="C89" s="176">
        <f t="shared" si="18"/>
        <v>0</v>
      </c>
      <c r="D89" s="176">
        <f t="shared" si="18"/>
        <v>32245</v>
      </c>
      <c r="E89" s="177">
        <f t="shared" si="18"/>
        <v>0.1</v>
      </c>
      <c r="F89" s="177">
        <f t="shared" si="18"/>
        <v>0.2</v>
      </c>
      <c r="G89" s="177">
        <f t="shared" si="18"/>
        <v>0.45</v>
      </c>
      <c r="H89" s="176">
        <f t="shared" si="18"/>
        <v>146</v>
      </c>
      <c r="I89" s="176">
        <f t="shared" si="18"/>
        <v>817</v>
      </c>
      <c r="J89" s="177">
        <f t="shared" si="18"/>
        <v>0.11</v>
      </c>
      <c r="K89" s="177">
        <f t="shared" si="18"/>
        <v>0.01</v>
      </c>
      <c r="L89" s="177">
        <f t="shared" si="18"/>
        <v>0.13800000000000001</v>
      </c>
      <c r="M89" s="177">
        <f t="shared" si="18"/>
        <v>0</v>
      </c>
      <c r="N89" s="176">
        <f t="shared" si="18"/>
        <v>0</v>
      </c>
      <c r="O89" s="176">
        <f t="shared" si="18"/>
        <v>0</v>
      </c>
      <c r="P89" s="176">
        <f t="shared" si="18"/>
        <v>0</v>
      </c>
    </row>
    <row r="90" spans="1:16">
      <c r="A90" s="174">
        <v>41487</v>
      </c>
      <c r="B90" s="176">
        <f t="shared" ref="B90:P90" si="19">+B89</f>
        <v>9205</v>
      </c>
      <c r="C90" s="176">
        <f t="shared" si="19"/>
        <v>0</v>
      </c>
      <c r="D90" s="176">
        <f t="shared" si="19"/>
        <v>32245</v>
      </c>
      <c r="E90" s="177">
        <f t="shared" si="19"/>
        <v>0.1</v>
      </c>
      <c r="F90" s="177">
        <f t="shared" si="19"/>
        <v>0.2</v>
      </c>
      <c r="G90" s="177">
        <f t="shared" si="19"/>
        <v>0.45</v>
      </c>
      <c r="H90" s="176">
        <f t="shared" si="19"/>
        <v>146</v>
      </c>
      <c r="I90" s="176">
        <f t="shared" si="19"/>
        <v>817</v>
      </c>
      <c r="J90" s="177">
        <f t="shared" si="19"/>
        <v>0.11</v>
      </c>
      <c r="K90" s="177">
        <f t="shared" si="19"/>
        <v>0.01</v>
      </c>
      <c r="L90" s="177">
        <f t="shared" si="19"/>
        <v>0.13800000000000001</v>
      </c>
      <c r="M90" s="177">
        <f t="shared" si="19"/>
        <v>0</v>
      </c>
      <c r="N90" s="176">
        <f t="shared" si="19"/>
        <v>0</v>
      </c>
      <c r="O90" s="176">
        <f t="shared" si="19"/>
        <v>0</v>
      </c>
      <c r="P90" s="176">
        <f t="shared" si="19"/>
        <v>0</v>
      </c>
    </row>
    <row r="91" spans="1:16">
      <c r="A91" s="174">
        <v>41518</v>
      </c>
      <c r="B91" s="176">
        <f t="shared" ref="B91:P91" si="20">+B90</f>
        <v>9205</v>
      </c>
      <c r="C91" s="176">
        <f t="shared" si="20"/>
        <v>0</v>
      </c>
      <c r="D91" s="176">
        <f t="shared" si="20"/>
        <v>32245</v>
      </c>
      <c r="E91" s="177">
        <f t="shared" si="20"/>
        <v>0.1</v>
      </c>
      <c r="F91" s="177">
        <f t="shared" si="20"/>
        <v>0.2</v>
      </c>
      <c r="G91" s="177">
        <f t="shared" si="20"/>
        <v>0.45</v>
      </c>
      <c r="H91" s="176">
        <f t="shared" si="20"/>
        <v>146</v>
      </c>
      <c r="I91" s="176">
        <f t="shared" si="20"/>
        <v>817</v>
      </c>
      <c r="J91" s="177">
        <f t="shared" si="20"/>
        <v>0.11</v>
      </c>
      <c r="K91" s="177">
        <f t="shared" si="20"/>
        <v>0.01</v>
      </c>
      <c r="L91" s="177">
        <f t="shared" si="20"/>
        <v>0.13800000000000001</v>
      </c>
      <c r="M91" s="177">
        <f t="shared" si="20"/>
        <v>0</v>
      </c>
      <c r="N91" s="176">
        <f t="shared" si="20"/>
        <v>0</v>
      </c>
      <c r="O91" s="176">
        <f t="shared" si="20"/>
        <v>0</v>
      </c>
      <c r="P91" s="176">
        <f t="shared" si="20"/>
        <v>0</v>
      </c>
    </row>
    <row r="92" spans="1:16">
      <c r="A92" s="174">
        <v>41548</v>
      </c>
      <c r="B92" s="176">
        <f t="shared" ref="B92:P92" si="21">+B91</f>
        <v>9205</v>
      </c>
      <c r="C92" s="176">
        <f t="shared" si="21"/>
        <v>0</v>
      </c>
      <c r="D92" s="176">
        <f t="shared" si="21"/>
        <v>32245</v>
      </c>
      <c r="E92" s="177">
        <f t="shared" si="21"/>
        <v>0.1</v>
      </c>
      <c r="F92" s="177">
        <f t="shared" si="21"/>
        <v>0.2</v>
      </c>
      <c r="G92" s="177">
        <f t="shared" si="21"/>
        <v>0.45</v>
      </c>
      <c r="H92" s="176">
        <f t="shared" si="21"/>
        <v>146</v>
      </c>
      <c r="I92" s="176">
        <f t="shared" si="21"/>
        <v>817</v>
      </c>
      <c r="J92" s="177">
        <f t="shared" si="21"/>
        <v>0.11</v>
      </c>
      <c r="K92" s="177">
        <f t="shared" si="21"/>
        <v>0.01</v>
      </c>
      <c r="L92" s="177">
        <f t="shared" si="21"/>
        <v>0.13800000000000001</v>
      </c>
      <c r="M92" s="177">
        <f t="shared" si="21"/>
        <v>0</v>
      </c>
      <c r="N92" s="176">
        <f t="shared" si="21"/>
        <v>0</v>
      </c>
      <c r="O92" s="176">
        <f t="shared" si="21"/>
        <v>0</v>
      </c>
      <c r="P92" s="176">
        <f t="shared" si="21"/>
        <v>0</v>
      </c>
    </row>
    <row r="93" spans="1:16">
      <c r="A93" s="174">
        <v>41579</v>
      </c>
      <c r="B93" s="176">
        <f t="shared" ref="B93:P93" si="22">+B92</f>
        <v>9205</v>
      </c>
      <c r="C93" s="176">
        <f t="shared" si="22"/>
        <v>0</v>
      </c>
      <c r="D93" s="176">
        <f t="shared" si="22"/>
        <v>32245</v>
      </c>
      <c r="E93" s="177">
        <f t="shared" si="22"/>
        <v>0.1</v>
      </c>
      <c r="F93" s="177">
        <f t="shared" si="22"/>
        <v>0.2</v>
      </c>
      <c r="G93" s="177">
        <f t="shared" si="22"/>
        <v>0.45</v>
      </c>
      <c r="H93" s="176">
        <f t="shared" si="22"/>
        <v>146</v>
      </c>
      <c r="I93" s="176">
        <f t="shared" si="22"/>
        <v>817</v>
      </c>
      <c r="J93" s="177">
        <f t="shared" si="22"/>
        <v>0.11</v>
      </c>
      <c r="K93" s="177">
        <f t="shared" si="22"/>
        <v>0.01</v>
      </c>
      <c r="L93" s="177">
        <f t="shared" si="22"/>
        <v>0.13800000000000001</v>
      </c>
      <c r="M93" s="177">
        <f t="shared" si="22"/>
        <v>0</v>
      </c>
      <c r="N93" s="176">
        <f t="shared" si="22"/>
        <v>0</v>
      </c>
      <c r="O93" s="176">
        <f t="shared" si="22"/>
        <v>0</v>
      </c>
      <c r="P93" s="176">
        <f t="shared" si="22"/>
        <v>0</v>
      </c>
    </row>
    <row r="94" spans="1:16">
      <c r="A94" s="174">
        <v>41609</v>
      </c>
      <c r="B94" s="176">
        <f t="shared" ref="B94:P94" si="23">+B93</f>
        <v>9205</v>
      </c>
      <c r="C94" s="176">
        <f t="shared" si="23"/>
        <v>0</v>
      </c>
      <c r="D94" s="176">
        <f t="shared" si="23"/>
        <v>32245</v>
      </c>
      <c r="E94" s="177">
        <f t="shared" si="23"/>
        <v>0.1</v>
      </c>
      <c r="F94" s="177">
        <f t="shared" si="23"/>
        <v>0.2</v>
      </c>
      <c r="G94" s="177">
        <f t="shared" si="23"/>
        <v>0.45</v>
      </c>
      <c r="H94" s="176">
        <f t="shared" si="23"/>
        <v>146</v>
      </c>
      <c r="I94" s="176">
        <f t="shared" si="23"/>
        <v>817</v>
      </c>
      <c r="J94" s="177">
        <f t="shared" si="23"/>
        <v>0.11</v>
      </c>
      <c r="K94" s="177">
        <f t="shared" si="23"/>
        <v>0.01</v>
      </c>
      <c r="L94" s="177">
        <f t="shared" si="23"/>
        <v>0.13800000000000001</v>
      </c>
      <c r="M94" s="177">
        <f t="shared" si="23"/>
        <v>0</v>
      </c>
      <c r="N94" s="176">
        <f t="shared" si="23"/>
        <v>0</v>
      </c>
      <c r="O94" s="176">
        <f t="shared" si="23"/>
        <v>0</v>
      </c>
      <c r="P94" s="176">
        <f t="shared" si="23"/>
        <v>0</v>
      </c>
    </row>
    <row r="95" spans="1:16">
      <c r="A95" s="174">
        <v>41640</v>
      </c>
      <c r="B95" s="176">
        <f t="shared" ref="B95:P95" si="24">+B94</f>
        <v>9205</v>
      </c>
      <c r="C95" s="176">
        <f t="shared" si="24"/>
        <v>0</v>
      </c>
      <c r="D95" s="176">
        <f t="shared" si="24"/>
        <v>32245</v>
      </c>
      <c r="E95" s="177">
        <f t="shared" si="24"/>
        <v>0.1</v>
      </c>
      <c r="F95" s="177">
        <f t="shared" si="24"/>
        <v>0.2</v>
      </c>
      <c r="G95" s="177">
        <f t="shared" si="24"/>
        <v>0.45</v>
      </c>
      <c r="H95" s="176">
        <f t="shared" si="24"/>
        <v>146</v>
      </c>
      <c r="I95" s="176">
        <f t="shared" si="24"/>
        <v>817</v>
      </c>
      <c r="J95" s="177">
        <f t="shared" si="24"/>
        <v>0.11</v>
      </c>
      <c r="K95" s="177">
        <f t="shared" si="24"/>
        <v>0.01</v>
      </c>
      <c r="L95" s="177">
        <f t="shared" si="24"/>
        <v>0.13800000000000001</v>
      </c>
      <c r="M95" s="177">
        <f t="shared" si="24"/>
        <v>0</v>
      </c>
      <c r="N95" s="176">
        <f t="shared" si="24"/>
        <v>0</v>
      </c>
      <c r="O95" s="176">
        <f t="shared" si="24"/>
        <v>0</v>
      </c>
      <c r="P95" s="176">
        <f t="shared" si="24"/>
        <v>0</v>
      </c>
    </row>
    <row r="96" spans="1:16">
      <c r="A96" s="174">
        <v>41671</v>
      </c>
      <c r="B96" s="176">
        <f t="shared" ref="B96:P96" si="25">+B95</f>
        <v>9205</v>
      </c>
      <c r="C96" s="176">
        <f t="shared" si="25"/>
        <v>0</v>
      </c>
      <c r="D96" s="176">
        <f t="shared" si="25"/>
        <v>32245</v>
      </c>
      <c r="E96" s="177">
        <f t="shared" si="25"/>
        <v>0.1</v>
      </c>
      <c r="F96" s="177">
        <f t="shared" si="25"/>
        <v>0.2</v>
      </c>
      <c r="G96" s="177">
        <f t="shared" si="25"/>
        <v>0.45</v>
      </c>
      <c r="H96" s="176">
        <f t="shared" si="25"/>
        <v>146</v>
      </c>
      <c r="I96" s="176">
        <f t="shared" si="25"/>
        <v>817</v>
      </c>
      <c r="J96" s="177">
        <f t="shared" si="25"/>
        <v>0.11</v>
      </c>
      <c r="K96" s="177">
        <f t="shared" si="25"/>
        <v>0.01</v>
      </c>
      <c r="L96" s="177">
        <f t="shared" si="25"/>
        <v>0.13800000000000001</v>
      </c>
      <c r="M96" s="177">
        <f t="shared" si="25"/>
        <v>0</v>
      </c>
      <c r="N96" s="176">
        <f t="shared" si="25"/>
        <v>0</v>
      </c>
      <c r="O96" s="176">
        <f t="shared" si="25"/>
        <v>0</v>
      </c>
      <c r="P96" s="176">
        <f t="shared" si="25"/>
        <v>0</v>
      </c>
    </row>
    <row r="97" spans="1:16">
      <c r="A97" s="174">
        <v>41699</v>
      </c>
      <c r="B97" s="176">
        <f t="shared" ref="B97:P97" si="26">+B96</f>
        <v>9205</v>
      </c>
      <c r="C97" s="176">
        <f t="shared" si="26"/>
        <v>0</v>
      </c>
      <c r="D97" s="176">
        <f t="shared" si="26"/>
        <v>32245</v>
      </c>
      <c r="E97" s="177">
        <f t="shared" si="26"/>
        <v>0.1</v>
      </c>
      <c r="F97" s="177">
        <f t="shared" si="26"/>
        <v>0.2</v>
      </c>
      <c r="G97" s="177">
        <f t="shared" si="26"/>
        <v>0.45</v>
      </c>
      <c r="H97" s="176">
        <f t="shared" si="26"/>
        <v>146</v>
      </c>
      <c r="I97" s="176">
        <f t="shared" si="26"/>
        <v>817</v>
      </c>
      <c r="J97" s="177">
        <f t="shared" si="26"/>
        <v>0.11</v>
      </c>
      <c r="K97" s="177">
        <f t="shared" si="26"/>
        <v>0.01</v>
      </c>
      <c r="L97" s="177">
        <f t="shared" si="26"/>
        <v>0.13800000000000001</v>
      </c>
      <c r="M97" s="177">
        <f t="shared" si="26"/>
        <v>0</v>
      </c>
      <c r="N97" s="176">
        <f t="shared" si="26"/>
        <v>0</v>
      </c>
      <c r="O97" s="176">
        <f t="shared" si="26"/>
        <v>0</v>
      </c>
      <c r="P97" s="176">
        <f t="shared" si="26"/>
        <v>0</v>
      </c>
    </row>
    <row r="98" spans="1:16">
      <c r="A98" s="174">
        <v>41730</v>
      </c>
      <c r="B98" s="176">
        <f t="shared" ref="B98:P98" si="27">+B97</f>
        <v>9205</v>
      </c>
      <c r="C98" s="176">
        <f t="shared" si="27"/>
        <v>0</v>
      </c>
      <c r="D98" s="176">
        <f t="shared" si="27"/>
        <v>32245</v>
      </c>
      <c r="E98" s="177">
        <f t="shared" si="27"/>
        <v>0.1</v>
      </c>
      <c r="F98" s="177">
        <f t="shared" si="27"/>
        <v>0.2</v>
      </c>
      <c r="G98" s="177">
        <f t="shared" si="27"/>
        <v>0.45</v>
      </c>
      <c r="H98" s="176">
        <f t="shared" si="27"/>
        <v>146</v>
      </c>
      <c r="I98" s="176">
        <f t="shared" si="27"/>
        <v>817</v>
      </c>
      <c r="J98" s="177">
        <f t="shared" si="27"/>
        <v>0.11</v>
      </c>
      <c r="K98" s="177">
        <f t="shared" si="27"/>
        <v>0.01</v>
      </c>
      <c r="L98" s="177">
        <f t="shared" si="27"/>
        <v>0.13800000000000001</v>
      </c>
      <c r="M98" s="177">
        <f t="shared" si="27"/>
        <v>0</v>
      </c>
      <c r="N98" s="176">
        <f t="shared" si="27"/>
        <v>0</v>
      </c>
      <c r="O98" s="176">
        <f t="shared" si="27"/>
        <v>0</v>
      </c>
      <c r="P98" s="176">
        <f t="shared" si="27"/>
        <v>0</v>
      </c>
    </row>
    <row r="99" spans="1:16">
      <c r="A99" s="174">
        <v>41760</v>
      </c>
      <c r="B99" s="176">
        <f t="shared" ref="B99:P99" si="28">+B98</f>
        <v>9205</v>
      </c>
      <c r="C99" s="176">
        <f t="shared" si="28"/>
        <v>0</v>
      </c>
      <c r="D99" s="176">
        <f t="shared" si="28"/>
        <v>32245</v>
      </c>
      <c r="E99" s="177">
        <f t="shared" si="28"/>
        <v>0.1</v>
      </c>
      <c r="F99" s="177">
        <f t="shared" si="28"/>
        <v>0.2</v>
      </c>
      <c r="G99" s="177">
        <f t="shared" si="28"/>
        <v>0.45</v>
      </c>
      <c r="H99" s="176">
        <f t="shared" si="28"/>
        <v>146</v>
      </c>
      <c r="I99" s="176">
        <f t="shared" si="28"/>
        <v>817</v>
      </c>
      <c r="J99" s="177">
        <f t="shared" si="28"/>
        <v>0.11</v>
      </c>
      <c r="K99" s="177">
        <f t="shared" si="28"/>
        <v>0.01</v>
      </c>
      <c r="L99" s="177">
        <f t="shared" si="28"/>
        <v>0.13800000000000001</v>
      </c>
      <c r="M99" s="177">
        <f t="shared" si="28"/>
        <v>0</v>
      </c>
      <c r="N99" s="176">
        <f t="shared" si="28"/>
        <v>0</v>
      </c>
      <c r="O99" s="176">
        <f t="shared" si="28"/>
        <v>0</v>
      </c>
      <c r="P99" s="176">
        <f t="shared" si="28"/>
        <v>0</v>
      </c>
    </row>
    <row r="100" spans="1:16">
      <c r="A100" s="174">
        <v>41791</v>
      </c>
      <c r="B100" s="176">
        <f t="shared" ref="B100:P100" si="29">+B99</f>
        <v>9205</v>
      </c>
      <c r="C100" s="176">
        <f t="shared" si="29"/>
        <v>0</v>
      </c>
      <c r="D100" s="176">
        <f t="shared" si="29"/>
        <v>32245</v>
      </c>
      <c r="E100" s="177">
        <f t="shared" si="29"/>
        <v>0.1</v>
      </c>
      <c r="F100" s="177">
        <f t="shared" si="29"/>
        <v>0.2</v>
      </c>
      <c r="G100" s="177">
        <f t="shared" si="29"/>
        <v>0.45</v>
      </c>
      <c r="H100" s="176">
        <f t="shared" si="29"/>
        <v>146</v>
      </c>
      <c r="I100" s="176">
        <f t="shared" si="29"/>
        <v>817</v>
      </c>
      <c r="J100" s="177">
        <f t="shared" si="29"/>
        <v>0.11</v>
      </c>
      <c r="K100" s="177">
        <f t="shared" si="29"/>
        <v>0.01</v>
      </c>
      <c r="L100" s="177">
        <f t="shared" si="29"/>
        <v>0.13800000000000001</v>
      </c>
      <c r="M100" s="177">
        <f t="shared" si="29"/>
        <v>0</v>
      </c>
      <c r="N100" s="176">
        <f t="shared" si="29"/>
        <v>0</v>
      </c>
      <c r="O100" s="176">
        <f t="shared" si="29"/>
        <v>0</v>
      </c>
      <c r="P100" s="176">
        <f t="shared" si="29"/>
        <v>0</v>
      </c>
    </row>
    <row r="101" spans="1:16">
      <c r="A101" s="174">
        <v>41821</v>
      </c>
      <c r="B101" s="176">
        <f t="shared" ref="B101:P101" si="30">+B100</f>
        <v>9205</v>
      </c>
      <c r="C101" s="176">
        <f t="shared" si="30"/>
        <v>0</v>
      </c>
      <c r="D101" s="176">
        <f t="shared" si="30"/>
        <v>32245</v>
      </c>
      <c r="E101" s="177">
        <f t="shared" si="30"/>
        <v>0.1</v>
      </c>
      <c r="F101" s="177">
        <f t="shared" si="30"/>
        <v>0.2</v>
      </c>
      <c r="G101" s="177">
        <f t="shared" si="30"/>
        <v>0.45</v>
      </c>
      <c r="H101" s="176">
        <f t="shared" si="30"/>
        <v>146</v>
      </c>
      <c r="I101" s="176">
        <f t="shared" si="30"/>
        <v>817</v>
      </c>
      <c r="J101" s="177">
        <f t="shared" si="30"/>
        <v>0.11</v>
      </c>
      <c r="K101" s="177">
        <f t="shared" si="30"/>
        <v>0.01</v>
      </c>
      <c r="L101" s="177">
        <f t="shared" si="30"/>
        <v>0.13800000000000001</v>
      </c>
      <c r="M101" s="177">
        <f t="shared" si="30"/>
        <v>0</v>
      </c>
      <c r="N101" s="176">
        <f t="shared" si="30"/>
        <v>0</v>
      </c>
      <c r="O101" s="176">
        <f t="shared" si="30"/>
        <v>0</v>
      </c>
      <c r="P101" s="176">
        <f t="shared" si="30"/>
        <v>0</v>
      </c>
    </row>
    <row r="102" spans="1:16">
      <c r="A102" s="174">
        <v>41852</v>
      </c>
      <c r="B102" s="176">
        <f t="shared" ref="B102:P102" si="31">+B101</f>
        <v>9205</v>
      </c>
      <c r="C102" s="176">
        <f t="shared" si="31"/>
        <v>0</v>
      </c>
      <c r="D102" s="176">
        <f t="shared" si="31"/>
        <v>32245</v>
      </c>
      <c r="E102" s="177">
        <f t="shared" si="31"/>
        <v>0.1</v>
      </c>
      <c r="F102" s="177">
        <f t="shared" si="31"/>
        <v>0.2</v>
      </c>
      <c r="G102" s="177">
        <f t="shared" si="31"/>
        <v>0.45</v>
      </c>
      <c r="H102" s="176">
        <f t="shared" si="31"/>
        <v>146</v>
      </c>
      <c r="I102" s="176">
        <f t="shared" si="31"/>
        <v>817</v>
      </c>
      <c r="J102" s="177">
        <f t="shared" si="31"/>
        <v>0.11</v>
      </c>
      <c r="K102" s="177">
        <f t="shared" si="31"/>
        <v>0.01</v>
      </c>
      <c r="L102" s="177">
        <f t="shared" si="31"/>
        <v>0.13800000000000001</v>
      </c>
      <c r="M102" s="177">
        <f t="shared" si="31"/>
        <v>0</v>
      </c>
      <c r="N102" s="176">
        <f t="shared" si="31"/>
        <v>0</v>
      </c>
      <c r="O102" s="176">
        <f t="shared" si="31"/>
        <v>0</v>
      </c>
      <c r="P102" s="176">
        <f t="shared" si="31"/>
        <v>0</v>
      </c>
    </row>
    <row r="103" spans="1:16">
      <c r="A103" s="174">
        <v>41883</v>
      </c>
      <c r="B103" s="176">
        <f t="shared" ref="B103:P103" si="32">+B102</f>
        <v>9205</v>
      </c>
      <c r="C103" s="176">
        <f t="shared" si="32"/>
        <v>0</v>
      </c>
      <c r="D103" s="176">
        <f t="shared" si="32"/>
        <v>32245</v>
      </c>
      <c r="E103" s="177">
        <f t="shared" si="32"/>
        <v>0.1</v>
      </c>
      <c r="F103" s="177">
        <f t="shared" si="32"/>
        <v>0.2</v>
      </c>
      <c r="G103" s="177">
        <f t="shared" si="32"/>
        <v>0.45</v>
      </c>
      <c r="H103" s="176">
        <f t="shared" si="32"/>
        <v>146</v>
      </c>
      <c r="I103" s="176">
        <f t="shared" si="32"/>
        <v>817</v>
      </c>
      <c r="J103" s="177">
        <f t="shared" si="32"/>
        <v>0.11</v>
      </c>
      <c r="K103" s="177">
        <f t="shared" si="32"/>
        <v>0.01</v>
      </c>
      <c r="L103" s="177">
        <f t="shared" si="32"/>
        <v>0.13800000000000001</v>
      </c>
      <c r="M103" s="177">
        <f t="shared" si="32"/>
        <v>0</v>
      </c>
      <c r="N103" s="176">
        <f t="shared" si="32"/>
        <v>0</v>
      </c>
      <c r="O103" s="176">
        <f t="shared" si="32"/>
        <v>0</v>
      </c>
      <c r="P103" s="176">
        <f t="shared" si="32"/>
        <v>0</v>
      </c>
    </row>
    <row r="104" spans="1:16">
      <c r="A104" s="174">
        <v>41913</v>
      </c>
      <c r="B104" s="176">
        <f t="shared" ref="B104:P104" si="33">+B103</f>
        <v>9205</v>
      </c>
      <c r="C104" s="176">
        <f t="shared" si="33"/>
        <v>0</v>
      </c>
      <c r="D104" s="176">
        <f t="shared" si="33"/>
        <v>32245</v>
      </c>
      <c r="E104" s="177">
        <f t="shared" si="33"/>
        <v>0.1</v>
      </c>
      <c r="F104" s="177">
        <f t="shared" si="33"/>
        <v>0.2</v>
      </c>
      <c r="G104" s="177">
        <f t="shared" si="33"/>
        <v>0.45</v>
      </c>
      <c r="H104" s="176">
        <f t="shared" si="33"/>
        <v>146</v>
      </c>
      <c r="I104" s="176">
        <f t="shared" si="33"/>
        <v>817</v>
      </c>
      <c r="J104" s="177">
        <f t="shared" si="33"/>
        <v>0.11</v>
      </c>
      <c r="K104" s="177">
        <f t="shared" si="33"/>
        <v>0.01</v>
      </c>
      <c r="L104" s="177">
        <f t="shared" si="33"/>
        <v>0.13800000000000001</v>
      </c>
      <c r="M104" s="177">
        <f t="shared" si="33"/>
        <v>0</v>
      </c>
      <c r="N104" s="176">
        <f t="shared" si="33"/>
        <v>0</v>
      </c>
      <c r="O104" s="176">
        <f t="shared" si="33"/>
        <v>0</v>
      </c>
      <c r="P104" s="176">
        <f t="shared" si="33"/>
        <v>0</v>
      </c>
    </row>
    <row r="105" spans="1:16">
      <c r="A105" s="174">
        <v>41944</v>
      </c>
      <c r="B105" s="176">
        <f t="shared" ref="B105:P105" si="34">+B104</f>
        <v>9205</v>
      </c>
      <c r="C105" s="176">
        <f t="shared" si="34"/>
        <v>0</v>
      </c>
      <c r="D105" s="176">
        <f t="shared" si="34"/>
        <v>32245</v>
      </c>
      <c r="E105" s="177">
        <f t="shared" si="34"/>
        <v>0.1</v>
      </c>
      <c r="F105" s="177">
        <f t="shared" si="34"/>
        <v>0.2</v>
      </c>
      <c r="G105" s="177">
        <f t="shared" si="34"/>
        <v>0.45</v>
      </c>
      <c r="H105" s="176">
        <f t="shared" si="34"/>
        <v>146</v>
      </c>
      <c r="I105" s="176">
        <f t="shared" si="34"/>
        <v>817</v>
      </c>
      <c r="J105" s="177">
        <f t="shared" si="34"/>
        <v>0.11</v>
      </c>
      <c r="K105" s="177">
        <f t="shared" si="34"/>
        <v>0.01</v>
      </c>
      <c r="L105" s="177">
        <f t="shared" si="34"/>
        <v>0.13800000000000001</v>
      </c>
      <c r="M105" s="177">
        <f t="shared" si="34"/>
        <v>0</v>
      </c>
      <c r="N105" s="176">
        <f t="shared" si="34"/>
        <v>0</v>
      </c>
      <c r="O105" s="176">
        <f t="shared" si="34"/>
        <v>0</v>
      </c>
      <c r="P105" s="176">
        <f t="shared" si="34"/>
        <v>0</v>
      </c>
    </row>
    <row r="106" spans="1:16">
      <c r="A106" s="174">
        <v>41974</v>
      </c>
      <c r="B106" s="176">
        <f t="shared" ref="B106:P106" si="35">+B105</f>
        <v>9205</v>
      </c>
      <c r="C106" s="176">
        <f t="shared" si="35"/>
        <v>0</v>
      </c>
      <c r="D106" s="176">
        <f t="shared" si="35"/>
        <v>32245</v>
      </c>
      <c r="E106" s="177">
        <f t="shared" si="35"/>
        <v>0.1</v>
      </c>
      <c r="F106" s="177">
        <f t="shared" si="35"/>
        <v>0.2</v>
      </c>
      <c r="G106" s="177">
        <f t="shared" si="35"/>
        <v>0.45</v>
      </c>
      <c r="H106" s="176">
        <f t="shared" si="35"/>
        <v>146</v>
      </c>
      <c r="I106" s="176">
        <f t="shared" si="35"/>
        <v>817</v>
      </c>
      <c r="J106" s="177">
        <f t="shared" si="35"/>
        <v>0.11</v>
      </c>
      <c r="K106" s="177">
        <f t="shared" si="35"/>
        <v>0.01</v>
      </c>
      <c r="L106" s="177">
        <f t="shared" si="35"/>
        <v>0.13800000000000001</v>
      </c>
      <c r="M106" s="177">
        <f t="shared" si="35"/>
        <v>0</v>
      </c>
      <c r="N106" s="176">
        <f t="shared" si="35"/>
        <v>0</v>
      </c>
      <c r="O106" s="176">
        <f t="shared" si="35"/>
        <v>0</v>
      </c>
      <c r="P106" s="176">
        <f t="shared" si="35"/>
        <v>0</v>
      </c>
    </row>
    <row r="107" spans="1:16">
      <c r="A107" s="174">
        <v>42005</v>
      </c>
      <c r="B107" s="176">
        <f t="shared" ref="B107:P107" si="36">+B106</f>
        <v>9205</v>
      </c>
      <c r="C107" s="176">
        <f t="shared" si="36"/>
        <v>0</v>
      </c>
      <c r="D107" s="176">
        <f t="shared" si="36"/>
        <v>32245</v>
      </c>
      <c r="E107" s="177">
        <f t="shared" si="36"/>
        <v>0.1</v>
      </c>
      <c r="F107" s="177">
        <f t="shared" si="36"/>
        <v>0.2</v>
      </c>
      <c r="G107" s="177">
        <f t="shared" si="36"/>
        <v>0.45</v>
      </c>
      <c r="H107" s="176">
        <f t="shared" si="36"/>
        <v>146</v>
      </c>
      <c r="I107" s="176">
        <f t="shared" si="36"/>
        <v>817</v>
      </c>
      <c r="J107" s="177">
        <f t="shared" si="36"/>
        <v>0.11</v>
      </c>
      <c r="K107" s="177">
        <f t="shared" si="36"/>
        <v>0.01</v>
      </c>
      <c r="L107" s="177">
        <f t="shared" si="36"/>
        <v>0.13800000000000001</v>
      </c>
      <c r="M107" s="177">
        <f t="shared" si="36"/>
        <v>0</v>
      </c>
      <c r="N107" s="176">
        <f t="shared" si="36"/>
        <v>0</v>
      </c>
      <c r="O107" s="176">
        <f t="shared" si="36"/>
        <v>0</v>
      </c>
      <c r="P107" s="176">
        <f t="shared" si="36"/>
        <v>0</v>
      </c>
    </row>
    <row r="108" spans="1:16">
      <c r="A108" s="174">
        <v>42036</v>
      </c>
      <c r="B108" s="176">
        <f t="shared" ref="B108:P108" si="37">+B107</f>
        <v>9205</v>
      </c>
      <c r="C108" s="176">
        <f t="shared" si="37"/>
        <v>0</v>
      </c>
      <c r="D108" s="176">
        <f t="shared" si="37"/>
        <v>32245</v>
      </c>
      <c r="E108" s="177">
        <f t="shared" si="37"/>
        <v>0.1</v>
      </c>
      <c r="F108" s="177">
        <f t="shared" si="37"/>
        <v>0.2</v>
      </c>
      <c r="G108" s="177">
        <f t="shared" si="37"/>
        <v>0.45</v>
      </c>
      <c r="H108" s="176">
        <f t="shared" si="37"/>
        <v>146</v>
      </c>
      <c r="I108" s="176">
        <f t="shared" si="37"/>
        <v>817</v>
      </c>
      <c r="J108" s="177">
        <f t="shared" si="37"/>
        <v>0.11</v>
      </c>
      <c r="K108" s="177">
        <f t="shared" si="37"/>
        <v>0.01</v>
      </c>
      <c r="L108" s="177">
        <f t="shared" si="37"/>
        <v>0.13800000000000001</v>
      </c>
      <c r="M108" s="177">
        <f t="shared" si="37"/>
        <v>0</v>
      </c>
      <c r="N108" s="176">
        <f t="shared" si="37"/>
        <v>0</v>
      </c>
      <c r="O108" s="176">
        <f t="shared" si="37"/>
        <v>0</v>
      </c>
      <c r="P108" s="176">
        <f t="shared" si="37"/>
        <v>0</v>
      </c>
    </row>
    <row r="109" spans="1:16">
      <c r="A109" s="174">
        <v>42064</v>
      </c>
      <c r="B109" s="176">
        <f t="shared" ref="B109:P109" si="38">+B108</f>
        <v>9205</v>
      </c>
      <c r="C109" s="176">
        <f t="shared" si="38"/>
        <v>0</v>
      </c>
      <c r="D109" s="176">
        <f t="shared" si="38"/>
        <v>32245</v>
      </c>
      <c r="E109" s="177">
        <f t="shared" si="38"/>
        <v>0.1</v>
      </c>
      <c r="F109" s="177">
        <f t="shared" si="38"/>
        <v>0.2</v>
      </c>
      <c r="G109" s="177">
        <f t="shared" si="38"/>
        <v>0.45</v>
      </c>
      <c r="H109" s="176">
        <f t="shared" si="38"/>
        <v>146</v>
      </c>
      <c r="I109" s="176">
        <f t="shared" si="38"/>
        <v>817</v>
      </c>
      <c r="J109" s="177">
        <f t="shared" si="38"/>
        <v>0.11</v>
      </c>
      <c r="K109" s="177">
        <f t="shared" si="38"/>
        <v>0.01</v>
      </c>
      <c r="L109" s="177">
        <f t="shared" si="38"/>
        <v>0.13800000000000001</v>
      </c>
      <c r="M109" s="177">
        <f t="shared" si="38"/>
        <v>0</v>
      </c>
      <c r="N109" s="176">
        <f t="shared" si="38"/>
        <v>0</v>
      </c>
      <c r="O109" s="176">
        <f t="shared" si="38"/>
        <v>0</v>
      </c>
      <c r="P109" s="176">
        <f t="shared" si="38"/>
        <v>0</v>
      </c>
    </row>
    <row r="110" spans="1:16">
      <c r="A110" s="174">
        <v>42095</v>
      </c>
      <c r="B110" s="176">
        <f t="shared" ref="B110:P110" si="39">+B109</f>
        <v>9205</v>
      </c>
      <c r="C110" s="176">
        <f t="shared" si="39"/>
        <v>0</v>
      </c>
      <c r="D110" s="176">
        <f t="shared" si="39"/>
        <v>32245</v>
      </c>
      <c r="E110" s="177">
        <f t="shared" si="39"/>
        <v>0.1</v>
      </c>
      <c r="F110" s="177">
        <f t="shared" si="39"/>
        <v>0.2</v>
      </c>
      <c r="G110" s="177">
        <f t="shared" si="39"/>
        <v>0.45</v>
      </c>
      <c r="H110" s="176">
        <f t="shared" si="39"/>
        <v>146</v>
      </c>
      <c r="I110" s="176">
        <f t="shared" si="39"/>
        <v>817</v>
      </c>
      <c r="J110" s="177">
        <f t="shared" si="39"/>
        <v>0.11</v>
      </c>
      <c r="K110" s="177">
        <f t="shared" si="39"/>
        <v>0.01</v>
      </c>
      <c r="L110" s="177">
        <f t="shared" si="39"/>
        <v>0.13800000000000001</v>
      </c>
      <c r="M110" s="177">
        <f t="shared" si="39"/>
        <v>0</v>
      </c>
      <c r="N110" s="176">
        <f t="shared" si="39"/>
        <v>0</v>
      </c>
      <c r="O110" s="176">
        <f t="shared" si="39"/>
        <v>0</v>
      </c>
      <c r="P110" s="176">
        <f t="shared" si="39"/>
        <v>0</v>
      </c>
    </row>
    <row r="111" spans="1:16">
      <c r="A111" s="174">
        <v>42125</v>
      </c>
      <c r="B111" s="176">
        <f t="shared" ref="B111:P111" si="40">+B110</f>
        <v>9205</v>
      </c>
      <c r="C111" s="176">
        <f t="shared" si="40"/>
        <v>0</v>
      </c>
      <c r="D111" s="176">
        <f t="shared" si="40"/>
        <v>32245</v>
      </c>
      <c r="E111" s="177">
        <f t="shared" si="40"/>
        <v>0.1</v>
      </c>
      <c r="F111" s="177">
        <f t="shared" si="40"/>
        <v>0.2</v>
      </c>
      <c r="G111" s="177">
        <f t="shared" si="40"/>
        <v>0.45</v>
      </c>
      <c r="H111" s="176">
        <f t="shared" si="40"/>
        <v>146</v>
      </c>
      <c r="I111" s="176">
        <f t="shared" si="40"/>
        <v>817</v>
      </c>
      <c r="J111" s="177">
        <f t="shared" si="40"/>
        <v>0.11</v>
      </c>
      <c r="K111" s="177">
        <f t="shared" si="40"/>
        <v>0.01</v>
      </c>
      <c r="L111" s="177">
        <f t="shared" si="40"/>
        <v>0.13800000000000001</v>
      </c>
      <c r="M111" s="177">
        <f t="shared" si="40"/>
        <v>0</v>
      </c>
      <c r="N111" s="176">
        <f t="shared" si="40"/>
        <v>0</v>
      </c>
      <c r="O111" s="176">
        <f t="shared" si="40"/>
        <v>0</v>
      </c>
      <c r="P111" s="176">
        <f t="shared" si="40"/>
        <v>0</v>
      </c>
    </row>
    <row r="112" spans="1:16">
      <c r="A112" s="174">
        <v>42156</v>
      </c>
      <c r="B112" s="176">
        <f t="shared" ref="B112:P112" si="41">+B111</f>
        <v>9205</v>
      </c>
      <c r="C112" s="176">
        <f t="shared" si="41"/>
        <v>0</v>
      </c>
      <c r="D112" s="176">
        <f t="shared" si="41"/>
        <v>32245</v>
      </c>
      <c r="E112" s="177">
        <f t="shared" si="41"/>
        <v>0.1</v>
      </c>
      <c r="F112" s="177">
        <f t="shared" si="41"/>
        <v>0.2</v>
      </c>
      <c r="G112" s="177">
        <f t="shared" si="41"/>
        <v>0.45</v>
      </c>
      <c r="H112" s="176">
        <f t="shared" si="41"/>
        <v>146</v>
      </c>
      <c r="I112" s="176">
        <f t="shared" si="41"/>
        <v>817</v>
      </c>
      <c r="J112" s="177">
        <f t="shared" si="41"/>
        <v>0.11</v>
      </c>
      <c r="K112" s="177">
        <f t="shared" si="41"/>
        <v>0.01</v>
      </c>
      <c r="L112" s="177">
        <f t="shared" si="41"/>
        <v>0.13800000000000001</v>
      </c>
      <c r="M112" s="177">
        <f t="shared" si="41"/>
        <v>0</v>
      </c>
      <c r="N112" s="176">
        <f t="shared" si="41"/>
        <v>0</v>
      </c>
      <c r="O112" s="176">
        <f t="shared" si="41"/>
        <v>0</v>
      </c>
      <c r="P112" s="176">
        <f t="shared" si="41"/>
        <v>0</v>
      </c>
    </row>
    <row r="113" spans="1:16">
      <c r="A113" s="174">
        <v>42186</v>
      </c>
      <c r="B113" s="176">
        <f t="shared" ref="B113:P113" si="42">+B112</f>
        <v>9205</v>
      </c>
      <c r="C113" s="176">
        <f t="shared" si="42"/>
        <v>0</v>
      </c>
      <c r="D113" s="176">
        <f t="shared" si="42"/>
        <v>32245</v>
      </c>
      <c r="E113" s="177">
        <f t="shared" si="42"/>
        <v>0.1</v>
      </c>
      <c r="F113" s="177">
        <f t="shared" si="42"/>
        <v>0.2</v>
      </c>
      <c r="G113" s="177">
        <f t="shared" si="42"/>
        <v>0.45</v>
      </c>
      <c r="H113" s="176">
        <f t="shared" si="42"/>
        <v>146</v>
      </c>
      <c r="I113" s="176">
        <f t="shared" si="42"/>
        <v>817</v>
      </c>
      <c r="J113" s="177">
        <f t="shared" si="42"/>
        <v>0.11</v>
      </c>
      <c r="K113" s="177">
        <f t="shared" si="42"/>
        <v>0.01</v>
      </c>
      <c r="L113" s="177">
        <f t="shared" si="42"/>
        <v>0.13800000000000001</v>
      </c>
      <c r="M113" s="177">
        <f t="shared" si="42"/>
        <v>0</v>
      </c>
      <c r="N113" s="176">
        <f t="shared" si="42"/>
        <v>0</v>
      </c>
      <c r="O113" s="176">
        <f t="shared" si="42"/>
        <v>0</v>
      </c>
      <c r="P113" s="176">
        <f t="shared" si="42"/>
        <v>0</v>
      </c>
    </row>
    <row r="114" spans="1:16">
      <c r="A114" s="174">
        <v>42217</v>
      </c>
      <c r="B114" s="176">
        <f t="shared" ref="B114:P114" si="43">+B113</f>
        <v>9205</v>
      </c>
      <c r="C114" s="176">
        <f t="shared" si="43"/>
        <v>0</v>
      </c>
      <c r="D114" s="176">
        <f t="shared" si="43"/>
        <v>32245</v>
      </c>
      <c r="E114" s="177">
        <f t="shared" si="43"/>
        <v>0.1</v>
      </c>
      <c r="F114" s="177">
        <f t="shared" si="43"/>
        <v>0.2</v>
      </c>
      <c r="G114" s="177">
        <f t="shared" si="43"/>
        <v>0.45</v>
      </c>
      <c r="H114" s="176">
        <f t="shared" si="43"/>
        <v>146</v>
      </c>
      <c r="I114" s="176">
        <f t="shared" si="43"/>
        <v>817</v>
      </c>
      <c r="J114" s="177">
        <f t="shared" si="43"/>
        <v>0.11</v>
      </c>
      <c r="K114" s="177">
        <f t="shared" si="43"/>
        <v>0.01</v>
      </c>
      <c r="L114" s="177">
        <f t="shared" si="43"/>
        <v>0.13800000000000001</v>
      </c>
      <c r="M114" s="177">
        <f t="shared" si="43"/>
        <v>0</v>
      </c>
      <c r="N114" s="176">
        <f t="shared" si="43"/>
        <v>0</v>
      </c>
      <c r="O114" s="176">
        <f t="shared" si="43"/>
        <v>0</v>
      </c>
      <c r="P114" s="176">
        <f t="shared" si="43"/>
        <v>0</v>
      </c>
    </row>
    <row r="115" spans="1:16">
      <c r="A115" s="174">
        <v>42248</v>
      </c>
      <c r="B115" s="176">
        <f t="shared" ref="B115:P115" si="44">+B114</f>
        <v>9205</v>
      </c>
      <c r="C115" s="176">
        <f t="shared" si="44"/>
        <v>0</v>
      </c>
      <c r="D115" s="176">
        <f t="shared" si="44"/>
        <v>32245</v>
      </c>
      <c r="E115" s="177">
        <f t="shared" si="44"/>
        <v>0.1</v>
      </c>
      <c r="F115" s="177">
        <f t="shared" si="44"/>
        <v>0.2</v>
      </c>
      <c r="G115" s="177">
        <f t="shared" si="44"/>
        <v>0.45</v>
      </c>
      <c r="H115" s="176">
        <f t="shared" si="44"/>
        <v>146</v>
      </c>
      <c r="I115" s="176">
        <f t="shared" si="44"/>
        <v>817</v>
      </c>
      <c r="J115" s="177">
        <f t="shared" si="44"/>
        <v>0.11</v>
      </c>
      <c r="K115" s="177">
        <f t="shared" si="44"/>
        <v>0.01</v>
      </c>
      <c r="L115" s="177">
        <f t="shared" si="44"/>
        <v>0.13800000000000001</v>
      </c>
      <c r="M115" s="177">
        <f t="shared" si="44"/>
        <v>0</v>
      </c>
      <c r="N115" s="176">
        <f t="shared" si="44"/>
        <v>0</v>
      </c>
      <c r="O115" s="176">
        <f t="shared" si="44"/>
        <v>0</v>
      </c>
      <c r="P115" s="176">
        <f t="shared" si="44"/>
        <v>0</v>
      </c>
    </row>
    <row r="116" spans="1:16">
      <c r="A116" s="174">
        <v>42278</v>
      </c>
      <c r="B116" s="176">
        <f t="shared" ref="B116:P116" si="45">+B115</f>
        <v>9205</v>
      </c>
      <c r="C116" s="176">
        <f t="shared" si="45"/>
        <v>0</v>
      </c>
      <c r="D116" s="176">
        <f t="shared" si="45"/>
        <v>32245</v>
      </c>
      <c r="E116" s="177">
        <f t="shared" si="45"/>
        <v>0.1</v>
      </c>
      <c r="F116" s="177">
        <f t="shared" si="45"/>
        <v>0.2</v>
      </c>
      <c r="G116" s="177">
        <f t="shared" si="45"/>
        <v>0.45</v>
      </c>
      <c r="H116" s="176">
        <f t="shared" si="45"/>
        <v>146</v>
      </c>
      <c r="I116" s="176">
        <f t="shared" si="45"/>
        <v>817</v>
      </c>
      <c r="J116" s="177">
        <f t="shared" si="45"/>
        <v>0.11</v>
      </c>
      <c r="K116" s="177">
        <f t="shared" si="45"/>
        <v>0.01</v>
      </c>
      <c r="L116" s="177">
        <f t="shared" si="45"/>
        <v>0.13800000000000001</v>
      </c>
      <c r="M116" s="177">
        <f t="shared" si="45"/>
        <v>0</v>
      </c>
      <c r="N116" s="176">
        <f t="shared" si="45"/>
        <v>0</v>
      </c>
      <c r="O116" s="176">
        <f t="shared" si="45"/>
        <v>0</v>
      </c>
      <c r="P116" s="176">
        <f t="shared" si="45"/>
        <v>0</v>
      </c>
    </row>
    <row r="117" spans="1:16">
      <c r="A117" s="174">
        <v>42309</v>
      </c>
      <c r="B117" s="176">
        <f t="shared" ref="B117:P117" si="46">+B116</f>
        <v>9205</v>
      </c>
      <c r="C117" s="176">
        <f t="shared" si="46"/>
        <v>0</v>
      </c>
      <c r="D117" s="176">
        <f t="shared" si="46"/>
        <v>32245</v>
      </c>
      <c r="E117" s="177">
        <f t="shared" si="46"/>
        <v>0.1</v>
      </c>
      <c r="F117" s="177">
        <f t="shared" si="46"/>
        <v>0.2</v>
      </c>
      <c r="G117" s="177">
        <f t="shared" si="46"/>
        <v>0.45</v>
      </c>
      <c r="H117" s="176">
        <f t="shared" si="46"/>
        <v>146</v>
      </c>
      <c r="I117" s="176">
        <f t="shared" si="46"/>
        <v>817</v>
      </c>
      <c r="J117" s="177">
        <f t="shared" si="46"/>
        <v>0.11</v>
      </c>
      <c r="K117" s="177">
        <f t="shared" si="46"/>
        <v>0.01</v>
      </c>
      <c r="L117" s="177">
        <f t="shared" si="46"/>
        <v>0.13800000000000001</v>
      </c>
      <c r="M117" s="177">
        <f t="shared" si="46"/>
        <v>0</v>
      </c>
      <c r="N117" s="176">
        <f t="shared" si="46"/>
        <v>0</v>
      </c>
      <c r="O117" s="176">
        <f t="shared" si="46"/>
        <v>0</v>
      </c>
      <c r="P117" s="176">
        <f t="shared" si="46"/>
        <v>0</v>
      </c>
    </row>
    <row r="118" spans="1:16">
      <c r="A118" s="174">
        <v>42339</v>
      </c>
      <c r="B118" s="176">
        <f t="shared" ref="B118:P118" si="47">+B117</f>
        <v>9205</v>
      </c>
      <c r="C118" s="176">
        <f t="shared" si="47"/>
        <v>0</v>
      </c>
      <c r="D118" s="176">
        <f t="shared" si="47"/>
        <v>32245</v>
      </c>
      <c r="E118" s="177">
        <f t="shared" si="47"/>
        <v>0.1</v>
      </c>
      <c r="F118" s="177">
        <f t="shared" si="47"/>
        <v>0.2</v>
      </c>
      <c r="G118" s="177">
        <f t="shared" si="47"/>
        <v>0.45</v>
      </c>
      <c r="H118" s="176">
        <f t="shared" si="47"/>
        <v>146</v>
      </c>
      <c r="I118" s="176">
        <f t="shared" si="47"/>
        <v>817</v>
      </c>
      <c r="J118" s="177">
        <f t="shared" si="47"/>
        <v>0.11</v>
      </c>
      <c r="K118" s="177">
        <f t="shared" si="47"/>
        <v>0.01</v>
      </c>
      <c r="L118" s="177">
        <f t="shared" si="47"/>
        <v>0.13800000000000001</v>
      </c>
      <c r="M118" s="177">
        <f t="shared" si="47"/>
        <v>0</v>
      </c>
      <c r="N118" s="176">
        <f t="shared" si="47"/>
        <v>0</v>
      </c>
      <c r="O118" s="176">
        <f t="shared" si="47"/>
        <v>0</v>
      </c>
      <c r="P118" s="176">
        <f t="shared" si="47"/>
        <v>0</v>
      </c>
    </row>
    <row r="119" spans="1:16">
      <c r="A119" s="174">
        <v>42370</v>
      </c>
      <c r="B119" s="176">
        <f t="shared" ref="B119:P119" si="48">+B118</f>
        <v>9205</v>
      </c>
      <c r="C119" s="176">
        <f t="shared" si="48"/>
        <v>0</v>
      </c>
      <c r="D119" s="176">
        <f t="shared" si="48"/>
        <v>32245</v>
      </c>
      <c r="E119" s="177">
        <f t="shared" si="48"/>
        <v>0.1</v>
      </c>
      <c r="F119" s="177">
        <f t="shared" si="48"/>
        <v>0.2</v>
      </c>
      <c r="G119" s="177">
        <f t="shared" si="48"/>
        <v>0.45</v>
      </c>
      <c r="H119" s="176">
        <f t="shared" si="48"/>
        <v>146</v>
      </c>
      <c r="I119" s="176">
        <f t="shared" si="48"/>
        <v>817</v>
      </c>
      <c r="J119" s="177">
        <f t="shared" si="48"/>
        <v>0.11</v>
      </c>
      <c r="K119" s="177">
        <f t="shared" si="48"/>
        <v>0.01</v>
      </c>
      <c r="L119" s="177">
        <f t="shared" si="48"/>
        <v>0.13800000000000001</v>
      </c>
      <c r="M119" s="177">
        <f t="shared" si="48"/>
        <v>0</v>
      </c>
      <c r="N119" s="176">
        <f t="shared" si="48"/>
        <v>0</v>
      </c>
      <c r="O119" s="176">
        <f t="shared" si="48"/>
        <v>0</v>
      </c>
      <c r="P119" s="176">
        <f t="shared" si="48"/>
        <v>0</v>
      </c>
    </row>
    <row r="120" spans="1:16">
      <c r="A120" s="174">
        <v>42401</v>
      </c>
      <c r="B120" s="176">
        <f t="shared" ref="B120:P120" si="49">+B119</f>
        <v>9205</v>
      </c>
      <c r="C120" s="176">
        <f t="shared" si="49"/>
        <v>0</v>
      </c>
      <c r="D120" s="176">
        <f t="shared" si="49"/>
        <v>32245</v>
      </c>
      <c r="E120" s="177">
        <f t="shared" si="49"/>
        <v>0.1</v>
      </c>
      <c r="F120" s="177">
        <f t="shared" si="49"/>
        <v>0.2</v>
      </c>
      <c r="G120" s="177">
        <f t="shared" si="49"/>
        <v>0.45</v>
      </c>
      <c r="H120" s="176">
        <f t="shared" si="49"/>
        <v>146</v>
      </c>
      <c r="I120" s="176">
        <f t="shared" si="49"/>
        <v>817</v>
      </c>
      <c r="J120" s="177">
        <f t="shared" si="49"/>
        <v>0.11</v>
      </c>
      <c r="K120" s="177">
        <f t="shared" si="49"/>
        <v>0.01</v>
      </c>
      <c r="L120" s="177">
        <f t="shared" si="49"/>
        <v>0.13800000000000001</v>
      </c>
      <c r="M120" s="177">
        <f t="shared" si="49"/>
        <v>0</v>
      </c>
      <c r="N120" s="176">
        <f t="shared" si="49"/>
        <v>0</v>
      </c>
      <c r="O120" s="176">
        <f t="shared" si="49"/>
        <v>0</v>
      </c>
      <c r="P120" s="176">
        <f t="shared" si="49"/>
        <v>0</v>
      </c>
    </row>
    <row r="121" spans="1:16">
      <c r="A121" s="174">
        <v>42430</v>
      </c>
      <c r="B121" s="176">
        <f t="shared" ref="B121:P121" si="50">+B120</f>
        <v>9205</v>
      </c>
      <c r="C121" s="176">
        <f t="shared" si="50"/>
        <v>0</v>
      </c>
      <c r="D121" s="176">
        <f t="shared" si="50"/>
        <v>32245</v>
      </c>
      <c r="E121" s="177">
        <f t="shared" si="50"/>
        <v>0.1</v>
      </c>
      <c r="F121" s="177">
        <f t="shared" si="50"/>
        <v>0.2</v>
      </c>
      <c r="G121" s="177">
        <f t="shared" si="50"/>
        <v>0.45</v>
      </c>
      <c r="H121" s="176">
        <f t="shared" si="50"/>
        <v>146</v>
      </c>
      <c r="I121" s="176">
        <f t="shared" si="50"/>
        <v>817</v>
      </c>
      <c r="J121" s="177">
        <f t="shared" si="50"/>
        <v>0.11</v>
      </c>
      <c r="K121" s="177">
        <f t="shared" si="50"/>
        <v>0.01</v>
      </c>
      <c r="L121" s="177">
        <f t="shared" si="50"/>
        <v>0.13800000000000001</v>
      </c>
      <c r="M121" s="177">
        <f t="shared" si="50"/>
        <v>0</v>
      </c>
      <c r="N121" s="176">
        <f t="shared" si="50"/>
        <v>0</v>
      </c>
      <c r="O121" s="176">
        <f t="shared" si="50"/>
        <v>0</v>
      </c>
      <c r="P121" s="176">
        <f t="shared" si="50"/>
        <v>0</v>
      </c>
    </row>
    <row r="122" spans="1:16">
      <c r="A122" s="174">
        <v>42461</v>
      </c>
      <c r="B122" s="176">
        <f t="shared" ref="B122:P122" si="51">+B121</f>
        <v>9205</v>
      </c>
      <c r="C122" s="176">
        <f t="shared" si="51"/>
        <v>0</v>
      </c>
      <c r="D122" s="176">
        <f t="shared" si="51"/>
        <v>32245</v>
      </c>
      <c r="E122" s="177">
        <f t="shared" si="51"/>
        <v>0.1</v>
      </c>
      <c r="F122" s="177">
        <f t="shared" si="51"/>
        <v>0.2</v>
      </c>
      <c r="G122" s="177">
        <f t="shared" si="51"/>
        <v>0.45</v>
      </c>
      <c r="H122" s="176">
        <f t="shared" si="51"/>
        <v>146</v>
      </c>
      <c r="I122" s="176">
        <f t="shared" si="51"/>
        <v>817</v>
      </c>
      <c r="J122" s="177">
        <f t="shared" si="51"/>
        <v>0.11</v>
      </c>
      <c r="K122" s="177">
        <f t="shared" si="51"/>
        <v>0.01</v>
      </c>
      <c r="L122" s="177">
        <f t="shared" si="51"/>
        <v>0.13800000000000001</v>
      </c>
      <c r="M122" s="177">
        <f t="shared" si="51"/>
        <v>0</v>
      </c>
      <c r="N122" s="176">
        <f t="shared" si="51"/>
        <v>0</v>
      </c>
      <c r="O122" s="176">
        <f t="shared" si="51"/>
        <v>0</v>
      </c>
      <c r="P122" s="176">
        <f t="shared" si="51"/>
        <v>0</v>
      </c>
    </row>
    <row r="123" spans="1:16">
      <c r="A123" s="174">
        <v>42491</v>
      </c>
      <c r="B123" s="176">
        <f t="shared" ref="B123:P123" si="52">+B122</f>
        <v>9205</v>
      </c>
      <c r="C123" s="176">
        <f t="shared" si="52"/>
        <v>0</v>
      </c>
      <c r="D123" s="176">
        <f t="shared" si="52"/>
        <v>32245</v>
      </c>
      <c r="E123" s="177">
        <f t="shared" si="52"/>
        <v>0.1</v>
      </c>
      <c r="F123" s="177">
        <f t="shared" si="52"/>
        <v>0.2</v>
      </c>
      <c r="G123" s="177">
        <f t="shared" si="52"/>
        <v>0.45</v>
      </c>
      <c r="H123" s="176">
        <f t="shared" si="52"/>
        <v>146</v>
      </c>
      <c r="I123" s="176">
        <f t="shared" si="52"/>
        <v>817</v>
      </c>
      <c r="J123" s="177">
        <f t="shared" si="52"/>
        <v>0.11</v>
      </c>
      <c r="K123" s="177">
        <f t="shared" si="52"/>
        <v>0.01</v>
      </c>
      <c r="L123" s="177">
        <f t="shared" si="52"/>
        <v>0.13800000000000001</v>
      </c>
      <c r="M123" s="177">
        <f t="shared" si="52"/>
        <v>0</v>
      </c>
      <c r="N123" s="176">
        <f t="shared" si="52"/>
        <v>0</v>
      </c>
      <c r="O123" s="176">
        <f t="shared" si="52"/>
        <v>0</v>
      </c>
      <c r="P123" s="176">
        <f t="shared" si="52"/>
        <v>0</v>
      </c>
    </row>
    <row r="124" spans="1:16">
      <c r="A124" s="174">
        <v>42522</v>
      </c>
      <c r="B124" s="176">
        <f t="shared" ref="B124:P124" si="53">+B123</f>
        <v>9205</v>
      </c>
      <c r="C124" s="176">
        <f t="shared" si="53"/>
        <v>0</v>
      </c>
      <c r="D124" s="176">
        <f t="shared" si="53"/>
        <v>32245</v>
      </c>
      <c r="E124" s="177">
        <f t="shared" si="53"/>
        <v>0.1</v>
      </c>
      <c r="F124" s="177">
        <f t="shared" si="53"/>
        <v>0.2</v>
      </c>
      <c r="G124" s="177">
        <f t="shared" si="53"/>
        <v>0.45</v>
      </c>
      <c r="H124" s="176">
        <f t="shared" si="53"/>
        <v>146</v>
      </c>
      <c r="I124" s="176">
        <f t="shared" si="53"/>
        <v>817</v>
      </c>
      <c r="J124" s="177">
        <f t="shared" si="53"/>
        <v>0.11</v>
      </c>
      <c r="K124" s="177">
        <f t="shared" si="53"/>
        <v>0.01</v>
      </c>
      <c r="L124" s="177">
        <f t="shared" si="53"/>
        <v>0.13800000000000001</v>
      </c>
      <c r="M124" s="177">
        <f t="shared" si="53"/>
        <v>0</v>
      </c>
      <c r="N124" s="176">
        <f t="shared" si="53"/>
        <v>0</v>
      </c>
      <c r="O124" s="176">
        <f t="shared" si="53"/>
        <v>0</v>
      </c>
      <c r="P124" s="176">
        <f t="shared" si="53"/>
        <v>0</v>
      </c>
    </row>
    <row r="125" spans="1:16">
      <c r="A125" s="174">
        <v>42552</v>
      </c>
      <c r="B125" s="176">
        <f t="shared" ref="B125:P125" si="54">+B124</f>
        <v>9205</v>
      </c>
      <c r="C125" s="176">
        <f t="shared" si="54"/>
        <v>0</v>
      </c>
      <c r="D125" s="176">
        <f t="shared" si="54"/>
        <v>32245</v>
      </c>
      <c r="E125" s="177">
        <f t="shared" si="54"/>
        <v>0.1</v>
      </c>
      <c r="F125" s="177">
        <f t="shared" si="54"/>
        <v>0.2</v>
      </c>
      <c r="G125" s="177">
        <f t="shared" si="54"/>
        <v>0.45</v>
      </c>
      <c r="H125" s="176">
        <f t="shared" si="54"/>
        <v>146</v>
      </c>
      <c r="I125" s="176">
        <f t="shared" si="54"/>
        <v>817</v>
      </c>
      <c r="J125" s="177">
        <f t="shared" si="54"/>
        <v>0.11</v>
      </c>
      <c r="K125" s="177">
        <f t="shared" si="54"/>
        <v>0.01</v>
      </c>
      <c r="L125" s="177">
        <f t="shared" si="54"/>
        <v>0.13800000000000001</v>
      </c>
      <c r="M125" s="177">
        <f t="shared" si="54"/>
        <v>0</v>
      </c>
      <c r="N125" s="176">
        <f t="shared" si="54"/>
        <v>0</v>
      </c>
      <c r="O125" s="176">
        <f t="shared" si="54"/>
        <v>0</v>
      </c>
      <c r="P125" s="176">
        <f t="shared" si="54"/>
        <v>0</v>
      </c>
    </row>
    <row r="126" spans="1:16">
      <c r="A126" s="174">
        <v>42583</v>
      </c>
      <c r="B126" s="176">
        <f t="shared" ref="B126:P126" si="55">+B125</f>
        <v>9205</v>
      </c>
      <c r="C126" s="176">
        <f t="shared" si="55"/>
        <v>0</v>
      </c>
      <c r="D126" s="176">
        <f t="shared" si="55"/>
        <v>32245</v>
      </c>
      <c r="E126" s="177">
        <f t="shared" si="55"/>
        <v>0.1</v>
      </c>
      <c r="F126" s="177">
        <f t="shared" si="55"/>
        <v>0.2</v>
      </c>
      <c r="G126" s="177">
        <f t="shared" si="55"/>
        <v>0.45</v>
      </c>
      <c r="H126" s="176">
        <f t="shared" si="55"/>
        <v>146</v>
      </c>
      <c r="I126" s="176">
        <f t="shared" si="55"/>
        <v>817</v>
      </c>
      <c r="J126" s="177">
        <f t="shared" si="55"/>
        <v>0.11</v>
      </c>
      <c r="K126" s="177">
        <f t="shared" si="55"/>
        <v>0.01</v>
      </c>
      <c r="L126" s="177">
        <f t="shared" si="55"/>
        <v>0.13800000000000001</v>
      </c>
      <c r="M126" s="177">
        <f t="shared" si="55"/>
        <v>0</v>
      </c>
      <c r="N126" s="176">
        <f t="shared" si="55"/>
        <v>0</v>
      </c>
      <c r="O126" s="176">
        <f t="shared" si="55"/>
        <v>0</v>
      </c>
      <c r="P126" s="176">
        <f t="shared" si="55"/>
        <v>0</v>
      </c>
    </row>
    <row r="127" spans="1:16">
      <c r="A127" s="174">
        <v>42614</v>
      </c>
      <c r="B127" s="176">
        <f t="shared" ref="B127:P127" si="56">+B126</f>
        <v>9205</v>
      </c>
      <c r="C127" s="176">
        <f t="shared" si="56"/>
        <v>0</v>
      </c>
      <c r="D127" s="176">
        <f t="shared" si="56"/>
        <v>32245</v>
      </c>
      <c r="E127" s="177">
        <f t="shared" si="56"/>
        <v>0.1</v>
      </c>
      <c r="F127" s="177">
        <f t="shared" si="56"/>
        <v>0.2</v>
      </c>
      <c r="G127" s="177">
        <f t="shared" si="56"/>
        <v>0.45</v>
      </c>
      <c r="H127" s="176">
        <f t="shared" si="56"/>
        <v>146</v>
      </c>
      <c r="I127" s="176">
        <f t="shared" si="56"/>
        <v>817</v>
      </c>
      <c r="J127" s="177">
        <f t="shared" si="56"/>
        <v>0.11</v>
      </c>
      <c r="K127" s="177">
        <f t="shared" si="56"/>
        <v>0.01</v>
      </c>
      <c r="L127" s="177">
        <f t="shared" si="56"/>
        <v>0.13800000000000001</v>
      </c>
      <c r="M127" s="177">
        <f t="shared" si="56"/>
        <v>0</v>
      </c>
      <c r="N127" s="176">
        <f t="shared" si="56"/>
        <v>0</v>
      </c>
      <c r="O127" s="176">
        <f t="shared" si="56"/>
        <v>0</v>
      </c>
      <c r="P127" s="176">
        <f t="shared" si="56"/>
        <v>0</v>
      </c>
    </row>
    <row r="128" spans="1:16">
      <c r="A128" s="174">
        <v>42644</v>
      </c>
      <c r="B128" s="176">
        <f t="shared" ref="B128:P128" si="57">+B127</f>
        <v>9205</v>
      </c>
      <c r="C128" s="176">
        <f t="shared" si="57"/>
        <v>0</v>
      </c>
      <c r="D128" s="176">
        <f t="shared" si="57"/>
        <v>32245</v>
      </c>
      <c r="E128" s="177">
        <f t="shared" si="57"/>
        <v>0.1</v>
      </c>
      <c r="F128" s="177">
        <f t="shared" si="57"/>
        <v>0.2</v>
      </c>
      <c r="G128" s="177">
        <f t="shared" si="57"/>
        <v>0.45</v>
      </c>
      <c r="H128" s="176">
        <f t="shared" si="57"/>
        <v>146</v>
      </c>
      <c r="I128" s="176">
        <f t="shared" si="57"/>
        <v>817</v>
      </c>
      <c r="J128" s="177">
        <f t="shared" si="57"/>
        <v>0.11</v>
      </c>
      <c r="K128" s="177">
        <f t="shared" si="57"/>
        <v>0.01</v>
      </c>
      <c r="L128" s="177">
        <f t="shared" si="57"/>
        <v>0.13800000000000001</v>
      </c>
      <c r="M128" s="177">
        <f t="shared" si="57"/>
        <v>0</v>
      </c>
      <c r="N128" s="176">
        <f t="shared" si="57"/>
        <v>0</v>
      </c>
      <c r="O128" s="176">
        <f t="shared" si="57"/>
        <v>0</v>
      </c>
      <c r="P128" s="176">
        <f t="shared" si="57"/>
        <v>0</v>
      </c>
    </row>
    <row r="129" spans="1:16">
      <c r="A129" s="174">
        <v>42675</v>
      </c>
      <c r="B129" s="176">
        <f t="shared" ref="B129:P129" si="58">+B128</f>
        <v>9205</v>
      </c>
      <c r="C129" s="176">
        <f t="shared" si="58"/>
        <v>0</v>
      </c>
      <c r="D129" s="176">
        <f t="shared" si="58"/>
        <v>32245</v>
      </c>
      <c r="E129" s="177">
        <f t="shared" si="58"/>
        <v>0.1</v>
      </c>
      <c r="F129" s="177">
        <f t="shared" si="58"/>
        <v>0.2</v>
      </c>
      <c r="G129" s="177">
        <f t="shared" si="58"/>
        <v>0.45</v>
      </c>
      <c r="H129" s="176">
        <f t="shared" si="58"/>
        <v>146</v>
      </c>
      <c r="I129" s="176">
        <f t="shared" si="58"/>
        <v>817</v>
      </c>
      <c r="J129" s="177">
        <f t="shared" si="58"/>
        <v>0.11</v>
      </c>
      <c r="K129" s="177">
        <f t="shared" si="58"/>
        <v>0.01</v>
      </c>
      <c r="L129" s="177">
        <f t="shared" si="58"/>
        <v>0.13800000000000001</v>
      </c>
      <c r="M129" s="177">
        <f t="shared" si="58"/>
        <v>0</v>
      </c>
      <c r="N129" s="176">
        <f t="shared" si="58"/>
        <v>0</v>
      </c>
      <c r="O129" s="176">
        <f t="shared" si="58"/>
        <v>0</v>
      </c>
      <c r="P129" s="176">
        <f t="shared" si="58"/>
        <v>0</v>
      </c>
    </row>
    <row r="130" spans="1:16">
      <c r="A130" s="174">
        <v>42705</v>
      </c>
      <c r="B130" s="176">
        <f t="shared" ref="B130:P130" si="59">+B129</f>
        <v>9205</v>
      </c>
      <c r="C130" s="176">
        <f t="shared" si="59"/>
        <v>0</v>
      </c>
      <c r="D130" s="176">
        <f t="shared" si="59"/>
        <v>32245</v>
      </c>
      <c r="E130" s="177">
        <f t="shared" si="59"/>
        <v>0.1</v>
      </c>
      <c r="F130" s="177">
        <f t="shared" si="59"/>
        <v>0.2</v>
      </c>
      <c r="G130" s="177">
        <f t="shared" si="59"/>
        <v>0.45</v>
      </c>
      <c r="H130" s="176">
        <f t="shared" si="59"/>
        <v>146</v>
      </c>
      <c r="I130" s="176">
        <f t="shared" si="59"/>
        <v>817</v>
      </c>
      <c r="J130" s="177">
        <f t="shared" si="59"/>
        <v>0.11</v>
      </c>
      <c r="K130" s="177">
        <f t="shared" si="59"/>
        <v>0.01</v>
      </c>
      <c r="L130" s="177">
        <f t="shared" si="59"/>
        <v>0.13800000000000001</v>
      </c>
      <c r="M130" s="177">
        <f t="shared" si="59"/>
        <v>0</v>
      </c>
      <c r="N130" s="176">
        <f t="shared" si="59"/>
        <v>0</v>
      </c>
      <c r="O130" s="176">
        <f t="shared" si="59"/>
        <v>0</v>
      </c>
      <c r="P130" s="176">
        <f t="shared" si="59"/>
        <v>0</v>
      </c>
    </row>
    <row r="131" spans="1:16">
      <c r="A131" s="174">
        <v>42736</v>
      </c>
      <c r="B131" s="176">
        <f t="shared" ref="B131:P131" si="60">+B130</f>
        <v>9205</v>
      </c>
      <c r="C131" s="176">
        <f t="shared" si="60"/>
        <v>0</v>
      </c>
      <c r="D131" s="176">
        <f t="shared" si="60"/>
        <v>32245</v>
      </c>
      <c r="E131" s="177">
        <f t="shared" si="60"/>
        <v>0.1</v>
      </c>
      <c r="F131" s="177">
        <f t="shared" si="60"/>
        <v>0.2</v>
      </c>
      <c r="G131" s="177">
        <f t="shared" si="60"/>
        <v>0.45</v>
      </c>
      <c r="H131" s="176">
        <f t="shared" si="60"/>
        <v>146</v>
      </c>
      <c r="I131" s="176">
        <f t="shared" si="60"/>
        <v>817</v>
      </c>
      <c r="J131" s="177">
        <f t="shared" si="60"/>
        <v>0.11</v>
      </c>
      <c r="K131" s="177">
        <f t="shared" si="60"/>
        <v>0.01</v>
      </c>
      <c r="L131" s="177">
        <f t="shared" si="60"/>
        <v>0.13800000000000001</v>
      </c>
      <c r="M131" s="177">
        <f t="shared" si="60"/>
        <v>0</v>
      </c>
      <c r="N131" s="176">
        <f t="shared" si="60"/>
        <v>0</v>
      </c>
      <c r="O131" s="176">
        <f t="shared" si="60"/>
        <v>0</v>
      </c>
      <c r="P131" s="176">
        <f t="shared" si="60"/>
        <v>0</v>
      </c>
    </row>
    <row r="132" spans="1:16">
      <c r="A132" s="174">
        <v>42767</v>
      </c>
      <c r="B132" s="176">
        <f t="shared" ref="B132:P132" si="61">+B131</f>
        <v>9205</v>
      </c>
      <c r="C132" s="176">
        <f t="shared" si="61"/>
        <v>0</v>
      </c>
      <c r="D132" s="176">
        <f t="shared" si="61"/>
        <v>32245</v>
      </c>
      <c r="E132" s="177">
        <f t="shared" si="61"/>
        <v>0.1</v>
      </c>
      <c r="F132" s="177">
        <f t="shared" si="61"/>
        <v>0.2</v>
      </c>
      <c r="G132" s="177">
        <f t="shared" si="61"/>
        <v>0.45</v>
      </c>
      <c r="H132" s="176">
        <f t="shared" si="61"/>
        <v>146</v>
      </c>
      <c r="I132" s="176">
        <f t="shared" si="61"/>
        <v>817</v>
      </c>
      <c r="J132" s="177">
        <f t="shared" si="61"/>
        <v>0.11</v>
      </c>
      <c r="K132" s="177">
        <f t="shared" si="61"/>
        <v>0.01</v>
      </c>
      <c r="L132" s="177">
        <f t="shared" si="61"/>
        <v>0.13800000000000001</v>
      </c>
      <c r="M132" s="177">
        <f t="shared" si="61"/>
        <v>0</v>
      </c>
      <c r="N132" s="176">
        <f t="shared" si="61"/>
        <v>0</v>
      </c>
      <c r="O132" s="176">
        <f t="shared" si="61"/>
        <v>0</v>
      </c>
      <c r="P132" s="176">
        <f t="shared" si="61"/>
        <v>0</v>
      </c>
    </row>
    <row r="133" spans="1:16">
      <c r="A133" s="174">
        <v>42795</v>
      </c>
      <c r="B133" s="176">
        <f t="shared" ref="B133:P133" si="62">+B132</f>
        <v>9205</v>
      </c>
      <c r="C133" s="176">
        <f t="shared" si="62"/>
        <v>0</v>
      </c>
      <c r="D133" s="176">
        <f t="shared" si="62"/>
        <v>32245</v>
      </c>
      <c r="E133" s="177">
        <f t="shared" si="62"/>
        <v>0.1</v>
      </c>
      <c r="F133" s="177">
        <f t="shared" si="62"/>
        <v>0.2</v>
      </c>
      <c r="G133" s="177">
        <f t="shared" si="62"/>
        <v>0.45</v>
      </c>
      <c r="H133" s="176">
        <f t="shared" si="62"/>
        <v>146</v>
      </c>
      <c r="I133" s="176">
        <f t="shared" si="62"/>
        <v>817</v>
      </c>
      <c r="J133" s="177">
        <f t="shared" si="62"/>
        <v>0.11</v>
      </c>
      <c r="K133" s="177">
        <f t="shared" si="62"/>
        <v>0.01</v>
      </c>
      <c r="L133" s="177">
        <f t="shared" si="62"/>
        <v>0.13800000000000001</v>
      </c>
      <c r="M133" s="177">
        <f t="shared" si="62"/>
        <v>0</v>
      </c>
      <c r="N133" s="176">
        <f t="shared" si="62"/>
        <v>0</v>
      </c>
      <c r="O133" s="176">
        <f t="shared" si="62"/>
        <v>0</v>
      </c>
      <c r="P133" s="176">
        <f t="shared" si="62"/>
        <v>0</v>
      </c>
    </row>
    <row r="134" spans="1:16">
      <c r="A134" s="174">
        <v>42826</v>
      </c>
      <c r="B134" s="176">
        <f t="shared" ref="B134:P134" si="63">+B133</f>
        <v>9205</v>
      </c>
      <c r="C134" s="176">
        <f t="shared" si="63"/>
        <v>0</v>
      </c>
      <c r="D134" s="176">
        <f t="shared" si="63"/>
        <v>32245</v>
      </c>
      <c r="E134" s="177">
        <f t="shared" si="63"/>
        <v>0.1</v>
      </c>
      <c r="F134" s="177">
        <f t="shared" si="63"/>
        <v>0.2</v>
      </c>
      <c r="G134" s="177">
        <f t="shared" si="63"/>
        <v>0.45</v>
      </c>
      <c r="H134" s="176">
        <f t="shared" si="63"/>
        <v>146</v>
      </c>
      <c r="I134" s="176">
        <f t="shared" si="63"/>
        <v>817</v>
      </c>
      <c r="J134" s="177">
        <f t="shared" si="63"/>
        <v>0.11</v>
      </c>
      <c r="K134" s="177">
        <f t="shared" si="63"/>
        <v>0.01</v>
      </c>
      <c r="L134" s="177">
        <f t="shared" si="63"/>
        <v>0.13800000000000001</v>
      </c>
      <c r="M134" s="177">
        <f t="shared" si="63"/>
        <v>0</v>
      </c>
      <c r="N134" s="176">
        <f t="shared" si="63"/>
        <v>0</v>
      </c>
      <c r="O134" s="176">
        <f t="shared" si="63"/>
        <v>0</v>
      </c>
      <c r="P134" s="176">
        <f t="shared" si="63"/>
        <v>0</v>
      </c>
    </row>
    <row r="135" spans="1:16">
      <c r="A135" s="174">
        <v>42856</v>
      </c>
      <c r="B135" s="176">
        <f t="shared" ref="B135:P135" si="64">+B134</f>
        <v>9205</v>
      </c>
      <c r="C135" s="176">
        <f t="shared" si="64"/>
        <v>0</v>
      </c>
      <c r="D135" s="176">
        <f t="shared" si="64"/>
        <v>32245</v>
      </c>
      <c r="E135" s="177">
        <f t="shared" si="64"/>
        <v>0.1</v>
      </c>
      <c r="F135" s="177">
        <f t="shared" si="64"/>
        <v>0.2</v>
      </c>
      <c r="G135" s="177">
        <f t="shared" si="64"/>
        <v>0.45</v>
      </c>
      <c r="H135" s="176">
        <f t="shared" si="64"/>
        <v>146</v>
      </c>
      <c r="I135" s="176">
        <f t="shared" si="64"/>
        <v>817</v>
      </c>
      <c r="J135" s="177">
        <f t="shared" si="64"/>
        <v>0.11</v>
      </c>
      <c r="K135" s="177">
        <f t="shared" si="64"/>
        <v>0.01</v>
      </c>
      <c r="L135" s="177">
        <f t="shared" si="64"/>
        <v>0.13800000000000001</v>
      </c>
      <c r="M135" s="177">
        <f t="shared" si="64"/>
        <v>0</v>
      </c>
      <c r="N135" s="176">
        <f t="shared" si="64"/>
        <v>0</v>
      </c>
      <c r="O135" s="176">
        <f t="shared" si="64"/>
        <v>0</v>
      </c>
      <c r="P135" s="176">
        <f t="shared" si="64"/>
        <v>0</v>
      </c>
    </row>
    <row r="136" spans="1:16">
      <c r="A136" s="174">
        <v>42887</v>
      </c>
      <c r="B136" s="176">
        <f t="shared" ref="B136:P136" si="65">+B135</f>
        <v>9205</v>
      </c>
      <c r="C136" s="176">
        <f t="shared" si="65"/>
        <v>0</v>
      </c>
      <c r="D136" s="176">
        <f t="shared" si="65"/>
        <v>32245</v>
      </c>
      <c r="E136" s="177">
        <f t="shared" si="65"/>
        <v>0.1</v>
      </c>
      <c r="F136" s="177">
        <f t="shared" si="65"/>
        <v>0.2</v>
      </c>
      <c r="G136" s="177">
        <f t="shared" si="65"/>
        <v>0.45</v>
      </c>
      <c r="H136" s="176">
        <f t="shared" si="65"/>
        <v>146</v>
      </c>
      <c r="I136" s="176">
        <f t="shared" si="65"/>
        <v>817</v>
      </c>
      <c r="J136" s="177">
        <f t="shared" si="65"/>
        <v>0.11</v>
      </c>
      <c r="K136" s="177">
        <f t="shared" si="65"/>
        <v>0.01</v>
      </c>
      <c r="L136" s="177">
        <f t="shared" si="65"/>
        <v>0.13800000000000001</v>
      </c>
      <c r="M136" s="177">
        <f t="shared" si="65"/>
        <v>0</v>
      </c>
      <c r="N136" s="176">
        <f t="shared" si="65"/>
        <v>0</v>
      </c>
      <c r="O136" s="176">
        <f t="shared" si="65"/>
        <v>0</v>
      </c>
      <c r="P136" s="176">
        <f t="shared" si="65"/>
        <v>0</v>
      </c>
    </row>
    <row r="137" spans="1:16">
      <c r="A137" s="174">
        <v>42917</v>
      </c>
      <c r="B137" s="176">
        <f t="shared" ref="B137:P137" si="66">+B136</f>
        <v>9205</v>
      </c>
      <c r="C137" s="176">
        <f t="shared" si="66"/>
        <v>0</v>
      </c>
      <c r="D137" s="176">
        <f t="shared" si="66"/>
        <v>32245</v>
      </c>
      <c r="E137" s="177">
        <f t="shared" si="66"/>
        <v>0.1</v>
      </c>
      <c r="F137" s="177">
        <f t="shared" si="66"/>
        <v>0.2</v>
      </c>
      <c r="G137" s="177">
        <f t="shared" si="66"/>
        <v>0.45</v>
      </c>
      <c r="H137" s="176">
        <f t="shared" si="66"/>
        <v>146</v>
      </c>
      <c r="I137" s="176">
        <f t="shared" si="66"/>
        <v>817</v>
      </c>
      <c r="J137" s="177">
        <f t="shared" si="66"/>
        <v>0.11</v>
      </c>
      <c r="K137" s="177">
        <f t="shared" si="66"/>
        <v>0.01</v>
      </c>
      <c r="L137" s="177">
        <f t="shared" si="66"/>
        <v>0.13800000000000001</v>
      </c>
      <c r="M137" s="177">
        <f t="shared" si="66"/>
        <v>0</v>
      </c>
      <c r="N137" s="176">
        <f t="shared" si="66"/>
        <v>0</v>
      </c>
      <c r="O137" s="176">
        <f t="shared" si="66"/>
        <v>0</v>
      </c>
      <c r="P137" s="176">
        <f t="shared" si="66"/>
        <v>0</v>
      </c>
    </row>
    <row r="138" spans="1:16">
      <c r="A138" s="174">
        <v>42948</v>
      </c>
      <c r="B138" s="176">
        <f t="shared" ref="B138:P138" si="67">+B137</f>
        <v>9205</v>
      </c>
      <c r="C138" s="176">
        <f t="shared" si="67"/>
        <v>0</v>
      </c>
      <c r="D138" s="176">
        <f t="shared" si="67"/>
        <v>32245</v>
      </c>
      <c r="E138" s="177">
        <f t="shared" si="67"/>
        <v>0.1</v>
      </c>
      <c r="F138" s="177">
        <f t="shared" si="67"/>
        <v>0.2</v>
      </c>
      <c r="G138" s="177">
        <f t="shared" si="67"/>
        <v>0.45</v>
      </c>
      <c r="H138" s="176">
        <f t="shared" si="67"/>
        <v>146</v>
      </c>
      <c r="I138" s="176">
        <f t="shared" si="67"/>
        <v>817</v>
      </c>
      <c r="J138" s="177">
        <f t="shared" si="67"/>
        <v>0.11</v>
      </c>
      <c r="K138" s="177">
        <f t="shared" si="67"/>
        <v>0.01</v>
      </c>
      <c r="L138" s="177">
        <f t="shared" si="67"/>
        <v>0.13800000000000001</v>
      </c>
      <c r="M138" s="177">
        <f t="shared" si="67"/>
        <v>0</v>
      </c>
      <c r="N138" s="176">
        <f t="shared" si="67"/>
        <v>0</v>
      </c>
      <c r="O138" s="176">
        <f t="shared" si="67"/>
        <v>0</v>
      </c>
      <c r="P138" s="176">
        <f t="shared" si="67"/>
        <v>0</v>
      </c>
    </row>
    <row r="139" spans="1:16">
      <c r="A139" s="174">
        <v>42979</v>
      </c>
      <c r="B139" s="176">
        <f t="shared" ref="B139:P139" si="68">+B138</f>
        <v>9205</v>
      </c>
      <c r="C139" s="176">
        <f t="shared" si="68"/>
        <v>0</v>
      </c>
      <c r="D139" s="176">
        <f t="shared" si="68"/>
        <v>32245</v>
      </c>
      <c r="E139" s="177">
        <f t="shared" si="68"/>
        <v>0.1</v>
      </c>
      <c r="F139" s="177">
        <f t="shared" si="68"/>
        <v>0.2</v>
      </c>
      <c r="G139" s="177">
        <f t="shared" si="68"/>
        <v>0.45</v>
      </c>
      <c r="H139" s="176">
        <f t="shared" si="68"/>
        <v>146</v>
      </c>
      <c r="I139" s="176">
        <f t="shared" si="68"/>
        <v>817</v>
      </c>
      <c r="J139" s="177">
        <f t="shared" si="68"/>
        <v>0.11</v>
      </c>
      <c r="K139" s="177">
        <f t="shared" si="68"/>
        <v>0.01</v>
      </c>
      <c r="L139" s="177">
        <f t="shared" si="68"/>
        <v>0.13800000000000001</v>
      </c>
      <c r="M139" s="177">
        <f t="shared" si="68"/>
        <v>0</v>
      </c>
      <c r="N139" s="176">
        <f t="shared" si="68"/>
        <v>0</v>
      </c>
      <c r="O139" s="176">
        <f t="shared" si="68"/>
        <v>0</v>
      </c>
      <c r="P139" s="176">
        <f t="shared" si="68"/>
        <v>0</v>
      </c>
    </row>
    <row r="140" spans="1:16">
      <c r="A140" s="174">
        <v>43009</v>
      </c>
      <c r="B140" s="176">
        <f t="shared" ref="B140:P140" si="69">+B139</f>
        <v>9205</v>
      </c>
      <c r="C140" s="176">
        <f t="shared" si="69"/>
        <v>0</v>
      </c>
      <c r="D140" s="176">
        <f t="shared" si="69"/>
        <v>32245</v>
      </c>
      <c r="E140" s="177">
        <f t="shared" si="69"/>
        <v>0.1</v>
      </c>
      <c r="F140" s="177">
        <f t="shared" si="69"/>
        <v>0.2</v>
      </c>
      <c r="G140" s="177">
        <f t="shared" si="69"/>
        <v>0.45</v>
      </c>
      <c r="H140" s="176">
        <f t="shared" si="69"/>
        <v>146</v>
      </c>
      <c r="I140" s="176">
        <f t="shared" si="69"/>
        <v>817</v>
      </c>
      <c r="J140" s="177">
        <f t="shared" si="69"/>
        <v>0.11</v>
      </c>
      <c r="K140" s="177">
        <f t="shared" si="69"/>
        <v>0.01</v>
      </c>
      <c r="L140" s="177">
        <f t="shared" si="69"/>
        <v>0.13800000000000001</v>
      </c>
      <c r="M140" s="177">
        <f t="shared" si="69"/>
        <v>0</v>
      </c>
      <c r="N140" s="176">
        <f t="shared" si="69"/>
        <v>0</v>
      </c>
      <c r="O140" s="176">
        <f t="shared" si="69"/>
        <v>0</v>
      </c>
      <c r="P140" s="176">
        <f t="shared" si="69"/>
        <v>0</v>
      </c>
    </row>
    <row r="141" spans="1:16">
      <c r="A141" s="174">
        <v>43040</v>
      </c>
      <c r="B141" s="176">
        <f t="shared" ref="B141:P141" si="70">+B140</f>
        <v>9205</v>
      </c>
      <c r="C141" s="176">
        <f t="shared" si="70"/>
        <v>0</v>
      </c>
      <c r="D141" s="176">
        <f t="shared" si="70"/>
        <v>32245</v>
      </c>
      <c r="E141" s="177">
        <f t="shared" si="70"/>
        <v>0.1</v>
      </c>
      <c r="F141" s="177">
        <f t="shared" si="70"/>
        <v>0.2</v>
      </c>
      <c r="G141" s="177">
        <f t="shared" si="70"/>
        <v>0.45</v>
      </c>
      <c r="H141" s="176">
        <f t="shared" si="70"/>
        <v>146</v>
      </c>
      <c r="I141" s="176">
        <f t="shared" si="70"/>
        <v>817</v>
      </c>
      <c r="J141" s="177">
        <f t="shared" si="70"/>
        <v>0.11</v>
      </c>
      <c r="K141" s="177">
        <f t="shared" si="70"/>
        <v>0.01</v>
      </c>
      <c r="L141" s="177">
        <f t="shared" si="70"/>
        <v>0.13800000000000001</v>
      </c>
      <c r="M141" s="177">
        <f t="shared" si="70"/>
        <v>0</v>
      </c>
      <c r="N141" s="176">
        <f t="shared" si="70"/>
        <v>0</v>
      </c>
      <c r="O141" s="176">
        <f t="shared" si="70"/>
        <v>0</v>
      </c>
      <c r="P141" s="176">
        <f t="shared" si="70"/>
        <v>0</v>
      </c>
    </row>
    <row r="142" spans="1:16">
      <c r="A142" s="174">
        <v>43070</v>
      </c>
      <c r="B142" s="176">
        <f t="shared" ref="B142:P142" si="71">+B141</f>
        <v>9205</v>
      </c>
      <c r="C142" s="176">
        <f t="shared" si="71"/>
        <v>0</v>
      </c>
      <c r="D142" s="176">
        <f t="shared" si="71"/>
        <v>32245</v>
      </c>
      <c r="E142" s="177">
        <f t="shared" si="71"/>
        <v>0.1</v>
      </c>
      <c r="F142" s="177">
        <f t="shared" si="71"/>
        <v>0.2</v>
      </c>
      <c r="G142" s="177">
        <f t="shared" si="71"/>
        <v>0.45</v>
      </c>
      <c r="H142" s="176">
        <f t="shared" si="71"/>
        <v>146</v>
      </c>
      <c r="I142" s="176">
        <f t="shared" si="71"/>
        <v>817</v>
      </c>
      <c r="J142" s="177">
        <f t="shared" si="71"/>
        <v>0.11</v>
      </c>
      <c r="K142" s="177">
        <f t="shared" si="71"/>
        <v>0.01</v>
      </c>
      <c r="L142" s="177">
        <f t="shared" si="71"/>
        <v>0.13800000000000001</v>
      </c>
      <c r="M142" s="177">
        <f t="shared" si="71"/>
        <v>0</v>
      </c>
      <c r="N142" s="176">
        <f t="shared" si="71"/>
        <v>0</v>
      </c>
      <c r="O142" s="176">
        <f t="shared" si="71"/>
        <v>0</v>
      </c>
      <c r="P142" s="176">
        <f t="shared" si="71"/>
        <v>0</v>
      </c>
    </row>
    <row r="143" spans="1:16">
      <c r="A143" s="174">
        <v>43101</v>
      </c>
      <c r="B143" s="176">
        <f t="shared" ref="B143:P143" si="72">+B142</f>
        <v>9205</v>
      </c>
      <c r="C143" s="176">
        <f t="shared" si="72"/>
        <v>0</v>
      </c>
      <c r="D143" s="176">
        <f t="shared" si="72"/>
        <v>32245</v>
      </c>
      <c r="E143" s="177">
        <f t="shared" si="72"/>
        <v>0.1</v>
      </c>
      <c r="F143" s="177">
        <f t="shared" si="72"/>
        <v>0.2</v>
      </c>
      <c r="G143" s="177">
        <f t="shared" si="72"/>
        <v>0.45</v>
      </c>
      <c r="H143" s="176">
        <f t="shared" si="72"/>
        <v>146</v>
      </c>
      <c r="I143" s="176">
        <f t="shared" si="72"/>
        <v>817</v>
      </c>
      <c r="J143" s="177">
        <f t="shared" si="72"/>
        <v>0.11</v>
      </c>
      <c r="K143" s="177">
        <f t="shared" si="72"/>
        <v>0.01</v>
      </c>
      <c r="L143" s="177">
        <f t="shared" si="72"/>
        <v>0.13800000000000001</v>
      </c>
      <c r="M143" s="177">
        <f t="shared" si="72"/>
        <v>0</v>
      </c>
      <c r="N143" s="176">
        <f t="shared" si="72"/>
        <v>0</v>
      </c>
      <c r="O143" s="176">
        <f t="shared" si="72"/>
        <v>0</v>
      </c>
      <c r="P143" s="176">
        <f t="shared" si="72"/>
        <v>0</v>
      </c>
    </row>
    <row r="144" spans="1:16">
      <c r="A144" s="174">
        <v>43132</v>
      </c>
      <c r="B144" s="176">
        <f t="shared" ref="B144:P144" si="73">+B143</f>
        <v>9205</v>
      </c>
      <c r="C144" s="176">
        <f t="shared" si="73"/>
        <v>0</v>
      </c>
      <c r="D144" s="176">
        <f t="shared" si="73"/>
        <v>32245</v>
      </c>
      <c r="E144" s="177">
        <f t="shared" si="73"/>
        <v>0.1</v>
      </c>
      <c r="F144" s="177">
        <f t="shared" si="73"/>
        <v>0.2</v>
      </c>
      <c r="G144" s="177">
        <f t="shared" si="73"/>
        <v>0.45</v>
      </c>
      <c r="H144" s="176">
        <f t="shared" si="73"/>
        <v>146</v>
      </c>
      <c r="I144" s="176">
        <f t="shared" si="73"/>
        <v>817</v>
      </c>
      <c r="J144" s="177">
        <f t="shared" si="73"/>
        <v>0.11</v>
      </c>
      <c r="K144" s="177">
        <f t="shared" si="73"/>
        <v>0.01</v>
      </c>
      <c r="L144" s="177">
        <f t="shared" si="73"/>
        <v>0.13800000000000001</v>
      </c>
      <c r="M144" s="177">
        <f t="shared" si="73"/>
        <v>0</v>
      </c>
      <c r="N144" s="176">
        <f t="shared" si="73"/>
        <v>0</v>
      </c>
      <c r="O144" s="176">
        <f t="shared" si="73"/>
        <v>0</v>
      </c>
      <c r="P144" s="176">
        <f t="shared" si="73"/>
        <v>0</v>
      </c>
    </row>
    <row r="145" spans="1:16">
      <c r="A145" s="174">
        <v>43160</v>
      </c>
      <c r="B145" s="176">
        <f t="shared" ref="B145:P145" si="74">+B144</f>
        <v>9205</v>
      </c>
      <c r="C145" s="176">
        <f t="shared" si="74"/>
        <v>0</v>
      </c>
      <c r="D145" s="176">
        <f t="shared" si="74"/>
        <v>32245</v>
      </c>
      <c r="E145" s="177">
        <f t="shared" si="74"/>
        <v>0.1</v>
      </c>
      <c r="F145" s="177">
        <f t="shared" si="74"/>
        <v>0.2</v>
      </c>
      <c r="G145" s="177">
        <f t="shared" si="74"/>
        <v>0.45</v>
      </c>
      <c r="H145" s="176">
        <f t="shared" si="74"/>
        <v>146</v>
      </c>
      <c r="I145" s="176">
        <f t="shared" si="74"/>
        <v>817</v>
      </c>
      <c r="J145" s="177">
        <f t="shared" si="74"/>
        <v>0.11</v>
      </c>
      <c r="K145" s="177">
        <f t="shared" si="74"/>
        <v>0.01</v>
      </c>
      <c r="L145" s="177">
        <f t="shared" si="74"/>
        <v>0.13800000000000001</v>
      </c>
      <c r="M145" s="177">
        <f t="shared" si="74"/>
        <v>0</v>
      </c>
      <c r="N145" s="176">
        <f t="shared" si="74"/>
        <v>0</v>
      </c>
      <c r="O145" s="176">
        <f t="shared" si="74"/>
        <v>0</v>
      </c>
      <c r="P145" s="176">
        <f t="shared" si="74"/>
        <v>0</v>
      </c>
    </row>
    <row r="146" spans="1:16">
      <c r="A146" s="174">
        <v>43191</v>
      </c>
      <c r="B146" s="176">
        <f t="shared" ref="B146:P146" si="75">+B145</f>
        <v>9205</v>
      </c>
      <c r="C146" s="176">
        <f t="shared" si="75"/>
        <v>0</v>
      </c>
      <c r="D146" s="176">
        <f t="shared" si="75"/>
        <v>32245</v>
      </c>
      <c r="E146" s="177">
        <f t="shared" si="75"/>
        <v>0.1</v>
      </c>
      <c r="F146" s="177">
        <f t="shared" si="75"/>
        <v>0.2</v>
      </c>
      <c r="G146" s="177">
        <f t="shared" si="75"/>
        <v>0.45</v>
      </c>
      <c r="H146" s="176">
        <f t="shared" si="75"/>
        <v>146</v>
      </c>
      <c r="I146" s="176">
        <f t="shared" si="75"/>
        <v>817</v>
      </c>
      <c r="J146" s="177">
        <f t="shared" si="75"/>
        <v>0.11</v>
      </c>
      <c r="K146" s="177">
        <f t="shared" si="75"/>
        <v>0.01</v>
      </c>
      <c r="L146" s="177">
        <f t="shared" si="75"/>
        <v>0.13800000000000001</v>
      </c>
      <c r="M146" s="177">
        <f t="shared" si="75"/>
        <v>0</v>
      </c>
      <c r="N146" s="176">
        <f t="shared" si="75"/>
        <v>0</v>
      </c>
      <c r="O146" s="176">
        <f t="shared" si="75"/>
        <v>0</v>
      </c>
      <c r="P146" s="176">
        <f t="shared" si="75"/>
        <v>0</v>
      </c>
    </row>
    <row r="147" spans="1:16">
      <c r="A147" s="174">
        <v>43221</v>
      </c>
      <c r="B147" s="176">
        <f t="shared" ref="B147:P147" si="76">+B146</f>
        <v>9205</v>
      </c>
      <c r="C147" s="176">
        <f t="shared" si="76"/>
        <v>0</v>
      </c>
      <c r="D147" s="176">
        <f t="shared" si="76"/>
        <v>32245</v>
      </c>
      <c r="E147" s="177">
        <f t="shared" si="76"/>
        <v>0.1</v>
      </c>
      <c r="F147" s="177">
        <f t="shared" si="76"/>
        <v>0.2</v>
      </c>
      <c r="G147" s="177">
        <f t="shared" si="76"/>
        <v>0.45</v>
      </c>
      <c r="H147" s="176">
        <f t="shared" si="76"/>
        <v>146</v>
      </c>
      <c r="I147" s="176">
        <f t="shared" si="76"/>
        <v>817</v>
      </c>
      <c r="J147" s="177">
        <f t="shared" si="76"/>
        <v>0.11</v>
      </c>
      <c r="K147" s="177">
        <f t="shared" si="76"/>
        <v>0.01</v>
      </c>
      <c r="L147" s="177">
        <f t="shared" si="76"/>
        <v>0.13800000000000001</v>
      </c>
      <c r="M147" s="177">
        <f t="shared" si="76"/>
        <v>0</v>
      </c>
      <c r="N147" s="176">
        <f t="shared" si="76"/>
        <v>0</v>
      </c>
      <c r="O147" s="176">
        <f t="shared" si="76"/>
        <v>0</v>
      </c>
      <c r="P147" s="176">
        <f t="shared" si="76"/>
        <v>0</v>
      </c>
    </row>
    <row r="148" spans="1:16">
      <c r="A148" s="174">
        <v>43252</v>
      </c>
      <c r="B148" s="176">
        <f t="shared" ref="B148:P148" si="77">+B147</f>
        <v>9205</v>
      </c>
      <c r="C148" s="176">
        <f t="shared" si="77"/>
        <v>0</v>
      </c>
      <c r="D148" s="176">
        <f t="shared" si="77"/>
        <v>32245</v>
      </c>
      <c r="E148" s="177">
        <f t="shared" si="77"/>
        <v>0.1</v>
      </c>
      <c r="F148" s="177">
        <f t="shared" si="77"/>
        <v>0.2</v>
      </c>
      <c r="G148" s="177">
        <f t="shared" si="77"/>
        <v>0.45</v>
      </c>
      <c r="H148" s="176">
        <f t="shared" si="77"/>
        <v>146</v>
      </c>
      <c r="I148" s="176">
        <f t="shared" si="77"/>
        <v>817</v>
      </c>
      <c r="J148" s="177">
        <f t="shared" si="77"/>
        <v>0.11</v>
      </c>
      <c r="K148" s="177">
        <f t="shared" si="77"/>
        <v>0.01</v>
      </c>
      <c r="L148" s="177">
        <f t="shared" si="77"/>
        <v>0.13800000000000001</v>
      </c>
      <c r="M148" s="177">
        <f t="shared" si="77"/>
        <v>0</v>
      </c>
      <c r="N148" s="176">
        <f t="shared" si="77"/>
        <v>0</v>
      </c>
      <c r="O148" s="176">
        <f t="shared" si="77"/>
        <v>0</v>
      </c>
      <c r="P148" s="176">
        <f t="shared" si="77"/>
        <v>0</v>
      </c>
    </row>
    <row r="149" spans="1:16">
      <c r="A149" s="174">
        <v>43282</v>
      </c>
      <c r="B149" s="176">
        <f t="shared" ref="B149:P149" si="78">+B148</f>
        <v>9205</v>
      </c>
      <c r="C149" s="176">
        <f t="shared" si="78"/>
        <v>0</v>
      </c>
      <c r="D149" s="176">
        <f t="shared" si="78"/>
        <v>32245</v>
      </c>
      <c r="E149" s="177">
        <f t="shared" si="78"/>
        <v>0.1</v>
      </c>
      <c r="F149" s="177">
        <f t="shared" si="78"/>
        <v>0.2</v>
      </c>
      <c r="G149" s="177">
        <f t="shared" si="78"/>
        <v>0.45</v>
      </c>
      <c r="H149" s="176">
        <f t="shared" si="78"/>
        <v>146</v>
      </c>
      <c r="I149" s="176">
        <f t="shared" si="78"/>
        <v>817</v>
      </c>
      <c r="J149" s="177">
        <f t="shared" si="78"/>
        <v>0.11</v>
      </c>
      <c r="K149" s="177">
        <f t="shared" si="78"/>
        <v>0.01</v>
      </c>
      <c r="L149" s="177">
        <f t="shared" si="78"/>
        <v>0.13800000000000001</v>
      </c>
      <c r="M149" s="177">
        <f t="shared" si="78"/>
        <v>0</v>
      </c>
      <c r="N149" s="176">
        <f t="shared" si="78"/>
        <v>0</v>
      </c>
      <c r="O149" s="176">
        <f t="shared" si="78"/>
        <v>0</v>
      </c>
      <c r="P149" s="176">
        <f t="shared" si="78"/>
        <v>0</v>
      </c>
    </row>
    <row r="150" spans="1:16">
      <c r="A150" s="174">
        <v>43313</v>
      </c>
      <c r="B150" s="176">
        <f t="shared" ref="B150:P150" si="79">+B149</f>
        <v>9205</v>
      </c>
      <c r="C150" s="176">
        <f t="shared" si="79"/>
        <v>0</v>
      </c>
      <c r="D150" s="176">
        <f t="shared" si="79"/>
        <v>32245</v>
      </c>
      <c r="E150" s="177">
        <f t="shared" si="79"/>
        <v>0.1</v>
      </c>
      <c r="F150" s="177">
        <f t="shared" si="79"/>
        <v>0.2</v>
      </c>
      <c r="G150" s="177">
        <f t="shared" si="79"/>
        <v>0.45</v>
      </c>
      <c r="H150" s="176">
        <f t="shared" si="79"/>
        <v>146</v>
      </c>
      <c r="I150" s="176">
        <f t="shared" si="79"/>
        <v>817</v>
      </c>
      <c r="J150" s="177">
        <f t="shared" si="79"/>
        <v>0.11</v>
      </c>
      <c r="K150" s="177">
        <f t="shared" si="79"/>
        <v>0.01</v>
      </c>
      <c r="L150" s="177">
        <f t="shared" si="79"/>
        <v>0.13800000000000001</v>
      </c>
      <c r="M150" s="177">
        <f t="shared" si="79"/>
        <v>0</v>
      </c>
      <c r="N150" s="176">
        <f t="shared" si="79"/>
        <v>0</v>
      </c>
      <c r="O150" s="176">
        <f t="shared" si="79"/>
        <v>0</v>
      </c>
      <c r="P150" s="176">
        <f t="shared" si="79"/>
        <v>0</v>
      </c>
    </row>
    <row r="151" spans="1:16">
      <c r="A151" s="174">
        <v>43344</v>
      </c>
      <c r="B151" s="176">
        <f t="shared" ref="B151:P151" si="80">+B150</f>
        <v>9205</v>
      </c>
      <c r="C151" s="176">
        <f t="shared" si="80"/>
        <v>0</v>
      </c>
      <c r="D151" s="176">
        <f t="shared" si="80"/>
        <v>32245</v>
      </c>
      <c r="E151" s="177">
        <f t="shared" si="80"/>
        <v>0.1</v>
      </c>
      <c r="F151" s="177">
        <f t="shared" si="80"/>
        <v>0.2</v>
      </c>
      <c r="G151" s="177">
        <f t="shared" si="80"/>
        <v>0.45</v>
      </c>
      <c r="H151" s="176">
        <f t="shared" si="80"/>
        <v>146</v>
      </c>
      <c r="I151" s="176">
        <f t="shared" si="80"/>
        <v>817</v>
      </c>
      <c r="J151" s="177">
        <f t="shared" si="80"/>
        <v>0.11</v>
      </c>
      <c r="K151" s="177">
        <f t="shared" si="80"/>
        <v>0.01</v>
      </c>
      <c r="L151" s="177">
        <f t="shared" si="80"/>
        <v>0.13800000000000001</v>
      </c>
      <c r="M151" s="177">
        <f t="shared" si="80"/>
        <v>0</v>
      </c>
      <c r="N151" s="176">
        <f t="shared" si="80"/>
        <v>0</v>
      </c>
      <c r="O151" s="176">
        <f t="shared" si="80"/>
        <v>0</v>
      </c>
      <c r="P151" s="176">
        <f t="shared" si="80"/>
        <v>0</v>
      </c>
    </row>
    <row r="152" spans="1:16">
      <c r="A152" s="174">
        <v>43374</v>
      </c>
      <c r="B152" s="176">
        <f t="shared" ref="B152:P152" si="81">+B151</f>
        <v>9205</v>
      </c>
      <c r="C152" s="176">
        <f t="shared" si="81"/>
        <v>0</v>
      </c>
      <c r="D152" s="176">
        <f t="shared" si="81"/>
        <v>32245</v>
      </c>
      <c r="E152" s="177">
        <f t="shared" si="81"/>
        <v>0.1</v>
      </c>
      <c r="F152" s="177">
        <f t="shared" si="81"/>
        <v>0.2</v>
      </c>
      <c r="G152" s="177">
        <f t="shared" si="81"/>
        <v>0.45</v>
      </c>
      <c r="H152" s="176">
        <f t="shared" si="81"/>
        <v>146</v>
      </c>
      <c r="I152" s="176">
        <f t="shared" si="81"/>
        <v>817</v>
      </c>
      <c r="J152" s="177">
        <f t="shared" si="81"/>
        <v>0.11</v>
      </c>
      <c r="K152" s="177">
        <f t="shared" si="81"/>
        <v>0.01</v>
      </c>
      <c r="L152" s="177">
        <f t="shared" si="81"/>
        <v>0.13800000000000001</v>
      </c>
      <c r="M152" s="177">
        <f t="shared" si="81"/>
        <v>0</v>
      </c>
      <c r="N152" s="176">
        <f t="shared" si="81"/>
        <v>0</v>
      </c>
      <c r="O152" s="176">
        <f t="shared" si="81"/>
        <v>0</v>
      </c>
      <c r="P152" s="176">
        <f t="shared" si="81"/>
        <v>0</v>
      </c>
    </row>
    <row r="153" spans="1:16">
      <c r="A153" s="174">
        <v>43405</v>
      </c>
      <c r="B153" s="176">
        <f t="shared" ref="B153:P153" si="82">+B152</f>
        <v>9205</v>
      </c>
      <c r="C153" s="176">
        <f t="shared" si="82"/>
        <v>0</v>
      </c>
      <c r="D153" s="176">
        <f t="shared" si="82"/>
        <v>32245</v>
      </c>
      <c r="E153" s="177">
        <f t="shared" si="82"/>
        <v>0.1</v>
      </c>
      <c r="F153" s="177">
        <f t="shared" si="82"/>
        <v>0.2</v>
      </c>
      <c r="G153" s="177">
        <f t="shared" si="82"/>
        <v>0.45</v>
      </c>
      <c r="H153" s="176">
        <f t="shared" si="82"/>
        <v>146</v>
      </c>
      <c r="I153" s="176">
        <f t="shared" si="82"/>
        <v>817</v>
      </c>
      <c r="J153" s="177">
        <f t="shared" si="82"/>
        <v>0.11</v>
      </c>
      <c r="K153" s="177">
        <f t="shared" si="82"/>
        <v>0.01</v>
      </c>
      <c r="L153" s="177">
        <f t="shared" si="82"/>
        <v>0.13800000000000001</v>
      </c>
      <c r="M153" s="177">
        <f t="shared" si="82"/>
        <v>0</v>
      </c>
      <c r="N153" s="176">
        <f t="shared" si="82"/>
        <v>0</v>
      </c>
      <c r="O153" s="176">
        <f t="shared" si="82"/>
        <v>0</v>
      </c>
      <c r="P153" s="176">
        <f t="shared" si="82"/>
        <v>0</v>
      </c>
    </row>
    <row r="154" spans="1:16">
      <c r="A154" s="174">
        <v>43435</v>
      </c>
      <c r="B154" s="176">
        <f t="shared" ref="B154:P154" si="83">+B153</f>
        <v>9205</v>
      </c>
      <c r="C154" s="176">
        <f t="shared" si="83"/>
        <v>0</v>
      </c>
      <c r="D154" s="176">
        <f t="shared" si="83"/>
        <v>32245</v>
      </c>
      <c r="E154" s="177">
        <f t="shared" si="83"/>
        <v>0.1</v>
      </c>
      <c r="F154" s="177">
        <f t="shared" si="83"/>
        <v>0.2</v>
      </c>
      <c r="G154" s="177">
        <f t="shared" si="83"/>
        <v>0.45</v>
      </c>
      <c r="H154" s="176">
        <f t="shared" si="83"/>
        <v>146</v>
      </c>
      <c r="I154" s="176">
        <f t="shared" si="83"/>
        <v>817</v>
      </c>
      <c r="J154" s="177">
        <f t="shared" si="83"/>
        <v>0.11</v>
      </c>
      <c r="K154" s="177">
        <f t="shared" si="83"/>
        <v>0.01</v>
      </c>
      <c r="L154" s="177">
        <f t="shared" si="83"/>
        <v>0.13800000000000001</v>
      </c>
      <c r="M154" s="177">
        <f t="shared" si="83"/>
        <v>0</v>
      </c>
      <c r="N154" s="176">
        <f t="shared" si="83"/>
        <v>0</v>
      </c>
      <c r="O154" s="176">
        <f t="shared" si="83"/>
        <v>0</v>
      </c>
      <c r="P154" s="176">
        <f t="shared" si="83"/>
        <v>0</v>
      </c>
    </row>
    <row r="155" spans="1:16">
      <c r="A155" s="174">
        <v>43466</v>
      </c>
      <c r="B155" s="176">
        <f t="shared" ref="B155:P155" si="84">+B154</f>
        <v>9205</v>
      </c>
      <c r="C155" s="176">
        <f t="shared" si="84"/>
        <v>0</v>
      </c>
      <c r="D155" s="176">
        <f t="shared" si="84"/>
        <v>32245</v>
      </c>
      <c r="E155" s="177">
        <f t="shared" si="84"/>
        <v>0.1</v>
      </c>
      <c r="F155" s="177">
        <f t="shared" si="84"/>
        <v>0.2</v>
      </c>
      <c r="G155" s="177">
        <f t="shared" si="84"/>
        <v>0.45</v>
      </c>
      <c r="H155" s="176">
        <f t="shared" si="84"/>
        <v>146</v>
      </c>
      <c r="I155" s="176">
        <f t="shared" si="84"/>
        <v>817</v>
      </c>
      <c r="J155" s="177">
        <f t="shared" si="84"/>
        <v>0.11</v>
      </c>
      <c r="K155" s="177">
        <f t="shared" si="84"/>
        <v>0.01</v>
      </c>
      <c r="L155" s="177">
        <f t="shared" si="84"/>
        <v>0.13800000000000001</v>
      </c>
      <c r="M155" s="177">
        <f t="shared" si="84"/>
        <v>0</v>
      </c>
      <c r="N155" s="176">
        <f t="shared" si="84"/>
        <v>0</v>
      </c>
      <c r="O155" s="176">
        <f t="shared" si="84"/>
        <v>0</v>
      </c>
      <c r="P155" s="176">
        <f t="shared" si="84"/>
        <v>0</v>
      </c>
    </row>
    <row r="156" spans="1:16">
      <c r="A156" s="174">
        <v>43497</v>
      </c>
      <c r="B156" s="176">
        <f t="shared" ref="B156:P156" si="85">+B155</f>
        <v>9205</v>
      </c>
      <c r="C156" s="176">
        <f t="shared" si="85"/>
        <v>0</v>
      </c>
      <c r="D156" s="176">
        <f t="shared" si="85"/>
        <v>32245</v>
      </c>
      <c r="E156" s="177">
        <f t="shared" si="85"/>
        <v>0.1</v>
      </c>
      <c r="F156" s="177">
        <f t="shared" si="85"/>
        <v>0.2</v>
      </c>
      <c r="G156" s="177">
        <f t="shared" si="85"/>
        <v>0.45</v>
      </c>
      <c r="H156" s="176">
        <f t="shared" si="85"/>
        <v>146</v>
      </c>
      <c r="I156" s="176">
        <f t="shared" si="85"/>
        <v>817</v>
      </c>
      <c r="J156" s="177">
        <f t="shared" si="85"/>
        <v>0.11</v>
      </c>
      <c r="K156" s="177">
        <f t="shared" si="85"/>
        <v>0.01</v>
      </c>
      <c r="L156" s="177">
        <f t="shared" si="85"/>
        <v>0.13800000000000001</v>
      </c>
      <c r="M156" s="177">
        <f t="shared" si="85"/>
        <v>0</v>
      </c>
      <c r="N156" s="176">
        <f t="shared" si="85"/>
        <v>0</v>
      </c>
      <c r="O156" s="176">
        <f t="shared" si="85"/>
        <v>0</v>
      </c>
      <c r="P156" s="176">
        <f t="shared" si="85"/>
        <v>0</v>
      </c>
    </row>
    <row r="157" spans="1:16">
      <c r="A157" s="174">
        <v>43525</v>
      </c>
      <c r="B157" s="176">
        <f t="shared" ref="B157:P157" si="86">+B156</f>
        <v>9205</v>
      </c>
      <c r="C157" s="176">
        <f t="shared" si="86"/>
        <v>0</v>
      </c>
      <c r="D157" s="176">
        <f t="shared" si="86"/>
        <v>32245</v>
      </c>
      <c r="E157" s="177">
        <f t="shared" si="86"/>
        <v>0.1</v>
      </c>
      <c r="F157" s="177">
        <f t="shared" si="86"/>
        <v>0.2</v>
      </c>
      <c r="G157" s="177">
        <f t="shared" si="86"/>
        <v>0.45</v>
      </c>
      <c r="H157" s="176">
        <f t="shared" si="86"/>
        <v>146</v>
      </c>
      <c r="I157" s="176">
        <f t="shared" si="86"/>
        <v>817</v>
      </c>
      <c r="J157" s="177">
        <f t="shared" si="86"/>
        <v>0.11</v>
      </c>
      <c r="K157" s="177">
        <f t="shared" si="86"/>
        <v>0.01</v>
      </c>
      <c r="L157" s="177">
        <f t="shared" si="86"/>
        <v>0.13800000000000001</v>
      </c>
      <c r="M157" s="177">
        <f t="shared" si="86"/>
        <v>0</v>
      </c>
      <c r="N157" s="176">
        <f t="shared" si="86"/>
        <v>0</v>
      </c>
      <c r="O157" s="176">
        <f t="shared" si="86"/>
        <v>0</v>
      </c>
      <c r="P157" s="176">
        <f t="shared" si="86"/>
        <v>0</v>
      </c>
    </row>
    <row r="158" spans="1:16">
      <c r="A158" s="174">
        <v>43556</v>
      </c>
      <c r="B158" s="176">
        <f t="shared" ref="B158:P158" si="87">+B157</f>
        <v>9205</v>
      </c>
      <c r="C158" s="176">
        <f t="shared" si="87"/>
        <v>0</v>
      </c>
      <c r="D158" s="176">
        <f t="shared" si="87"/>
        <v>32245</v>
      </c>
      <c r="E158" s="177">
        <f t="shared" si="87"/>
        <v>0.1</v>
      </c>
      <c r="F158" s="177">
        <f t="shared" si="87"/>
        <v>0.2</v>
      </c>
      <c r="G158" s="177">
        <f t="shared" si="87"/>
        <v>0.45</v>
      </c>
      <c r="H158" s="176">
        <f t="shared" si="87"/>
        <v>146</v>
      </c>
      <c r="I158" s="176">
        <f t="shared" si="87"/>
        <v>817</v>
      </c>
      <c r="J158" s="177">
        <f t="shared" si="87"/>
        <v>0.11</v>
      </c>
      <c r="K158" s="177">
        <f t="shared" si="87"/>
        <v>0.01</v>
      </c>
      <c r="L158" s="177">
        <f t="shared" si="87"/>
        <v>0.13800000000000001</v>
      </c>
      <c r="M158" s="177">
        <f t="shared" si="87"/>
        <v>0</v>
      </c>
      <c r="N158" s="176">
        <f t="shared" si="87"/>
        <v>0</v>
      </c>
      <c r="O158" s="176">
        <f t="shared" si="87"/>
        <v>0</v>
      </c>
      <c r="P158" s="176">
        <f t="shared" si="87"/>
        <v>0</v>
      </c>
    </row>
    <row r="159" spans="1:16">
      <c r="A159" s="174">
        <v>43586</v>
      </c>
      <c r="B159" s="176">
        <f t="shared" ref="B159:P159" si="88">+B158</f>
        <v>9205</v>
      </c>
      <c r="C159" s="176">
        <f t="shared" si="88"/>
        <v>0</v>
      </c>
      <c r="D159" s="176">
        <f t="shared" si="88"/>
        <v>32245</v>
      </c>
      <c r="E159" s="177">
        <f t="shared" si="88"/>
        <v>0.1</v>
      </c>
      <c r="F159" s="177">
        <f t="shared" si="88"/>
        <v>0.2</v>
      </c>
      <c r="G159" s="177">
        <f t="shared" si="88"/>
        <v>0.45</v>
      </c>
      <c r="H159" s="176">
        <f t="shared" si="88"/>
        <v>146</v>
      </c>
      <c r="I159" s="176">
        <f t="shared" si="88"/>
        <v>817</v>
      </c>
      <c r="J159" s="177">
        <f t="shared" si="88"/>
        <v>0.11</v>
      </c>
      <c r="K159" s="177">
        <f t="shared" si="88"/>
        <v>0.01</v>
      </c>
      <c r="L159" s="177">
        <f t="shared" si="88"/>
        <v>0.13800000000000001</v>
      </c>
      <c r="M159" s="177">
        <f t="shared" si="88"/>
        <v>0</v>
      </c>
      <c r="N159" s="176">
        <f t="shared" si="88"/>
        <v>0</v>
      </c>
      <c r="O159" s="176">
        <f t="shared" si="88"/>
        <v>0</v>
      </c>
      <c r="P159" s="176">
        <f t="shared" si="88"/>
        <v>0</v>
      </c>
    </row>
    <row r="160" spans="1:16">
      <c r="A160" s="174">
        <v>43617</v>
      </c>
      <c r="B160" s="176">
        <f t="shared" ref="B160:P160" si="89">+B159</f>
        <v>9205</v>
      </c>
      <c r="C160" s="176">
        <f t="shared" si="89"/>
        <v>0</v>
      </c>
      <c r="D160" s="176">
        <f t="shared" si="89"/>
        <v>32245</v>
      </c>
      <c r="E160" s="177">
        <f t="shared" si="89"/>
        <v>0.1</v>
      </c>
      <c r="F160" s="177">
        <f t="shared" si="89"/>
        <v>0.2</v>
      </c>
      <c r="G160" s="177">
        <f t="shared" si="89"/>
        <v>0.45</v>
      </c>
      <c r="H160" s="176">
        <f t="shared" si="89"/>
        <v>146</v>
      </c>
      <c r="I160" s="176">
        <f t="shared" si="89"/>
        <v>817</v>
      </c>
      <c r="J160" s="177">
        <f t="shared" si="89"/>
        <v>0.11</v>
      </c>
      <c r="K160" s="177">
        <f t="shared" si="89"/>
        <v>0.01</v>
      </c>
      <c r="L160" s="177">
        <f t="shared" si="89"/>
        <v>0.13800000000000001</v>
      </c>
      <c r="M160" s="177">
        <f t="shared" si="89"/>
        <v>0</v>
      </c>
      <c r="N160" s="176">
        <f t="shared" si="89"/>
        <v>0</v>
      </c>
      <c r="O160" s="176">
        <f t="shared" si="89"/>
        <v>0</v>
      </c>
      <c r="P160" s="176">
        <f t="shared" si="89"/>
        <v>0</v>
      </c>
    </row>
    <row r="161" spans="1:16">
      <c r="A161" s="174">
        <v>43647</v>
      </c>
      <c r="B161" s="176">
        <f t="shared" ref="B161:P161" si="90">+B160</f>
        <v>9205</v>
      </c>
      <c r="C161" s="176">
        <f t="shared" si="90"/>
        <v>0</v>
      </c>
      <c r="D161" s="176">
        <f t="shared" si="90"/>
        <v>32245</v>
      </c>
      <c r="E161" s="177">
        <f t="shared" si="90"/>
        <v>0.1</v>
      </c>
      <c r="F161" s="177">
        <f t="shared" si="90"/>
        <v>0.2</v>
      </c>
      <c r="G161" s="177">
        <f t="shared" si="90"/>
        <v>0.45</v>
      </c>
      <c r="H161" s="176">
        <f t="shared" si="90"/>
        <v>146</v>
      </c>
      <c r="I161" s="176">
        <f t="shared" si="90"/>
        <v>817</v>
      </c>
      <c r="J161" s="177">
        <f t="shared" si="90"/>
        <v>0.11</v>
      </c>
      <c r="K161" s="177">
        <f t="shared" si="90"/>
        <v>0.01</v>
      </c>
      <c r="L161" s="177">
        <f t="shared" si="90"/>
        <v>0.13800000000000001</v>
      </c>
      <c r="M161" s="177">
        <f t="shared" si="90"/>
        <v>0</v>
      </c>
      <c r="N161" s="176">
        <f t="shared" si="90"/>
        <v>0</v>
      </c>
      <c r="O161" s="176">
        <f t="shared" si="90"/>
        <v>0</v>
      </c>
      <c r="P161" s="176">
        <f t="shared" si="90"/>
        <v>0</v>
      </c>
    </row>
    <row r="162" spans="1:16">
      <c r="A162" s="174">
        <v>43678</v>
      </c>
      <c r="B162" s="176">
        <f t="shared" ref="B162:P162" si="91">+B161</f>
        <v>9205</v>
      </c>
      <c r="C162" s="176">
        <f t="shared" si="91"/>
        <v>0</v>
      </c>
      <c r="D162" s="176">
        <f t="shared" si="91"/>
        <v>32245</v>
      </c>
      <c r="E162" s="177">
        <f t="shared" si="91"/>
        <v>0.1</v>
      </c>
      <c r="F162" s="177">
        <f t="shared" si="91"/>
        <v>0.2</v>
      </c>
      <c r="G162" s="177">
        <f t="shared" si="91"/>
        <v>0.45</v>
      </c>
      <c r="H162" s="176">
        <f t="shared" si="91"/>
        <v>146</v>
      </c>
      <c r="I162" s="176">
        <f t="shared" si="91"/>
        <v>817</v>
      </c>
      <c r="J162" s="177">
        <f t="shared" si="91"/>
        <v>0.11</v>
      </c>
      <c r="K162" s="177">
        <f t="shared" si="91"/>
        <v>0.01</v>
      </c>
      <c r="L162" s="177">
        <f t="shared" si="91"/>
        <v>0.13800000000000001</v>
      </c>
      <c r="M162" s="177">
        <f t="shared" si="91"/>
        <v>0</v>
      </c>
      <c r="N162" s="176">
        <f t="shared" si="91"/>
        <v>0</v>
      </c>
      <c r="O162" s="176">
        <f t="shared" si="91"/>
        <v>0</v>
      </c>
      <c r="P162" s="176">
        <f t="shared" si="91"/>
        <v>0</v>
      </c>
    </row>
    <row r="163" spans="1:16">
      <c r="A163" s="174">
        <v>43709</v>
      </c>
      <c r="B163" s="176">
        <f t="shared" ref="B163:P163" si="92">+B162</f>
        <v>9205</v>
      </c>
      <c r="C163" s="176">
        <f t="shared" si="92"/>
        <v>0</v>
      </c>
      <c r="D163" s="176">
        <f t="shared" si="92"/>
        <v>32245</v>
      </c>
      <c r="E163" s="177">
        <f t="shared" si="92"/>
        <v>0.1</v>
      </c>
      <c r="F163" s="177">
        <f t="shared" si="92"/>
        <v>0.2</v>
      </c>
      <c r="G163" s="177">
        <f t="shared" si="92"/>
        <v>0.45</v>
      </c>
      <c r="H163" s="176">
        <f t="shared" si="92"/>
        <v>146</v>
      </c>
      <c r="I163" s="176">
        <f t="shared" si="92"/>
        <v>817</v>
      </c>
      <c r="J163" s="177">
        <f t="shared" si="92"/>
        <v>0.11</v>
      </c>
      <c r="K163" s="177">
        <f t="shared" si="92"/>
        <v>0.01</v>
      </c>
      <c r="L163" s="177">
        <f t="shared" si="92"/>
        <v>0.13800000000000001</v>
      </c>
      <c r="M163" s="177">
        <f t="shared" si="92"/>
        <v>0</v>
      </c>
      <c r="N163" s="176">
        <f t="shared" si="92"/>
        <v>0</v>
      </c>
      <c r="O163" s="176">
        <f t="shared" si="92"/>
        <v>0</v>
      </c>
      <c r="P163" s="176">
        <f t="shared" si="92"/>
        <v>0</v>
      </c>
    </row>
    <row r="164" spans="1:16">
      <c r="A164" s="174">
        <v>43739</v>
      </c>
      <c r="B164" s="176">
        <f t="shared" ref="B164:P164" si="93">+B163</f>
        <v>9205</v>
      </c>
      <c r="C164" s="176">
        <f t="shared" si="93"/>
        <v>0</v>
      </c>
      <c r="D164" s="176">
        <f t="shared" si="93"/>
        <v>32245</v>
      </c>
      <c r="E164" s="177">
        <f t="shared" si="93"/>
        <v>0.1</v>
      </c>
      <c r="F164" s="177">
        <f t="shared" si="93"/>
        <v>0.2</v>
      </c>
      <c r="G164" s="177">
        <f t="shared" si="93"/>
        <v>0.45</v>
      </c>
      <c r="H164" s="176">
        <f t="shared" si="93"/>
        <v>146</v>
      </c>
      <c r="I164" s="176">
        <f t="shared" si="93"/>
        <v>817</v>
      </c>
      <c r="J164" s="177">
        <f t="shared" si="93"/>
        <v>0.11</v>
      </c>
      <c r="K164" s="177">
        <f t="shared" si="93"/>
        <v>0.01</v>
      </c>
      <c r="L164" s="177">
        <f t="shared" si="93"/>
        <v>0.13800000000000001</v>
      </c>
      <c r="M164" s="177">
        <f t="shared" si="93"/>
        <v>0</v>
      </c>
      <c r="N164" s="176">
        <f t="shared" si="93"/>
        <v>0</v>
      </c>
      <c r="O164" s="176">
        <f t="shared" si="93"/>
        <v>0</v>
      </c>
      <c r="P164" s="176">
        <f t="shared" si="93"/>
        <v>0</v>
      </c>
    </row>
    <row r="165" spans="1:16">
      <c r="A165" s="174">
        <v>43770</v>
      </c>
      <c r="B165" s="176">
        <f t="shared" ref="B165:P165" si="94">+B164</f>
        <v>9205</v>
      </c>
      <c r="C165" s="176">
        <f t="shared" si="94"/>
        <v>0</v>
      </c>
      <c r="D165" s="176">
        <f t="shared" si="94"/>
        <v>32245</v>
      </c>
      <c r="E165" s="177">
        <f t="shared" si="94"/>
        <v>0.1</v>
      </c>
      <c r="F165" s="177">
        <f t="shared" si="94"/>
        <v>0.2</v>
      </c>
      <c r="G165" s="177">
        <f t="shared" si="94"/>
        <v>0.45</v>
      </c>
      <c r="H165" s="176">
        <f t="shared" si="94"/>
        <v>146</v>
      </c>
      <c r="I165" s="176">
        <f t="shared" si="94"/>
        <v>817</v>
      </c>
      <c r="J165" s="177">
        <f t="shared" si="94"/>
        <v>0.11</v>
      </c>
      <c r="K165" s="177">
        <f t="shared" si="94"/>
        <v>0.01</v>
      </c>
      <c r="L165" s="177">
        <f t="shared" si="94"/>
        <v>0.13800000000000001</v>
      </c>
      <c r="M165" s="177">
        <f t="shared" si="94"/>
        <v>0</v>
      </c>
      <c r="N165" s="176">
        <f t="shared" si="94"/>
        <v>0</v>
      </c>
      <c r="O165" s="176">
        <f t="shared" si="94"/>
        <v>0</v>
      </c>
      <c r="P165" s="176">
        <f t="shared" si="94"/>
        <v>0</v>
      </c>
    </row>
    <row r="166" spans="1:16">
      <c r="A166" s="174">
        <v>43800</v>
      </c>
      <c r="B166" s="176">
        <f t="shared" ref="B166:P166" si="95">+B165</f>
        <v>9205</v>
      </c>
      <c r="C166" s="176">
        <f t="shared" si="95"/>
        <v>0</v>
      </c>
      <c r="D166" s="176">
        <f t="shared" si="95"/>
        <v>32245</v>
      </c>
      <c r="E166" s="177">
        <f t="shared" si="95"/>
        <v>0.1</v>
      </c>
      <c r="F166" s="177">
        <f t="shared" si="95"/>
        <v>0.2</v>
      </c>
      <c r="G166" s="177">
        <f t="shared" si="95"/>
        <v>0.45</v>
      </c>
      <c r="H166" s="176">
        <f t="shared" si="95"/>
        <v>146</v>
      </c>
      <c r="I166" s="176">
        <f t="shared" si="95"/>
        <v>817</v>
      </c>
      <c r="J166" s="177">
        <f t="shared" si="95"/>
        <v>0.11</v>
      </c>
      <c r="K166" s="177">
        <f t="shared" si="95"/>
        <v>0.01</v>
      </c>
      <c r="L166" s="177">
        <f t="shared" si="95"/>
        <v>0.13800000000000001</v>
      </c>
      <c r="M166" s="177">
        <f t="shared" si="95"/>
        <v>0</v>
      </c>
      <c r="N166" s="176">
        <f t="shared" si="95"/>
        <v>0</v>
      </c>
      <c r="O166" s="176">
        <f t="shared" si="95"/>
        <v>0</v>
      </c>
      <c r="P166" s="176">
        <f t="shared" si="95"/>
        <v>0</v>
      </c>
    </row>
    <row r="167" spans="1:16">
      <c r="A167" s="174">
        <v>43831</v>
      </c>
      <c r="B167" s="176">
        <f t="shared" ref="B167:P167" si="96">+B166</f>
        <v>9205</v>
      </c>
      <c r="C167" s="176">
        <f t="shared" si="96"/>
        <v>0</v>
      </c>
      <c r="D167" s="176">
        <f t="shared" si="96"/>
        <v>32245</v>
      </c>
      <c r="E167" s="177">
        <f t="shared" si="96"/>
        <v>0.1</v>
      </c>
      <c r="F167" s="177">
        <f t="shared" si="96"/>
        <v>0.2</v>
      </c>
      <c r="G167" s="177">
        <f t="shared" si="96"/>
        <v>0.45</v>
      </c>
      <c r="H167" s="176">
        <f t="shared" si="96"/>
        <v>146</v>
      </c>
      <c r="I167" s="176">
        <f t="shared" si="96"/>
        <v>817</v>
      </c>
      <c r="J167" s="177">
        <f t="shared" si="96"/>
        <v>0.11</v>
      </c>
      <c r="K167" s="177">
        <f t="shared" si="96"/>
        <v>0.01</v>
      </c>
      <c r="L167" s="177">
        <f t="shared" si="96"/>
        <v>0.13800000000000001</v>
      </c>
      <c r="M167" s="177">
        <f t="shared" si="96"/>
        <v>0</v>
      </c>
      <c r="N167" s="176">
        <f t="shared" si="96"/>
        <v>0</v>
      </c>
      <c r="O167" s="176">
        <f t="shared" si="96"/>
        <v>0</v>
      </c>
      <c r="P167" s="176">
        <f t="shared" si="96"/>
        <v>0</v>
      </c>
    </row>
    <row r="168" spans="1:16">
      <c r="A168" s="174">
        <v>43862</v>
      </c>
      <c r="B168" s="176">
        <f t="shared" ref="B168:P168" si="97">+B167</f>
        <v>9205</v>
      </c>
      <c r="C168" s="176">
        <f t="shared" si="97"/>
        <v>0</v>
      </c>
      <c r="D168" s="176">
        <f t="shared" si="97"/>
        <v>32245</v>
      </c>
      <c r="E168" s="177">
        <f t="shared" si="97"/>
        <v>0.1</v>
      </c>
      <c r="F168" s="177">
        <f t="shared" si="97"/>
        <v>0.2</v>
      </c>
      <c r="G168" s="177">
        <f t="shared" si="97"/>
        <v>0.45</v>
      </c>
      <c r="H168" s="176">
        <f t="shared" si="97"/>
        <v>146</v>
      </c>
      <c r="I168" s="176">
        <f t="shared" si="97"/>
        <v>817</v>
      </c>
      <c r="J168" s="177">
        <f t="shared" si="97"/>
        <v>0.11</v>
      </c>
      <c r="K168" s="177">
        <f t="shared" si="97"/>
        <v>0.01</v>
      </c>
      <c r="L168" s="177">
        <f t="shared" si="97"/>
        <v>0.13800000000000001</v>
      </c>
      <c r="M168" s="177">
        <f t="shared" si="97"/>
        <v>0</v>
      </c>
      <c r="N168" s="176">
        <f t="shared" si="97"/>
        <v>0</v>
      </c>
      <c r="O168" s="176">
        <f t="shared" si="97"/>
        <v>0</v>
      </c>
      <c r="P168" s="176">
        <f t="shared" si="97"/>
        <v>0</v>
      </c>
    </row>
    <row r="169" spans="1:16">
      <c r="A169" s="174">
        <v>43891</v>
      </c>
      <c r="B169" s="176">
        <f t="shared" ref="B169:P169" si="98">+B168</f>
        <v>9205</v>
      </c>
      <c r="C169" s="176">
        <f t="shared" si="98"/>
        <v>0</v>
      </c>
      <c r="D169" s="176">
        <f t="shared" si="98"/>
        <v>32245</v>
      </c>
      <c r="E169" s="177">
        <f t="shared" si="98"/>
        <v>0.1</v>
      </c>
      <c r="F169" s="177">
        <f t="shared" si="98"/>
        <v>0.2</v>
      </c>
      <c r="G169" s="177">
        <f t="shared" si="98"/>
        <v>0.45</v>
      </c>
      <c r="H169" s="176">
        <f t="shared" si="98"/>
        <v>146</v>
      </c>
      <c r="I169" s="176">
        <f t="shared" si="98"/>
        <v>817</v>
      </c>
      <c r="J169" s="177">
        <f t="shared" si="98"/>
        <v>0.11</v>
      </c>
      <c r="K169" s="177">
        <f t="shared" si="98"/>
        <v>0.01</v>
      </c>
      <c r="L169" s="177">
        <f t="shared" si="98"/>
        <v>0.13800000000000001</v>
      </c>
      <c r="M169" s="177">
        <f t="shared" si="98"/>
        <v>0</v>
      </c>
      <c r="N169" s="176">
        <f t="shared" si="98"/>
        <v>0</v>
      </c>
      <c r="O169" s="176">
        <f t="shared" si="98"/>
        <v>0</v>
      </c>
      <c r="P169" s="176">
        <f t="shared" si="98"/>
        <v>0</v>
      </c>
    </row>
    <row r="170" spans="1:16">
      <c r="A170" s="174">
        <v>43922</v>
      </c>
      <c r="B170" s="176">
        <f t="shared" ref="B170:P170" si="99">+B169</f>
        <v>9205</v>
      </c>
      <c r="C170" s="176">
        <f t="shared" si="99"/>
        <v>0</v>
      </c>
      <c r="D170" s="176">
        <f t="shared" si="99"/>
        <v>32245</v>
      </c>
      <c r="E170" s="177">
        <f t="shared" si="99"/>
        <v>0.1</v>
      </c>
      <c r="F170" s="177">
        <f t="shared" si="99"/>
        <v>0.2</v>
      </c>
      <c r="G170" s="177">
        <f t="shared" si="99"/>
        <v>0.45</v>
      </c>
      <c r="H170" s="176">
        <f t="shared" si="99"/>
        <v>146</v>
      </c>
      <c r="I170" s="176">
        <f t="shared" si="99"/>
        <v>817</v>
      </c>
      <c r="J170" s="177">
        <f t="shared" si="99"/>
        <v>0.11</v>
      </c>
      <c r="K170" s="177">
        <f t="shared" si="99"/>
        <v>0.01</v>
      </c>
      <c r="L170" s="177">
        <f t="shared" si="99"/>
        <v>0.13800000000000001</v>
      </c>
      <c r="M170" s="177">
        <f t="shared" si="99"/>
        <v>0</v>
      </c>
      <c r="N170" s="176">
        <f t="shared" si="99"/>
        <v>0</v>
      </c>
      <c r="O170" s="176">
        <f t="shared" si="99"/>
        <v>0</v>
      </c>
      <c r="P170" s="176">
        <f t="shared" si="99"/>
        <v>0</v>
      </c>
    </row>
    <row r="171" spans="1:16">
      <c r="A171" s="174">
        <v>43952</v>
      </c>
      <c r="B171" s="176">
        <f t="shared" ref="B171:P171" si="100">+B170</f>
        <v>9205</v>
      </c>
      <c r="C171" s="176">
        <f t="shared" si="100"/>
        <v>0</v>
      </c>
      <c r="D171" s="176">
        <f t="shared" si="100"/>
        <v>32245</v>
      </c>
      <c r="E171" s="177">
        <f t="shared" si="100"/>
        <v>0.1</v>
      </c>
      <c r="F171" s="177">
        <f t="shared" si="100"/>
        <v>0.2</v>
      </c>
      <c r="G171" s="177">
        <f t="shared" si="100"/>
        <v>0.45</v>
      </c>
      <c r="H171" s="176">
        <f t="shared" si="100"/>
        <v>146</v>
      </c>
      <c r="I171" s="176">
        <f t="shared" si="100"/>
        <v>817</v>
      </c>
      <c r="J171" s="177">
        <f t="shared" si="100"/>
        <v>0.11</v>
      </c>
      <c r="K171" s="177">
        <f t="shared" si="100"/>
        <v>0.01</v>
      </c>
      <c r="L171" s="177">
        <f t="shared" si="100"/>
        <v>0.13800000000000001</v>
      </c>
      <c r="M171" s="177">
        <f t="shared" si="100"/>
        <v>0</v>
      </c>
      <c r="N171" s="176">
        <f t="shared" si="100"/>
        <v>0</v>
      </c>
      <c r="O171" s="176">
        <f t="shared" si="100"/>
        <v>0</v>
      </c>
      <c r="P171" s="176">
        <f t="shared" si="100"/>
        <v>0</v>
      </c>
    </row>
    <row r="172" spans="1:16">
      <c r="A172" s="174">
        <v>43983</v>
      </c>
      <c r="B172" s="176">
        <f t="shared" ref="B172:P172" si="101">+B171</f>
        <v>9205</v>
      </c>
      <c r="C172" s="176">
        <f t="shared" si="101"/>
        <v>0</v>
      </c>
      <c r="D172" s="176">
        <f t="shared" si="101"/>
        <v>32245</v>
      </c>
      <c r="E172" s="177">
        <f t="shared" si="101"/>
        <v>0.1</v>
      </c>
      <c r="F172" s="177">
        <f t="shared" si="101"/>
        <v>0.2</v>
      </c>
      <c r="G172" s="177">
        <f t="shared" si="101"/>
        <v>0.45</v>
      </c>
      <c r="H172" s="176">
        <f t="shared" si="101"/>
        <v>146</v>
      </c>
      <c r="I172" s="176">
        <f t="shared" si="101"/>
        <v>817</v>
      </c>
      <c r="J172" s="177">
        <f t="shared" si="101"/>
        <v>0.11</v>
      </c>
      <c r="K172" s="177">
        <f t="shared" si="101"/>
        <v>0.01</v>
      </c>
      <c r="L172" s="177">
        <f t="shared" si="101"/>
        <v>0.13800000000000001</v>
      </c>
      <c r="M172" s="177">
        <f t="shared" si="101"/>
        <v>0</v>
      </c>
      <c r="N172" s="176">
        <f t="shared" si="101"/>
        <v>0</v>
      </c>
      <c r="O172" s="176">
        <f t="shared" si="101"/>
        <v>0</v>
      </c>
      <c r="P172" s="176">
        <f t="shared" si="101"/>
        <v>0</v>
      </c>
    </row>
    <row r="173" spans="1:16">
      <c r="A173" s="174">
        <v>44013</v>
      </c>
      <c r="B173" s="176">
        <f t="shared" ref="B173:P173" si="102">+B172</f>
        <v>9205</v>
      </c>
      <c r="C173" s="176">
        <f t="shared" si="102"/>
        <v>0</v>
      </c>
      <c r="D173" s="176">
        <f t="shared" si="102"/>
        <v>32245</v>
      </c>
      <c r="E173" s="177">
        <f t="shared" si="102"/>
        <v>0.1</v>
      </c>
      <c r="F173" s="177">
        <f t="shared" si="102"/>
        <v>0.2</v>
      </c>
      <c r="G173" s="177">
        <f t="shared" si="102"/>
        <v>0.45</v>
      </c>
      <c r="H173" s="176">
        <f t="shared" si="102"/>
        <v>146</v>
      </c>
      <c r="I173" s="176">
        <f t="shared" si="102"/>
        <v>817</v>
      </c>
      <c r="J173" s="177">
        <f t="shared" si="102"/>
        <v>0.11</v>
      </c>
      <c r="K173" s="177">
        <f t="shared" si="102"/>
        <v>0.01</v>
      </c>
      <c r="L173" s="177">
        <f t="shared" si="102"/>
        <v>0.13800000000000001</v>
      </c>
      <c r="M173" s="177">
        <f t="shared" si="102"/>
        <v>0</v>
      </c>
      <c r="N173" s="176">
        <f t="shared" si="102"/>
        <v>0</v>
      </c>
      <c r="O173" s="176">
        <f t="shared" si="102"/>
        <v>0</v>
      </c>
      <c r="P173" s="176">
        <f t="shared" si="102"/>
        <v>0</v>
      </c>
    </row>
    <row r="174" spans="1:16">
      <c r="A174" s="174">
        <v>44044</v>
      </c>
      <c r="B174" s="176">
        <f t="shared" ref="B174:P174" si="103">+B173</f>
        <v>9205</v>
      </c>
      <c r="C174" s="176">
        <f t="shared" si="103"/>
        <v>0</v>
      </c>
      <c r="D174" s="176">
        <f t="shared" si="103"/>
        <v>32245</v>
      </c>
      <c r="E174" s="177">
        <f t="shared" si="103"/>
        <v>0.1</v>
      </c>
      <c r="F174" s="177">
        <f t="shared" si="103"/>
        <v>0.2</v>
      </c>
      <c r="G174" s="177">
        <f t="shared" si="103"/>
        <v>0.45</v>
      </c>
      <c r="H174" s="176">
        <f t="shared" si="103"/>
        <v>146</v>
      </c>
      <c r="I174" s="176">
        <f t="shared" si="103"/>
        <v>817</v>
      </c>
      <c r="J174" s="177">
        <f t="shared" si="103"/>
        <v>0.11</v>
      </c>
      <c r="K174" s="177">
        <f t="shared" si="103"/>
        <v>0.01</v>
      </c>
      <c r="L174" s="177">
        <f t="shared" si="103"/>
        <v>0.13800000000000001</v>
      </c>
      <c r="M174" s="177">
        <f t="shared" si="103"/>
        <v>0</v>
      </c>
      <c r="N174" s="176">
        <f t="shared" si="103"/>
        <v>0</v>
      </c>
      <c r="O174" s="176">
        <f t="shared" si="103"/>
        <v>0</v>
      </c>
      <c r="P174" s="176">
        <f t="shared" si="103"/>
        <v>0</v>
      </c>
    </row>
    <row r="175" spans="1:16">
      <c r="A175" s="174">
        <v>44075</v>
      </c>
      <c r="B175" s="176">
        <f t="shared" ref="B175:P175" si="104">+B174</f>
        <v>9205</v>
      </c>
      <c r="C175" s="176">
        <f t="shared" si="104"/>
        <v>0</v>
      </c>
      <c r="D175" s="176">
        <f t="shared" si="104"/>
        <v>32245</v>
      </c>
      <c r="E175" s="177">
        <f t="shared" si="104"/>
        <v>0.1</v>
      </c>
      <c r="F175" s="177">
        <f t="shared" si="104"/>
        <v>0.2</v>
      </c>
      <c r="G175" s="177">
        <f t="shared" si="104"/>
        <v>0.45</v>
      </c>
      <c r="H175" s="176">
        <f t="shared" si="104"/>
        <v>146</v>
      </c>
      <c r="I175" s="176">
        <f t="shared" si="104"/>
        <v>817</v>
      </c>
      <c r="J175" s="177">
        <f t="shared" si="104"/>
        <v>0.11</v>
      </c>
      <c r="K175" s="177">
        <f t="shared" si="104"/>
        <v>0.01</v>
      </c>
      <c r="L175" s="177">
        <f t="shared" si="104"/>
        <v>0.13800000000000001</v>
      </c>
      <c r="M175" s="177">
        <f t="shared" si="104"/>
        <v>0</v>
      </c>
      <c r="N175" s="176">
        <f t="shared" si="104"/>
        <v>0</v>
      </c>
      <c r="O175" s="176">
        <f t="shared" si="104"/>
        <v>0</v>
      </c>
      <c r="P175" s="176">
        <f t="shared" si="104"/>
        <v>0</v>
      </c>
    </row>
    <row r="176" spans="1:16">
      <c r="A176" s="174">
        <v>44105</v>
      </c>
      <c r="B176" s="176">
        <f t="shared" ref="B176:P176" si="105">+B175</f>
        <v>9205</v>
      </c>
      <c r="C176" s="176">
        <f t="shared" si="105"/>
        <v>0</v>
      </c>
      <c r="D176" s="176">
        <f t="shared" si="105"/>
        <v>32245</v>
      </c>
      <c r="E176" s="177">
        <f t="shared" si="105"/>
        <v>0.1</v>
      </c>
      <c r="F176" s="177">
        <f t="shared" si="105"/>
        <v>0.2</v>
      </c>
      <c r="G176" s="177">
        <f t="shared" si="105"/>
        <v>0.45</v>
      </c>
      <c r="H176" s="176">
        <f t="shared" si="105"/>
        <v>146</v>
      </c>
      <c r="I176" s="176">
        <f t="shared" si="105"/>
        <v>817</v>
      </c>
      <c r="J176" s="177">
        <f t="shared" si="105"/>
        <v>0.11</v>
      </c>
      <c r="K176" s="177">
        <f t="shared" si="105"/>
        <v>0.01</v>
      </c>
      <c r="L176" s="177">
        <f t="shared" si="105"/>
        <v>0.13800000000000001</v>
      </c>
      <c r="M176" s="177">
        <f t="shared" si="105"/>
        <v>0</v>
      </c>
      <c r="N176" s="176">
        <f t="shared" si="105"/>
        <v>0</v>
      </c>
      <c r="O176" s="176">
        <f t="shared" si="105"/>
        <v>0</v>
      </c>
      <c r="P176" s="176">
        <f t="shared" si="105"/>
        <v>0</v>
      </c>
    </row>
    <row r="177" spans="1:16">
      <c r="A177" s="174">
        <v>44136</v>
      </c>
      <c r="B177" s="176">
        <f t="shared" ref="B177:P177" si="106">+B176</f>
        <v>9205</v>
      </c>
      <c r="C177" s="176">
        <f t="shared" si="106"/>
        <v>0</v>
      </c>
      <c r="D177" s="176">
        <f t="shared" si="106"/>
        <v>32245</v>
      </c>
      <c r="E177" s="177">
        <f t="shared" si="106"/>
        <v>0.1</v>
      </c>
      <c r="F177" s="177">
        <f t="shared" si="106"/>
        <v>0.2</v>
      </c>
      <c r="G177" s="177">
        <f t="shared" si="106"/>
        <v>0.45</v>
      </c>
      <c r="H177" s="176">
        <f t="shared" si="106"/>
        <v>146</v>
      </c>
      <c r="I177" s="176">
        <f t="shared" si="106"/>
        <v>817</v>
      </c>
      <c r="J177" s="177">
        <f t="shared" si="106"/>
        <v>0.11</v>
      </c>
      <c r="K177" s="177">
        <f t="shared" si="106"/>
        <v>0.01</v>
      </c>
      <c r="L177" s="177">
        <f t="shared" si="106"/>
        <v>0.13800000000000001</v>
      </c>
      <c r="M177" s="177">
        <f t="shared" si="106"/>
        <v>0</v>
      </c>
      <c r="N177" s="176">
        <f t="shared" si="106"/>
        <v>0</v>
      </c>
      <c r="O177" s="176">
        <f t="shared" si="106"/>
        <v>0</v>
      </c>
      <c r="P177" s="176">
        <f t="shared" si="106"/>
        <v>0</v>
      </c>
    </row>
    <row r="178" spans="1:16">
      <c r="A178" s="174">
        <v>44166</v>
      </c>
      <c r="B178" s="176">
        <f t="shared" ref="B178:P178" si="107">+B177</f>
        <v>9205</v>
      </c>
      <c r="C178" s="176">
        <f t="shared" si="107"/>
        <v>0</v>
      </c>
      <c r="D178" s="176">
        <f t="shared" si="107"/>
        <v>32245</v>
      </c>
      <c r="E178" s="177">
        <f t="shared" si="107"/>
        <v>0.1</v>
      </c>
      <c r="F178" s="177">
        <f t="shared" si="107"/>
        <v>0.2</v>
      </c>
      <c r="G178" s="177">
        <f t="shared" si="107"/>
        <v>0.45</v>
      </c>
      <c r="H178" s="176">
        <f t="shared" si="107"/>
        <v>146</v>
      </c>
      <c r="I178" s="176">
        <f t="shared" si="107"/>
        <v>817</v>
      </c>
      <c r="J178" s="177">
        <f t="shared" si="107"/>
        <v>0.11</v>
      </c>
      <c r="K178" s="177">
        <f t="shared" si="107"/>
        <v>0.01</v>
      </c>
      <c r="L178" s="177">
        <f t="shared" si="107"/>
        <v>0.13800000000000001</v>
      </c>
      <c r="M178" s="177">
        <f t="shared" si="107"/>
        <v>0</v>
      </c>
      <c r="N178" s="176">
        <f t="shared" si="107"/>
        <v>0</v>
      </c>
      <c r="O178" s="176">
        <f t="shared" si="107"/>
        <v>0</v>
      </c>
      <c r="P178" s="176">
        <f t="shared" si="107"/>
        <v>0</v>
      </c>
    </row>
    <row r="179" spans="1:16">
      <c r="A179" s="174">
        <v>44197</v>
      </c>
      <c r="B179" s="176">
        <f t="shared" ref="B179:P179" si="108">+B178</f>
        <v>9205</v>
      </c>
      <c r="C179" s="176">
        <f t="shared" si="108"/>
        <v>0</v>
      </c>
      <c r="D179" s="176">
        <f t="shared" si="108"/>
        <v>32245</v>
      </c>
      <c r="E179" s="177">
        <f t="shared" si="108"/>
        <v>0.1</v>
      </c>
      <c r="F179" s="177">
        <f t="shared" si="108"/>
        <v>0.2</v>
      </c>
      <c r="G179" s="177">
        <f t="shared" si="108"/>
        <v>0.45</v>
      </c>
      <c r="H179" s="176">
        <f t="shared" si="108"/>
        <v>146</v>
      </c>
      <c r="I179" s="176">
        <f t="shared" si="108"/>
        <v>817</v>
      </c>
      <c r="J179" s="177">
        <f t="shared" si="108"/>
        <v>0.11</v>
      </c>
      <c r="K179" s="177">
        <f t="shared" si="108"/>
        <v>0.01</v>
      </c>
      <c r="L179" s="177">
        <f t="shared" si="108"/>
        <v>0.13800000000000001</v>
      </c>
      <c r="M179" s="177">
        <f t="shared" si="108"/>
        <v>0</v>
      </c>
      <c r="N179" s="176">
        <f t="shared" si="108"/>
        <v>0</v>
      </c>
      <c r="O179" s="176">
        <f t="shared" si="108"/>
        <v>0</v>
      </c>
      <c r="P179" s="176">
        <f t="shared" si="108"/>
        <v>0</v>
      </c>
    </row>
    <row r="180" spans="1:16">
      <c r="A180" s="174">
        <v>44228</v>
      </c>
      <c r="B180" s="176">
        <f t="shared" ref="B180:P180" si="109">+B179</f>
        <v>9205</v>
      </c>
      <c r="C180" s="176">
        <f t="shared" si="109"/>
        <v>0</v>
      </c>
      <c r="D180" s="176">
        <f t="shared" si="109"/>
        <v>32245</v>
      </c>
      <c r="E180" s="177">
        <f t="shared" si="109"/>
        <v>0.1</v>
      </c>
      <c r="F180" s="177">
        <f t="shared" si="109"/>
        <v>0.2</v>
      </c>
      <c r="G180" s="177">
        <f t="shared" si="109"/>
        <v>0.45</v>
      </c>
      <c r="H180" s="176">
        <f t="shared" si="109"/>
        <v>146</v>
      </c>
      <c r="I180" s="176">
        <f t="shared" si="109"/>
        <v>817</v>
      </c>
      <c r="J180" s="177">
        <f t="shared" si="109"/>
        <v>0.11</v>
      </c>
      <c r="K180" s="177">
        <f t="shared" si="109"/>
        <v>0.01</v>
      </c>
      <c r="L180" s="177">
        <f t="shared" si="109"/>
        <v>0.13800000000000001</v>
      </c>
      <c r="M180" s="177">
        <f t="shared" si="109"/>
        <v>0</v>
      </c>
      <c r="N180" s="176">
        <f t="shared" si="109"/>
        <v>0</v>
      </c>
      <c r="O180" s="176">
        <f t="shared" si="109"/>
        <v>0</v>
      </c>
      <c r="P180" s="176">
        <f t="shared" si="109"/>
        <v>0</v>
      </c>
    </row>
    <row r="181" spans="1:16">
      <c r="A181" s="174">
        <v>44256</v>
      </c>
      <c r="B181" s="176">
        <f t="shared" ref="B181:P181" si="110">+B180</f>
        <v>9205</v>
      </c>
      <c r="C181" s="176">
        <f t="shared" si="110"/>
        <v>0</v>
      </c>
      <c r="D181" s="176">
        <f t="shared" si="110"/>
        <v>32245</v>
      </c>
      <c r="E181" s="177">
        <f t="shared" si="110"/>
        <v>0.1</v>
      </c>
      <c r="F181" s="177">
        <f t="shared" si="110"/>
        <v>0.2</v>
      </c>
      <c r="G181" s="177">
        <f t="shared" si="110"/>
        <v>0.45</v>
      </c>
      <c r="H181" s="176">
        <f t="shared" si="110"/>
        <v>146</v>
      </c>
      <c r="I181" s="176">
        <f t="shared" si="110"/>
        <v>817</v>
      </c>
      <c r="J181" s="177">
        <f t="shared" si="110"/>
        <v>0.11</v>
      </c>
      <c r="K181" s="177">
        <f t="shared" si="110"/>
        <v>0.01</v>
      </c>
      <c r="L181" s="177">
        <f t="shared" si="110"/>
        <v>0.13800000000000001</v>
      </c>
      <c r="M181" s="177">
        <f t="shared" si="110"/>
        <v>0</v>
      </c>
      <c r="N181" s="176">
        <f t="shared" si="110"/>
        <v>0</v>
      </c>
      <c r="O181" s="176">
        <f t="shared" si="110"/>
        <v>0</v>
      </c>
      <c r="P181" s="176">
        <f t="shared" si="110"/>
        <v>0</v>
      </c>
    </row>
    <row r="182" spans="1:16">
      <c r="A182" s="174">
        <v>44287</v>
      </c>
      <c r="B182" s="176">
        <f t="shared" ref="B182:P182" si="111">+B181</f>
        <v>9205</v>
      </c>
      <c r="C182" s="176">
        <f t="shared" si="111"/>
        <v>0</v>
      </c>
      <c r="D182" s="176">
        <f t="shared" si="111"/>
        <v>32245</v>
      </c>
      <c r="E182" s="177">
        <f t="shared" si="111"/>
        <v>0.1</v>
      </c>
      <c r="F182" s="177">
        <f t="shared" si="111"/>
        <v>0.2</v>
      </c>
      <c r="G182" s="177">
        <f t="shared" si="111"/>
        <v>0.45</v>
      </c>
      <c r="H182" s="176">
        <f t="shared" si="111"/>
        <v>146</v>
      </c>
      <c r="I182" s="176">
        <f t="shared" si="111"/>
        <v>817</v>
      </c>
      <c r="J182" s="177">
        <f t="shared" si="111"/>
        <v>0.11</v>
      </c>
      <c r="K182" s="177">
        <f t="shared" si="111"/>
        <v>0.01</v>
      </c>
      <c r="L182" s="177">
        <f t="shared" si="111"/>
        <v>0.13800000000000001</v>
      </c>
      <c r="M182" s="177">
        <f t="shared" si="111"/>
        <v>0</v>
      </c>
      <c r="N182" s="176">
        <f t="shared" si="111"/>
        <v>0</v>
      </c>
      <c r="O182" s="176">
        <f t="shared" si="111"/>
        <v>0</v>
      </c>
      <c r="P182" s="176">
        <f t="shared" si="111"/>
        <v>0</v>
      </c>
    </row>
    <row r="183" spans="1:16">
      <c r="A183" s="174">
        <v>44317</v>
      </c>
      <c r="B183" s="176">
        <f t="shared" ref="B183:P183" si="112">+B182</f>
        <v>9205</v>
      </c>
      <c r="C183" s="176">
        <f t="shared" si="112"/>
        <v>0</v>
      </c>
      <c r="D183" s="176">
        <f t="shared" si="112"/>
        <v>32245</v>
      </c>
      <c r="E183" s="177">
        <f t="shared" si="112"/>
        <v>0.1</v>
      </c>
      <c r="F183" s="177">
        <f t="shared" si="112"/>
        <v>0.2</v>
      </c>
      <c r="G183" s="177">
        <f t="shared" si="112"/>
        <v>0.45</v>
      </c>
      <c r="H183" s="176">
        <f t="shared" si="112"/>
        <v>146</v>
      </c>
      <c r="I183" s="176">
        <f t="shared" si="112"/>
        <v>817</v>
      </c>
      <c r="J183" s="177">
        <f t="shared" si="112"/>
        <v>0.11</v>
      </c>
      <c r="K183" s="177">
        <f t="shared" si="112"/>
        <v>0.01</v>
      </c>
      <c r="L183" s="177">
        <f t="shared" si="112"/>
        <v>0.13800000000000001</v>
      </c>
      <c r="M183" s="177">
        <f t="shared" si="112"/>
        <v>0</v>
      </c>
      <c r="N183" s="176">
        <f t="shared" si="112"/>
        <v>0</v>
      </c>
      <c r="O183" s="176">
        <f t="shared" si="112"/>
        <v>0</v>
      </c>
      <c r="P183" s="176">
        <f t="shared" si="112"/>
        <v>0</v>
      </c>
    </row>
    <row r="184" spans="1:16">
      <c r="A184" s="174">
        <v>44348</v>
      </c>
      <c r="B184" s="176">
        <f t="shared" ref="B184:P184" si="113">+B183</f>
        <v>9205</v>
      </c>
      <c r="C184" s="176">
        <f t="shared" si="113"/>
        <v>0</v>
      </c>
      <c r="D184" s="176">
        <f t="shared" si="113"/>
        <v>32245</v>
      </c>
      <c r="E184" s="177">
        <f t="shared" si="113"/>
        <v>0.1</v>
      </c>
      <c r="F184" s="177">
        <f t="shared" si="113"/>
        <v>0.2</v>
      </c>
      <c r="G184" s="177">
        <f t="shared" si="113"/>
        <v>0.45</v>
      </c>
      <c r="H184" s="176">
        <f t="shared" si="113"/>
        <v>146</v>
      </c>
      <c r="I184" s="176">
        <f t="shared" si="113"/>
        <v>817</v>
      </c>
      <c r="J184" s="177">
        <f t="shared" si="113"/>
        <v>0.11</v>
      </c>
      <c r="K184" s="177">
        <f t="shared" si="113"/>
        <v>0.01</v>
      </c>
      <c r="L184" s="177">
        <f t="shared" si="113"/>
        <v>0.13800000000000001</v>
      </c>
      <c r="M184" s="177">
        <f t="shared" si="113"/>
        <v>0</v>
      </c>
      <c r="N184" s="176">
        <f t="shared" si="113"/>
        <v>0</v>
      </c>
      <c r="O184" s="176">
        <f t="shared" si="113"/>
        <v>0</v>
      </c>
      <c r="P184" s="176">
        <f t="shared" si="113"/>
        <v>0</v>
      </c>
    </row>
    <row r="185" spans="1:16">
      <c r="A185" s="174">
        <v>44378</v>
      </c>
      <c r="B185" s="176">
        <f t="shared" ref="B185:P185" si="114">+B184</f>
        <v>9205</v>
      </c>
      <c r="C185" s="176">
        <f t="shared" si="114"/>
        <v>0</v>
      </c>
      <c r="D185" s="176">
        <f t="shared" si="114"/>
        <v>32245</v>
      </c>
      <c r="E185" s="177">
        <f t="shared" si="114"/>
        <v>0.1</v>
      </c>
      <c r="F185" s="177">
        <f t="shared" si="114"/>
        <v>0.2</v>
      </c>
      <c r="G185" s="177">
        <f t="shared" si="114"/>
        <v>0.45</v>
      </c>
      <c r="H185" s="176">
        <f t="shared" si="114"/>
        <v>146</v>
      </c>
      <c r="I185" s="176">
        <f t="shared" si="114"/>
        <v>817</v>
      </c>
      <c r="J185" s="177">
        <f t="shared" si="114"/>
        <v>0.11</v>
      </c>
      <c r="K185" s="177">
        <f t="shared" si="114"/>
        <v>0.01</v>
      </c>
      <c r="L185" s="177">
        <f t="shared" si="114"/>
        <v>0.13800000000000001</v>
      </c>
      <c r="M185" s="177">
        <f t="shared" si="114"/>
        <v>0</v>
      </c>
      <c r="N185" s="176">
        <f t="shared" si="114"/>
        <v>0</v>
      </c>
      <c r="O185" s="176">
        <f t="shared" si="114"/>
        <v>0</v>
      </c>
      <c r="P185" s="176">
        <f t="shared" si="114"/>
        <v>0</v>
      </c>
    </row>
    <row r="186" spans="1:16">
      <c r="A186" s="174">
        <v>44409</v>
      </c>
      <c r="B186" s="176">
        <f t="shared" ref="B186:P186" si="115">+B185</f>
        <v>9205</v>
      </c>
      <c r="C186" s="176">
        <f t="shared" si="115"/>
        <v>0</v>
      </c>
      <c r="D186" s="176">
        <f t="shared" si="115"/>
        <v>32245</v>
      </c>
      <c r="E186" s="177">
        <f t="shared" si="115"/>
        <v>0.1</v>
      </c>
      <c r="F186" s="177">
        <f t="shared" si="115"/>
        <v>0.2</v>
      </c>
      <c r="G186" s="177">
        <f t="shared" si="115"/>
        <v>0.45</v>
      </c>
      <c r="H186" s="176">
        <f t="shared" si="115"/>
        <v>146</v>
      </c>
      <c r="I186" s="176">
        <f t="shared" si="115"/>
        <v>817</v>
      </c>
      <c r="J186" s="177">
        <f t="shared" si="115"/>
        <v>0.11</v>
      </c>
      <c r="K186" s="177">
        <f t="shared" si="115"/>
        <v>0.01</v>
      </c>
      <c r="L186" s="177">
        <f t="shared" si="115"/>
        <v>0.13800000000000001</v>
      </c>
      <c r="M186" s="177">
        <f t="shared" si="115"/>
        <v>0</v>
      </c>
      <c r="N186" s="176">
        <f t="shared" si="115"/>
        <v>0</v>
      </c>
      <c r="O186" s="176">
        <f t="shared" si="115"/>
        <v>0</v>
      </c>
      <c r="P186" s="176">
        <f t="shared" si="115"/>
        <v>0</v>
      </c>
    </row>
    <row r="187" spans="1:16">
      <c r="A187" s="174">
        <v>44440</v>
      </c>
      <c r="B187" s="176">
        <f t="shared" ref="B187:P187" si="116">+B186</f>
        <v>9205</v>
      </c>
      <c r="C187" s="176">
        <f t="shared" si="116"/>
        <v>0</v>
      </c>
      <c r="D187" s="176">
        <f t="shared" si="116"/>
        <v>32245</v>
      </c>
      <c r="E187" s="177">
        <f t="shared" si="116"/>
        <v>0.1</v>
      </c>
      <c r="F187" s="177">
        <f t="shared" si="116"/>
        <v>0.2</v>
      </c>
      <c r="G187" s="177">
        <f t="shared" si="116"/>
        <v>0.45</v>
      </c>
      <c r="H187" s="176">
        <f t="shared" si="116"/>
        <v>146</v>
      </c>
      <c r="I187" s="176">
        <f t="shared" si="116"/>
        <v>817</v>
      </c>
      <c r="J187" s="177">
        <f t="shared" si="116"/>
        <v>0.11</v>
      </c>
      <c r="K187" s="177">
        <f t="shared" si="116"/>
        <v>0.01</v>
      </c>
      <c r="L187" s="177">
        <f t="shared" si="116"/>
        <v>0.13800000000000001</v>
      </c>
      <c r="M187" s="177">
        <f t="shared" si="116"/>
        <v>0</v>
      </c>
      <c r="N187" s="176">
        <f t="shared" si="116"/>
        <v>0</v>
      </c>
      <c r="O187" s="176">
        <f t="shared" si="116"/>
        <v>0</v>
      </c>
      <c r="P187" s="176">
        <f t="shared" si="116"/>
        <v>0</v>
      </c>
    </row>
    <row r="188" spans="1:16">
      <c r="A188" s="174">
        <v>44470</v>
      </c>
      <c r="B188" s="176">
        <f t="shared" ref="B188:P188" si="117">+B187</f>
        <v>9205</v>
      </c>
      <c r="C188" s="176">
        <f t="shared" si="117"/>
        <v>0</v>
      </c>
      <c r="D188" s="176">
        <f t="shared" si="117"/>
        <v>32245</v>
      </c>
      <c r="E188" s="177">
        <f t="shared" si="117"/>
        <v>0.1</v>
      </c>
      <c r="F188" s="177">
        <f t="shared" si="117"/>
        <v>0.2</v>
      </c>
      <c r="G188" s="177">
        <f t="shared" si="117"/>
        <v>0.45</v>
      </c>
      <c r="H188" s="176">
        <f t="shared" si="117"/>
        <v>146</v>
      </c>
      <c r="I188" s="176">
        <f t="shared" si="117"/>
        <v>817</v>
      </c>
      <c r="J188" s="177">
        <f t="shared" si="117"/>
        <v>0.11</v>
      </c>
      <c r="K188" s="177">
        <f t="shared" si="117"/>
        <v>0.01</v>
      </c>
      <c r="L188" s="177">
        <f t="shared" si="117"/>
        <v>0.13800000000000001</v>
      </c>
      <c r="M188" s="177">
        <f t="shared" si="117"/>
        <v>0</v>
      </c>
      <c r="N188" s="176">
        <f t="shared" si="117"/>
        <v>0</v>
      </c>
      <c r="O188" s="176">
        <f t="shared" si="117"/>
        <v>0</v>
      </c>
      <c r="P188" s="176">
        <f t="shared" si="117"/>
        <v>0</v>
      </c>
    </row>
    <row r="189" spans="1:16">
      <c r="A189" s="174">
        <v>44501</v>
      </c>
      <c r="B189" s="176">
        <f t="shared" ref="B189:P189" si="118">+B188</f>
        <v>9205</v>
      </c>
      <c r="C189" s="176">
        <f t="shared" si="118"/>
        <v>0</v>
      </c>
      <c r="D189" s="176">
        <f t="shared" si="118"/>
        <v>32245</v>
      </c>
      <c r="E189" s="177">
        <f t="shared" si="118"/>
        <v>0.1</v>
      </c>
      <c r="F189" s="177">
        <f t="shared" si="118"/>
        <v>0.2</v>
      </c>
      <c r="G189" s="177">
        <f t="shared" si="118"/>
        <v>0.45</v>
      </c>
      <c r="H189" s="176">
        <f t="shared" si="118"/>
        <v>146</v>
      </c>
      <c r="I189" s="176">
        <f t="shared" si="118"/>
        <v>817</v>
      </c>
      <c r="J189" s="177">
        <f t="shared" si="118"/>
        <v>0.11</v>
      </c>
      <c r="K189" s="177">
        <f t="shared" si="118"/>
        <v>0.01</v>
      </c>
      <c r="L189" s="177">
        <f t="shared" si="118"/>
        <v>0.13800000000000001</v>
      </c>
      <c r="M189" s="177">
        <f t="shared" si="118"/>
        <v>0</v>
      </c>
      <c r="N189" s="176">
        <f t="shared" si="118"/>
        <v>0</v>
      </c>
      <c r="O189" s="176">
        <f t="shared" si="118"/>
        <v>0</v>
      </c>
      <c r="P189" s="176">
        <f t="shared" si="118"/>
        <v>0</v>
      </c>
    </row>
    <row r="190" spans="1:16">
      <c r="A190" s="174">
        <v>44531</v>
      </c>
      <c r="B190" s="176">
        <f t="shared" ref="B190:P190" si="119">+B189</f>
        <v>9205</v>
      </c>
      <c r="C190" s="176">
        <f t="shared" si="119"/>
        <v>0</v>
      </c>
      <c r="D190" s="176">
        <f t="shared" si="119"/>
        <v>32245</v>
      </c>
      <c r="E190" s="177">
        <f t="shared" si="119"/>
        <v>0.1</v>
      </c>
      <c r="F190" s="177">
        <f t="shared" si="119"/>
        <v>0.2</v>
      </c>
      <c r="G190" s="177">
        <f t="shared" si="119"/>
        <v>0.45</v>
      </c>
      <c r="H190" s="176">
        <f t="shared" si="119"/>
        <v>146</v>
      </c>
      <c r="I190" s="176">
        <f t="shared" si="119"/>
        <v>817</v>
      </c>
      <c r="J190" s="177">
        <f t="shared" si="119"/>
        <v>0.11</v>
      </c>
      <c r="K190" s="177">
        <f t="shared" si="119"/>
        <v>0.01</v>
      </c>
      <c r="L190" s="177">
        <f t="shared" si="119"/>
        <v>0.13800000000000001</v>
      </c>
      <c r="M190" s="177">
        <f t="shared" si="119"/>
        <v>0</v>
      </c>
      <c r="N190" s="176">
        <f t="shared" si="119"/>
        <v>0</v>
      </c>
      <c r="O190" s="176">
        <f t="shared" si="119"/>
        <v>0</v>
      </c>
      <c r="P190" s="176">
        <f t="shared" si="119"/>
        <v>0</v>
      </c>
    </row>
    <row r="191" spans="1:16">
      <c r="A191" s="174">
        <v>44562</v>
      </c>
      <c r="B191" s="176">
        <f t="shared" ref="B191:P191" si="120">+B190</f>
        <v>9205</v>
      </c>
      <c r="C191" s="176">
        <f t="shared" si="120"/>
        <v>0</v>
      </c>
      <c r="D191" s="176">
        <f t="shared" si="120"/>
        <v>32245</v>
      </c>
      <c r="E191" s="177">
        <f t="shared" si="120"/>
        <v>0.1</v>
      </c>
      <c r="F191" s="177">
        <f t="shared" si="120"/>
        <v>0.2</v>
      </c>
      <c r="G191" s="177">
        <f t="shared" si="120"/>
        <v>0.45</v>
      </c>
      <c r="H191" s="176">
        <f t="shared" si="120"/>
        <v>146</v>
      </c>
      <c r="I191" s="176">
        <f t="shared" si="120"/>
        <v>817</v>
      </c>
      <c r="J191" s="177">
        <f t="shared" si="120"/>
        <v>0.11</v>
      </c>
      <c r="K191" s="177">
        <f t="shared" si="120"/>
        <v>0.01</v>
      </c>
      <c r="L191" s="177">
        <f t="shared" si="120"/>
        <v>0.13800000000000001</v>
      </c>
      <c r="M191" s="177">
        <f t="shared" si="120"/>
        <v>0</v>
      </c>
      <c r="N191" s="176">
        <f t="shared" si="120"/>
        <v>0</v>
      </c>
      <c r="O191" s="176">
        <f t="shared" si="120"/>
        <v>0</v>
      </c>
      <c r="P191" s="176">
        <f t="shared" si="120"/>
        <v>0</v>
      </c>
    </row>
    <row r="192" spans="1:16">
      <c r="A192" s="174">
        <v>44593</v>
      </c>
      <c r="B192" s="176">
        <f t="shared" ref="B192:P192" si="121">+B191</f>
        <v>9205</v>
      </c>
      <c r="C192" s="176">
        <f t="shared" si="121"/>
        <v>0</v>
      </c>
      <c r="D192" s="176">
        <f t="shared" si="121"/>
        <v>32245</v>
      </c>
      <c r="E192" s="177">
        <f t="shared" si="121"/>
        <v>0.1</v>
      </c>
      <c r="F192" s="177">
        <f t="shared" si="121"/>
        <v>0.2</v>
      </c>
      <c r="G192" s="177">
        <f t="shared" si="121"/>
        <v>0.45</v>
      </c>
      <c r="H192" s="176">
        <f t="shared" si="121"/>
        <v>146</v>
      </c>
      <c r="I192" s="176">
        <f t="shared" si="121"/>
        <v>817</v>
      </c>
      <c r="J192" s="177">
        <f t="shared" si="121"/>
        <v>0.11</v>
      </c>
      <c r="K192" s="177">
        <f t="shared" si="121"/>
        <v>0.01</v>
      </c>
      <c r="L192" s="177">
        <f t="shared" si="121"/>
        <v>0.13800000000000001</v>
      </c>
      <c r="M192" s="177">
        <f t="shared" si="121"/>
        <v>0</v>
      </c>
      <c r="N192" s="176">
        <f t="shared" si="121"/>
        <v>0</v>
      </c>
      <c r="O192" s="176">
        <f t="shared" si="121"/>
        <v>0</v>
      </c>
      <c r="P192" s="176">
        <f t="shared" si="121"/>
        <v>0</v>
      </c>
    </row>
    <row r="193" spans="1:16">
      <c r="A193" s="174">
        <v>44621</v>
      </c>
      <c r="B193" s="176">
        <f t="shared" ref="B193:P193" si="122">+B192</f>
        <v>9205</v>
      </c>
      <c r="C193" s="176">
        <f t="shared" si="122"/>
        <v>0</v>
      </c>
      <c r="D193" s="176">
        <f t="shared" si="122"/>
        <v>32245</v>
      </c>
      <c r="E193" s="177">
        <f t="shared" si="122"/>
        <v>0.1</v>
      </c>
      <c r="F193" s="177">
        <f t="shared" si="122"/>
        <v>0.2</v>
      </c>
      <c r="G193" s="177">
        <f t="shared" si="122"/>
        <v>0.45</v>
      </c>
      <c r="H193" s="176">
        <f t="shared" si="122"/>
        <v>146</v>
      </c>
      <c r="I193" s="176">
        <f t="shared" si="122"/>
        <v>817</v>
      </c>
      <c r="J193" s="177">
        <f t="shared" si="122"/>
        <v>0.11</v>
      </c>
      <c r="K193" s="177">
        <f t="shared" si="122"/>
        <v>0.01</v>
      </c>
      <c r="L193" s="177">
        <f t="shared" si="122"/>
        <v>0.13800000000000001</v>
      </c>
      <c r="M193" s="177">
        <f t="shared" si="122"/>
        <v>0</v>
      </c>
      <c r="N193" s="176">
        <f t="shared" si="122"/>
        <v>0</v>
      </c>
      <c r="O193" s="176">
        <f t="shared" si="122"/>
        <v>0</v>
      </c>
      <c r="P193" s="176">
        <f t="shared" si="122"/>
        <v>0</v>
      </c>
    </row>
    <row r="194" spans="1:16">
      <c r="A194" s="174">
        <v>44652</v>
      </c>
      <c r="B194" s="176">
        <f t="shared" ref="B194:P194" si="123">+B193</f>
        <v>9205</v>
      </c>
      <c r="C194" s="176">
        <f t="shared" si="123"/>
        <v>0</v>
      </c>
      <c r="D194" s="176">
        <f t="shared" si="123"/>
        <v>32245</v>
      </c>
      <c r="E194" s="177">
        <f t="shared" si="123"/>
        <v>0.1</v>
      </c>
      <c r="F194" s="177">
        <f t="shared" si="123"/>
        <v>0.2</v>
      </c>
      <c r="G194" s="177">
        <f t="shared" si="123"/>
        <v>0.45</v>
      </c>
      <c r="H194" s="176">
        <f t="shared" si="123"/>
        <v>146</v>
      </c>
      <c r="I194" s="176">
        <f t="shared" si="123"/>
        <v>817</v>
      </c>
      <c r="J194" s="177">
        <f t="shared" si="123"/>
        <v>0.11</v>
      </c>
      <c r="K194" s="177">
        <f t="shared" si="123"/>
        <v>0.01</v>
      </c>
      <c r="L194" s="177">
        <f t="shared" si="123"/>
        <v>0.13800000000000001</v>
      </c>
      <c r="M194" s="177">
        <f t="shared" si="123"/>
        <v>0</v>
      </c>
      <c r="N194" s="176">
        <f t="shared" si="123"/>
        <v>0</v>
      </c>
      <c r="O194" s="176">
        <f t="shared" si="123"/>
        <v>0</v>
      </c>
      <c r="P194" s="176">
        <f t="shared" si="123"/>
        <v>0</v>
      </c>
    </row>
    <row r="195" spans="1:16">
      <c r="A195" s="174">
        <v>44682</v>
      </c>
      <c r="B195" s="176">
        <f t="shared" ref="B195:P195" si="124">+B194</f>
        <v>9205</v>
      </c>
      <c r="C195" s="176">
        <f t="shared" si="124"/>
        <v>0</v>
      </c>
      <c r="D195" s="176">
        <f t="shared" si="124"/>
        <v>32245</v>
      </c>
      <c r="E195" s="177">
        <f t="shared" si="124"/>
        <v>0.1</v>
      </c>
      <c r="F195" s="177">
        <f t="shared" si="124"/>
        <v>0.2</v>
      </c>
      <c r="G195" s="177">
        <f t="shared" si="124"/>
        <v>0.45</v>
      </c>
      <c r="H195" s="176">
        <f t="shared" si="124"/>
        <v>146</v>
      </c>
      <c r="I195" s="176">
        <f t="shared" si="124"/>
        <v>817</v>
      </c>
      <c r="J195" s="177">
        <f t="shared" si="124"/>
        <v>0.11</v>
      </c>
      <c r="K195" s="177">
        <f t="shared" si="124"/>
        <v>0.01</v>
      </c>
      <c r="L195" s="177">
        <f t="shared" si="124"/>
        <v>0.13800000000000001</v>
      </c>
      <c r="M195" s="177">
        <f t="shared" si="124"/>
        <v>0</v>
      </c>
      <c r="N195" s="176">
        <f t="shared" si="124"/>
        <v>0</v>
      </c>
      <c r="O195" s="176">
        <f t="shared" si="124"/>
        <v>0</v>
      </c>
      <c r="P195" s="176">
        <f t="shared" si="124"/>
        <v>0</v>
      </c>
    </row>
    <row r="196" spans="1:16">
      <c r="A196" s="174">
        <v>44713</v>
      </c>
      <c r="B196" s="176">
        <f t="shared" ref="B196:P196" si="125">+B195</f>
        <v>9205</v>
      </c>
      <c r="C196" s="176">
        <f t="shared" si="125"/>
        <v>0</v>
      </c>
      <c r="D196" s="176">
        <f t="shared" si="125"/>
        <v>32245</v>
      </c>
      <c r="E196" s="177">
        <f t="shared" si="125"/>
        <v>0.1</v>
      </c>
      <c r="F196" s="177">
        <f t="shared" si="125"/>
        <v>0.2</v>
      </c>
      <c r="G196" s="177">
        <f t="shared" si="125"/>
        <v>0.45</v>
      </c>
      <c r="H196" s="176">
        <f t="shared" si="125"/>
        <v>146</v>
      </c>
      <c r="I196" s="176">
        <f t="shared" si="125"/>
        <v>817</v>
      </c>
      <c r="J196" s="177">
        <f t="shared" si="125"/>
        <v>0.11</v>
      </c>
      <c r="K196" s="177">
        <f t="shared" si="125"/>
        <v>0.01</v>
      </c>
      <c r="L196" s="177">
        <f t="shared" si="125"/>
        <v>0.13800000000000001</v>
      </c>
      <c r="M196" s="177">
        <f t="shared" si="125"/>
        <v>0</v>
      </c>
      <c r="N196" s="176">
        <f t="shared" si="125"/>
        <v>0</v>
      </c>
      <c r="O196" s="176">
        <f t="shared" si="125"/>
        <v>0</v>
      </c>
      <c r="P196" s="176">
        <f t="shared" si="125"/>
        <v>0</v>
      </c>
    </row>
    <row r="197" spans="1:16">
      <c r="A197" s="174">
        <v>44743</v>
      </c>
      <c r="B197" s="176">
        <f t="shared" ref="B197:P197" si="126">+B196</f>
        <v>9205</v>
      </c>
      <c r="C197" s="176">
        <f t="shared" si="126"/>
        <v>0</v>
      </c>
      <c r="D197" s="176">
        <f t="shared" si="126"/>
        <v>32245</v>
      </c>
      <c r="E197" s="177">
        <f t="shared" si="126"/>
        <v>0.1</v>
      </c>
      <c r="F197" s="177">
        <f t="shared" si="126"/>
        <v>0.2</v>
      </c>
      <c r="G197" s="177">
        <f t="shared" si="126"/>
        <v>0.45</v>
      </c>
      <c r="H197" s="176">
        <f t="shared" si="126"/>
        <v>146</v>
      </c>
      <c r="I197" s="176">
        <f t="shared" si="126"/>
        <v>817</v>
      </c>
      <c r="J197" s="177">
        <f t="shared" si="126"/>
        <v>0.11</v>
      </c>
      <c r="K197" s="177">
        <f t="shared" si="126"/>
        <v>0.01</v>
      </c>
      <c r="L197" s="177">
        <f t="shared" si="126"/>
        <v>0.13800000000000001</v>
      </c>
      <c r="M197" s="177">
        <f t="shared" si="126"/>
        <v>0</v>
      </c>
      <c r="N197" s="176">
        <f t="shared" si="126"/>
        <v>0</v>
      </c>
      <c r="O197" s="176">
        <f t="shared" si="126"/>
        <v>0</v>
      </c>
      <c r="P197" s="176">
        <f t="shared" si="126"/>
        <v>0</v>
      </c>
    </row>
    <row r="198" spans="1:16">
      <c r="A198" s="174">
        <v>44774</v>
      </c>
      <c r="B198" s="176">
        <f t="shared" ref="B198:P198" si="127">+B197</f>
        <v>9205</v>
      </c>
      <c r="C198" s="176">
        <f t="shared" si="127"/>
        <v>0</v>
      </c>
      <c r="D198" s="176">
        <f t="shared" si="127"/>
        <v>32245</v>
      </c>
      <c r="E198" s="177">
        <f t="shared" si="127"/>
        <v>0.1</v>
      </c>
      <c r="F198" s="177">
        <f t="shared" si="127"/>
        <v>0.2</v>
      </c>
      <c r="G198" s="177">
        <f t="shared" si="127"/>
        <v>0.45</v>
      </c>
      <c r="H198" s="176">
        <f t="shared" si="127"/>
        <v>146</v>
      </c>
      <c r="I198" s="176">
        <f t="shared" si="127"/>
        <v>817</v>
      </c>
      <c r="J198" s="177">
        <f t="shared" si="127"/>
        <v>0.11</v>
      </c>
      <c r="K198" s="177">
        <f t="shared" si="127"/>
        <v>0.01</v>
      </c>
      <c r="L198" s="177">
        <f t="shared" si="127"/>
        <v>0.13800000000000001</v>
      </c>
      <c r="M198" s="177">
        <f t="shared" si="127"/>
        <v>0</v>
      </c>
      <c r="N198" s="176">
        <f t="shared" si="127"/>
        <v>0</v>
      </c>
      <c r="O198" s="176">
        <f t="shared" si="127"/>
        <v>0</v>
      </c>
      <c r="P198" s="176">
        <f t="shared" si="127"/>
        <v>0</v>
      </c>
    </row>
    <row r="199" spans="1:16">
      <c r="A199" s="174">
        <v>44805</v>
      </c>
      <c r="B199" s="176">
        <f t="shared" ref="B199:P199" si="128">+B198</f>
        <v>9205</v>
      </c>
      <c r="C199" s="176">
        <f t="shared" si="128"/>
        <v>0</v>
      </c>
      <c r="D199" s="176">
        <f t="shared" si="128"/>
        <v>32245</v>
      </c>
      <c r="E199" s="177">
        <f t="shared" si="128"/>
        <v>0.1</v>
      </c>
      <c r="F199" s="177">
        <f t="shared" si="128"/>
        <v>0.2</v>
      </c>
      <c r="G199" s="177">
        <f t="shared" si="128"/>
        <v>0.45</v>
      </c>
      <c r="H199" s="176">
        <f t="shared" si="128"/>
        <v>146</v>
      </c>
      <c r="I199" s="176">
        <f t="shared" si="128"/>
        <v>817</v>
      </c>
      <c r="J199" s="177">
        <f t="shared" si="128"/>
        <v>0.11</v>
      </c>
      <c r="K199" s="177">
        <f t="shared" si="128"/>
        <v>0.01</v>
      </c>
      <c r="L199" s="177">
        <f t="shared" si="128"/>
        <v>0.13800000000000001</v>
      </c>
      <c r="M199" s="177">
        <f t="shared" si="128"/>
        <v>0</v>
      </c>
      <c r="N199" s="176">
        <f t="shared" si="128"/>
        <v>0</v>
      </c>
      <c r="O199" s="176">
        <f t="shared" si="128"/>
        <v>0</v>
      </c>
      <c r="P199" s="176">
        <f t="shared" si="128"/>
        <v>0</v>
      </c>
    </row>
    <row r="200" spans="1:16">
      <c r="A200" s="174">
        <v>44835</v>
      </c>
      <c r="B200" s="176">
        <f t="shared" ref="B200:P200" si="129">+B199</f>
        <v>9205</v>
      </c>
      <c r="C200" s="176">
        <f t="shared" si="129"/>
        <v>0</v>
      </c>
      <c r="D200" s="176">
        <f t="shared" si="129"/>
        <v>32245</v>
      </c>
      <c r="E200" s="177">
        <f t="shared" si="129"/>
        <v>0.1</v>
      </c>
      <c r="F200" s="177">
        <f t="shared" si="129"/>
        <v>0.2</v>
      </c>
      <c r="G200" s="177">
        <f t="shared" si="129"/>
        <v>0.45</v>
      </c>
      <c r="H200" s="176">
        <f t="shared" si="129"/>
        <v>146</v>
      </c>
      <c r="I200" s="176">
        <f t="shared" si="129"/>
        <v>817</v>
      </c>
      <c r="J200" s="177">
        <f t="shared" si="129"/>
        <v>0.11</v>
      </c>
      <c r="K200" s="177">
        <f t="shared" si="129"/>
        <v>0.01</v>
      </c>
      <c r="L200" s="177">
        <f t="shared" si="129"/>
        <v>0.13800000000000001</v>
      </c>
      <c r="M200" s="177">
        <f t="shared" si="129"/>
        <v>0</v>
      </c>
      <c r="N200" s="176">
        <f t="shared" si="129"/>
        <v>0</v>
      </c>
      <c r="O200" s="176">
        <f t="shared" si="129"/>
        <v>0</v>
      </c>
      <c r="P200" s="176">
        <f t="shared" si="129"/>
        <v>0</v>
      </c>
    </row>
    <row r="201" spans="1:16">
      <c r="A201" s="174">
        <v>44866</v>
      </c>
      <c r="B201" s="176">
        <f t="shared" ref="B201:P201" si="130">+B200</f>
        <v>9205</v>
      </c>
      <c r="C201" s="176">
        <f t="shared" si="130"/>
        <v>0</v>
      </c>
      <c r="D201" s="176">
        <f t="shared" si="130"/>
        <v>32245</v>
      </c>
      <c r="E201" s="177">
        <f t="shared" si="130"/>
        <v>0.1</v>
      </c>
      <c r="F201" s="177">
        <f t="shared" si="130"/>
        <v>0.2</v>
      </c>
      <c r="G201" s="177">
        <f t="shared" si="130"/>
        <v>0.45</v>
      </c>
      <c r="H201" s="176">
        <f t="shared" si="130"/>
        <v>146</v>
      </c>
      <c r="I201" s="176">
        <f t="shared" si="130"/>
        <v>817</v>
      </c>
      <c r="J201" s="177">
        <f t="shared" si="130"/>
        <v>0.11</v>
      </c>
      <c r="K201" s="177">
        <f t="shared" si="130"/>
        <v>0.01</v>
      </c>
      <c r="L201" s="177">
        <f t="shared" si="130"/>
        <v>0.13800000000000001</v>
      </c>
      <c r="M201" s="177">
        <f t="shared" si="130"/>
        <v>0</v>
      </c>
      <c r="N201" s="176">
        <f t="shared" si="130"/>
        <v>0</v>
      </c>
      <c r="O201" s="176">
        <f t="shared" si="130"/>
        <v>0</v>
      </c>
      <c r="P201" s="176">
        <f t="shared" si="130"/>
        <v>0</v>
      </c>
    </row>
    <row r="202" spans="1:16">
      <c r="A202" s="174">
        <v>44896</v>
      </c>
      <c r="B202" s="176">
        <f t="shared" ref="B202:P202" si="131">+B201</f>
        <v>9205</v>
      </c>
      <c r="C202" s="176">
        <f t="shared" si="131"/>
        <v>0</v>
      </c>
      <c r="D202" s="176">
        <f t="shared" si="131"/>
        <v>32245</v>
      </c>
      <c r="E202" s="177">
        <f t="shared" si="131"/>
        <v>0.1</v>
      </c>
      <c r="F202" s="177">
        <f t="shared" si="131"/>
        <v>0.2</v>
      </c>
      <c r="G202" s="177">
        <f t="shared" si="131"/>
        <v>0.45</v>
      </c>
      <c r="H202" s="176">
        <f t="shared" si="131"/>
        <v>146</v>
      </c>
      <c r="I202" s="176">
        <f t="shared" si="131"/>
        <v>817</v>
      </c>
      <c r="J202" s="177">
        <f t="shared" si="131"/>
        <v>0.11</v>
      </c>
      <c r="K202" s="177">
        <f t="shared" si="131"/>
        <v>0.01</v>
      </c>
      <c r="L202" s="177">
        <f t="shared" si="131"/>
        <v>0.13800000000000001</v>
      </c>
      <c r="M202" s="177">
        <f t="shared" si="131"/>
        <v>0</v>
      </c>
      <c r="N202" s="176">
        <f t="shared" si="131"/>
        <v>0</v>
      </c>
      <c r="O202" s="176">
        <f t="shared" si="131"/>
        <v>0</v>
      </c>
      <c r="P202" s="176">
        <f t="shared" si="131"/>
        <v>0</v>
      </c>
    </row>
    <row r="203" spans="1:16">
      <c r="A203" s="174">
        <v>44927</v>
      </c>
      <c r="B203" s="176">
        <f t="shared" ref="B203:P203" si="132">+B202</f>
        <v>9205</v>
      </c>
      <c r="C203" s="176">
        <f t="shared" si="132"/>
        <v>0</v>
      </c>
      <c r="D203" s="176">
        <f t="shared" si="132"/>
        <v>32245</v>
      </c>
      <c r="E203" s="177">
        <f t="shared" si="132"/>
        <v>0.1</v>
      </c>
      <c r="F203" s="177">
        <f t="shared" si="132"/>
        <v>0.2</v>
      </c>
      <c r="G203" s="177">
        <f t="shared" si="132"/>
        <v>0.45</v>
      </c>
      <c r="H203" s="176">
        <f t="shared" si="132"/>
        <v>146</v>
      </c>
      <c r="I203" s="176">
        <f t="shared" si="132"/>
        <v>817</v>
      </c>
      <c r="J203" s="177">
        <f t="shared" si="132"/>
        <v>0.11</v>
      </c>
      <c r="K203" s="177">
        <f t="shared" si="132"/>
        <v>0.01</v>
      </c>
      <c r="L203" s="177">
        <f t="shared" si="132"/>
        <v>0.13800000000000001</v>
      </c>
      <c r="M203" s="177">
        <f t="shared" si="132"/>
        <v>0</v>
      </c>
      <c r="N203" s="176">
        <f t="shared" si="132"/>
        <v>0</v>
      </c>
      <c r="O203" s="176">
        <f t="shared" si="132"/>
        <v>0</v>
      </c>
      <c r="P203" s="176">
        <f t="shared" si="132"/>
        <v>0</v>
      </c>
    </row>
    <row r="204" spans="1:16">
      <c r="A204" s="174">
        <v>44958</v>
      </c>
      <c r="B204" s="176">
        <f t="shared" ref="B204:P204" si="133">+B203</f>
        <v>9205</v>
      </c>
      <c r="C204" s="176">
        <f t="shared" si="133"/>
        <v>0</v>
      </c>
      <c r="D204" s="176">
        <f t="shared" si="133"/>
        <v>32245</v>
      </c>
      <c r="E204" s="177">
        <f t="shared" si="133"/>
        <v>0.1</v>
      </c>
      <c r="F204" s="177">
        <f t="shared" si="133"/>
        <v>0.2</v>
      </c>
      <c r="G204" s="177">
        <f t="shared" si="133"/>
        <v>0.45</v>
      </c>
      <c r="H204" s="176">
        <f t="shared" si="133"/>
        <v>146</v>
      </c>
      <c r="I204" s="176">
        <f t="shared" si="133"/>
        <v>817</v>
      </c>
      <c r="J204" s="177">
        <f t="shared" si="133"/>
        <v>0.11</v>
      </c>
      <c r="K204" s="177">
        <f t="shared" si="133"/>
        <v>0.01</v>
      </c>
      <c r="L204" s="177">
        <f t="shared" si="133"/>
        <v>0.13800000000000001</v>
      </c>
      <c r="M204" s="177">
        <f t="shared" si="133"/>
        <v>0</v>
      </c>
      <c r="N204" s="176">
        <f t="shared" si="133"/>
        <v>0</v>
      </c>
      <c r="O204" s="176">
        <f t="shared" si="133"/>
        <v>0</v>
      </c>
      <c r="P204" s="176">
        <f t="shared" si="133"/>
        <v>0</v>
      </c>
    </row>
    <row r="205" spans="1:16">
      <c r="A205" s="174">
        <v>44986</v>
      </c>
      <c r="B205" s="176">
        <f t="shared" ref="B205:P205" si="134">+B204</f>
        <v>9205</v>
      </c>
      <c r="C205" s="176">
        <f t="shared" si="134"/>
        <v>0</v>
      </c>
      <c r="D205" s="176">
        <f t="shared" si="134"/>
        <v>32245</v>
      </c>
      <c r="E205" s="177">
        <f t="shared" si="134"/>
        <v>0.1</v>
      </c>
      <c r="F205" s="177">
        <f t="shared" si="134"/>
        <v>0.2</v>
      </c>
      <c r="G205" s="177">
        <f t="shared" si="134"/>
        <v>0.45</v>
      </c>
      <c r="H205" s="176">
        <f t="shared" si="134"/>
        <v>146</v>
      </c>
      <c r="I205" s="176">
        <f t="shared" si="134"/>
        <v>817</v>
      </c>
      <c r="J205" s="177">
        <f t="shared" si="134"/>
        <v>0.11</v>
      </c>
      <c r="K205" s="177">
        <f t="shared" si="134"/>
        <v>0.01</v>
      </c>
      <c r="L205" s="177">
        <f t="shared" si="134"/>
        <v>0.13800000000000001</v>
      </c>
      <c r="M205" s="177">
        <f t="shared" si="134"/>
        <v>0</v>
      </c>
      <c r="N205" s="176">
        <f t="shared" si="134"/>
        <v>0</v>
      </c>
      <c r="O205" s="176">
        <f t="shared" si="134"/>
        <v>0</v>
      </c>
      <c r="P205" s="176">
        <f t="shared" si="134"/>
        <v>0</v>
      </c>
    </row>
    <row r="206" spans="1:16">
      <c r="A206" s="174">
        <v>45017</v>
      </c>
      <c r="B206" s="176">
        <f t="shared" ref="B206:P206" si="135">+B205</f>
        <v>9205</v>
      </c>
      <c r="C206" s="176">
        <f t="shared" si="135"/>
        <v>0</v>
      </c>
      <c r="D206" s="176">
        <f t="shared" si="135"/>
        <v>32245</v>
      </c>
      <c r="E206" s="177">
        <f t="shared" si="135"/>
        <v>0.1</v>
      </c>
      <c r="F206" s="177">
        <f t="shared" si="135"/>
        <v>0.2</v>
      </c>
      <c r="G206" s="177">
        <f t="shared" si="135"/>
        <v>0.45</v>
      </c>
      <c r="H206" s="176">
        <f t="shared" si="135"/>
        <v>146</v>
      </c>
      <c r="I206" s="176">
        <f t="shared" si="135"/>
        <v>817</v>
      </c>
      <c r="J206" s="177">
        <f t="shared" si="135"/>
        <v>0.11</v>
      </c>
      <c r="K206" s="177">
        <f t="shared" si="135"/>
        <v>0.01</v>
      </c>
      <c r="L206" s="177">
        <f t="shared" si="135"/>
        <v>0.13800000000000001</v>
      </c>
      <c r="M206" s="177">
        <f t="shared" si="135"/>
        <v>0</v>
      </c>
      <c r="N206" s="176">
        <f t="shared" si="135"/>
        <v>0</v>
      </c>
      <c r="O206" s="176">
        <f t="shared" si="135"/>
        <v>0</v>
      </c>
      <c r="P206" s="176">
        <f t="shared" si="135"/>
        <v>0</v>
      </c>
    </row>
    <row r="207" spans="1:16">
      <c r="A207" s="174">
        <v>45047</v>
      </c>
      <c r="B207" s="176">
        <f t="shared" ref="B207:P207" si="136">+B206</f>
        <v>9205</v>
      </c>
      <c r="C207" s="176">
        <f t="shared" si="136"/>
        <v>0</v>
      </c>
      <c r="D207" s="176">
        <f t="shared" si="136"/>
        <v>32245</v>
      </c>
      <c r="E207" s="177">
        <f t="shared" si="136"/>
        <v>0.1</v>
      </c>
      <c r="F207" s="177">
        <f t="shared" si="136"/>
        <v>0.2</v>
      </c>
      <c r="G207" s="177">
        <f t="shared" si="136"/>
        <v>0.45</v>
      </c>
      <c r="H207" s="176">
        <f t="shared" si="136"/>
        <v>146</v>
      </c>
      <c r="I207" s="176">
        <f t="shared" si="136"/>
        <v>817</v>
      </c>
      <c r="J207" s="177">
        <f t="shared" si="136"/>
        <v>0.11</v>
      </c>
      <c r="K207" s="177">
        <f t="shared" si="136"/>
        <v>0.01</v>
      </c>
      <c r="L207" s="177">
        <f t="shared" si="136"/>
        <v>0.13800000000000001</v>
      </c>
      <c r="M207" s="177">
        <f t="shared" si="136"/>
        <v>0</v>
      </c>
      <c r="N207" s="176">
        <f t="shared" si="136"/>
        <v>0</v>
      </c>
      <c r="O207" s="176">
        <f t="shared" si="136"/>
        <v>0</v>
      </c>
      <c r="P207" s="176">
        <f t="shared" si="136"/>
        <v>0</v>
      </c>
    </row>
    <row r="208" spans="1:16">
      <c r="A208" s="174">
        <v>45078</v>
      </c>
      <c r="B208" s="176">
        <f t="shared" ref="B208:P208" si="137">+B207</f>
        <v>9205</v>
      </c>
      <c r="C208" s="176">
        <f t="shared" si="137"/>
        <v>0</v>
      </c>
      <c r="D208" s="176">
        <f t="shared" si="137"/>
        <v>32245</v>
      </c>
      <c r="E208" s="177">
        <f t="shared" si="137"/>
        <v>0.1</v>
      </c>
      <c r="F208" s="177">
        <f t="shared" si="137"/>
        <v>0.2</v>
      </c>
      <c r="G208" s="177">
        <f t="shared" si="137"/>
        <v>0.45</v>
      </c>
      <c r="H208" s="176">
        <f t="shared" si="137"/>
        <v>146</v>
      </c>
      <c r="I208" s="176">
        <f t="shared" si="137"/>
        <v>817</v>
      </c>
      <c r="J208" s="177">
        <f t="shared" si="137"/>
        <v>0.11</v>
      </c>
      <c r="K208" s="177">
        <f t="shared" si="137"/>
        <v>0.01</v>
      </c>
      <c r="L208" s="177">
        <f t="shared" si="137"/>
        <v>0.13800000000000001</v>
      </c>
      <c r="M208" s="177">
        <f t="shared" si="137"/>
        <v>0</v>
      </c>
      <c r="N208" s="176">
        <f t="shared" si="137"/>
        <v>0</v>
      </c>
      <c r="O208" s="176">
        <f t="shared" si="137"/>
        <v>0</v>
      </c>
      <c r="P208" s="176">
        <f t="shared" si="137"/>
        <v>0</v>
      </c>
    </row>
    <row r="209" spans="1:16">
      <c r="A209" s="174">
        <v>45108</v>
      </c>
      <c r="B209" s="176">
        <f t="shared" ref="B209:P209" si="138">+B208</f>
        <v>9205</v>
      </c>
      <c r="C209" s="176">
        <f t="shared" si="138"/>
        <v>0</v>
      </c>
      <c r="D209" s="176">
        <f t="shared" si="138"/>
        <v>32245</v>
      </c>
      <c r="E209" s="177">
        <f t="shared" si="138"/>
        <v>0.1</v>
      </c>
      <c r="F209" s="177">
        <f t="shared" si="138"/>
        <v>0.2</v>
      </c>
      <c r="G209" s="177">
        <f t="shared" si="138"/>
        <v>0.45</v>
      </c>
      <c r="H209" s="176">
        <f t="shared" si="138"/>
        <v>146</v>
      </c>
      <c r="I209" s="176">
        <f t="shared" si="138"/>
        <v>817</v>
      </c>
      <c r="J209" s="177">
        <f t="shared" si="138"/>
        <v>0.11</v>
      </c>
      <c r="K209" s="177">
        <f t="shared" si="138"/>
        <v>0.01</v>
      </c>
      <c r="L209" s="177">
        <f t="shared" si="138"/>
        <v>0.13800000000000001</v>
      </c>
      <c r="M209" s="177">
        <f t="shared" si="138"/>
        <v>0</v>
      </c>
      <c r="N209" s="176">
        <f t="shared" si="138"/>
        <v>0</v>
      </c>
      <c r="O209" s="176">
        <f t="shared" si="138"/>
        <v>0</v>
      </c>
      <c r="P209" s="176">
        <f t="shared" si="138"/>
        <v>0</v>
      </c>
    </row>
    <row r="210" spans="1:16">
      <c r="A210" s="174">
        <v>45139</v>
      </c>
      <c r="B210" s="176">
        <f t="shared" ref="B210:P210" si="139">+B209</f>
        <v>9205</v>
      </c>
      <c r="C210" s="176">
        <f t="shared" si="139"/>
        <v>0</v>
      </c>
      <c r="D210" s="176">
        <f t="shared" si="139"/>
        <v>32245</v>
      </c>
      <c r="E210" s="177">
        <f t="shared" si="139"/>
        <v>0.1</v>
      </c>
      <c r="F210" s="177">
        <f t="shared" si="139"/>
        <v>0.2</v>
      </c>
      <c r="G210" s="177">
        <f t="shared" si="139"/>
        <v>0.45</v>
      </c>
      <c r="H210" s="176">
        <f t="shared" si="139"/>
        <v>146</v>
      </c>
      <c r="I210" s="176">
        <f t="shared" si="139"/>
        <v>817</v>
      </c>
      <c r="J210" s="177">
        <f t="shared" si="139"/>
        <v>0.11</v>
      </c>
      <c r="K210" s="177">
        <f t="shared" si="139"/>
        <v>0.01</v>
      </c>
      <c r="L210" s="177">
        <f t="shared" si="139"/>
        <v>0.13800000000000001</v>
      </c>
      <c r="M210" s="177">
        <f t="shared" si="139"/>
        <v>0</v>
      </c>
      <c r="N210" s="176">
        <f t="shared" si="139"/>
        <v>0</v>
      </c>
      <c r="O210" s="176">
        <f t="shared" si="139"/>
        <v>0</v>
      </c>
      <c r="P210" s="176">
        <f t="shared" si="139"/>
        <v>0</v>
      </c>
    </row>
    <row r="211" spans="1:16">
      <c r="A211" s="174">
        <v>45170</v>
      </c>
      <c r="B211" s="176">
        <f t="shared" ref="B211:P211" si="140">+B210</f>
        <v>9205</v>
      </c>
      <c r="C211" s="176">
        <f t="shared" si="140"/>
        <v>0</v>
      </c>
      <c r="D211" s="176">
        <f t="shared" si="140"/>
        <v>32245</v>
      </c>
      <c r="E211" s="177">
        <f t="shared" si="140"/>
        <v>0.1</v>
      </c>
      <c r="F211" s="177">
        <f t="shared" si="140"/>
        <v>0.2</v>
      </c>
      <c r="G211" s="177">
        <f t="shared" si="140"/>
        <v>0.45</v>
      </c>
      <c r="H211" s="176">
        <f t="shared" si="140"/>
        <v>146</v>
      </c>
      <c r="I211" s="176">
        <f t="shared" si="140"/>
        <v>817</v>
      </c>
      <c r="J211" s="177">
        <f t="shared" si="140"/>
        <v>0.11</v>
      </c>
      <c r="K211" s="177">
        <f t="shared" si="140"/>
        <v>0.01</v>
      </c>
      <c r="L211" s="177">
        <f t="shared" si="140"/>
        <v>0.13800000000000001</v>
      </c>
      <c r="M211" s="177">
        <f t="shared" si="140"/>
        <v>0</v>
      </c>
      <c r="N211" s="176">
        <f t="shared" si="140"/>
        <v>0</v>
      </c>
      <c r="O211" s="176">
        <f t="shared" si="140"/>
        <v>0</v>
      </c>
      <c r="P211" s="176">
        <f t="shared" si="140"/>
        <v>0</v>
      </c>
    </row>
    <row r="212" spans="1:16">
      <c r="A212" s="174">
        <v>45200</v>
      </c>
      <c r="B212" s="176">
        <f t="shared" ref="B212:P212" si="141">+B211</f>
        <v>9205</v>
      </c>
      <c r="C212" s="176">
        <f t="shared" si="141"/>
        <v>0</v>
      </c>
      <c r="D212" s="176">
        <f t="shared" si="141"/>
        <v>32245</v>
      </c>
      <c r="E212" s="177">
        <f t="shared" si="141"/>
        <v>0.1</v>
      </c>
      <c r="F212" s="177">
        <f t="shared" si="141"/>
        <v>0.2</v>
      </c>
      <c r="G212" s="177">
        <f t="shared" si="141"/>
        <v>0.45</v>
      </c>
      <c r="H212" s="176">
        <f t="shared" si="141"/>
        <v>146</v>
      </c>
      <c r="I212" s="176">
        <f t="shared" si="141"/>
        <v>817</v>
      </c>
      <c r="J212" s="177">
        <f t="shared" si="141"/>
        <v>0.11</v>
      </c>
      <c r="K212" s="177">
        <f t="shared" si="141"/>
        <v>0.01</v>
      </c>
      <c r="L212" s="177">
        <f t="shared" si="141"/>
        <v>0.13800000000000001</v>
      </c>
      <c r="M212" s="177">
        <f t="shared" si="141"/>
        <v>0</v>
      </c>
      <c r="N212" s="176">
        <f t="shared" si="141"/>
        <v>0</v>
      </c>
      <c r="O212" s="176">
        <f t="shared" si="141"/>
        <v>0</v>
      </c>
      <c r="P212" s="176">
        <f t="shared" si="141"/>
        <v>0</v>
      </c>
    </row>
    <row r="213" spans="1:16">
      <c r="A213" s="174">
        <v>45231</v>
      </c>
      <c r="B213" s="176">
        <f t="shared" ref="B213:P213" si="142">+B212</f>
        <v>9205</v>
      </c>
      <c r="C213" s="176">
        <f t="shared" si="142"/>
        <v>0</v>
      </c>
      <c r="D213" s="176">
        <f t="shared" si="142"/>
        <v>32245</v>
      </c>
      <c r="E213" s="177">
        <f t="shared" si="142"/>
        <v>0.1</v>
      </c>
      <c r="F213" s="177">
        <f t="shared" si="142"/>
        <v>0.2</v>
      </c>
      <c r="G213" s="177">
        <f t="shared" si="142"/>
        <v>0.45</v>
      </c>
      <c r="H213" s="176">
        <f t="shared" si="142"/>
        <v>146</v>
      </c>
      <c r="I213" s="176">
        <f t="shared" si="142"/>
        <v>817</v>
      </c>
      <c r="J213" s="177">
        <f t="shared" si="142"/>
        <v>0.11</v>
      </c>
      <c r="K213" s="177">
        <f t="shared" si="142"/>
        <v>0.01</v>
      </c>
      <c r="L213" s="177">
        <f t="shared" si="142"/>
        <v>0.13800000000000001</v>
      </c>
      <c r="M213" s="177">
        <f t="shared" si="142"/>
        <v>0</v>
      </c>
      <c r="N213" s="176">
        <f t="shared" si="142"/>
        <v>0</v>
      </c>
      <c r="O213" s="176">
        <f t="shared" si="142"/>
        <v>0</v>
      </c>
      <c r="P213" s="176">
        <f t="shared" si="142"/>
        <v>0</v>
      </c>
    </row>
    <row r="214" spans="1:16">
      <c r="A214" s="174">
        <v>45261</v>
      </c>
      <c r="B214" s="176">
        <f t="shared" ref="B214:P214" si="143">+B213</f>
        <v>9205</v>
      </c>
      <c r="C214" s="176">
        <f t="shared" si="143"/>
        <v>0</v>
      </c>
      <c r="D214" s="176">
        <f t="shared" si="143"/>
        <v>32245</v>
      </c>
      <c r="E214" s="177">
        <f t="shared" si="143"/>
        <v>0.1</v>
      </c>
      <c r="F214" s="177">
        <f t="shared" si="143"/>
        <v>0.2</v>
      </c>
      <c r="G214" s="177">
        <f t="shared" si="143"/>
        <v>0.45</v>
      </c>
      <c r="H214" s="176">
        <f t="shared" si="143"/>
        <v>146</v>
      </c>
      <c r="I214" s="176">
        <f t="shared" si="143"/>
        <v>817</v>
      </c>
      <c r="J214" s="177">
        <f t="shared" si="143"/>
        <v>0.11</v>
      </c>
      <c r="K214" s="177">
        <f t="shared" si="143"/>
        <v>0.01</v>
      </c>
      <c r="L214" s="177">
        <f t="shared" si="143"/>
        <v>0.13800000000000001</v>
      </c>
      <c r="M214" s="177">
        <f t="shared" si="143"/>
        <v>0</v>
      </c>
      <c r="N214" s="176">
        <f t="shared" si="143"/>
        <v>0</v>
      </c>
      <c r="O214" s="176">
        <f t="shared" si="143"/>
        <v>0</v>
      </c>
      <c r="P214" s="176">
        <f t="shared" si="143"/>
        <v>0</v>
      </c>
    </row>
    <row r="215" spans="1:16">
      <c r="A215" s="174">
        <v>45292</v>
      </c>
      <c r="B215" s="176">
        <f t="shared" ref="B215:P215" si="144">+B214</f>
        <v>9205</v>
      </c>
      <c r="C215" s="176">
        <f t="shared" si="144"/>
        <v>0</v>
      </c>
      <c r="D215" s="176">
        <f t="shared" si="144"/>
        <v>32245</v>
      </c>
      <c r="E215" s="177">
        <f t="shared" si="144"/>
        <v>0.1</v>
      </c>
      <c r="F215" s="177">
        <f t="shared" si="144"/>
        <v>0.2</v>
      </c>
      <c r="G215" s="177">
        <f t="shared" si="144"/>
        <v>0.45</v>
      </c>
      <c r="H215" s="176">
        <f t="shared" si="144"/>
        <v>146</v>
      </c>
      <c r="I215" s="176">
        <f t="shared" si="144"/>
        <v>817</v>
      </c>
      <c r="J215" s="177">
        <f t="shared" si="144"/>
        <v>0.11</v>
      </c>
      <c r="K215" s="177">
        <f t="shared" si="144"/>
        <v>0.01</v>
      </c>
      <c r="L215" s="177">
        <f t="shared" si="144"/>
        <v>0.13800000000000001</v>
      </c>
      <c r="M215" s="177">
        <f t="shared" si="144"/>
        <v>0</v>
      </c>
      <c r="N215" s="176">
        <f t="shared" si="144"/>
        <v>0</v>
      </c>
      <c r="O215" s="176">
        <f t="shared" si="144"/>
        <v>0</v>
      </c>
      <c r="P215" s="176">
        <f t="shared" si="144"/>
        <v>0</v>
      </c>
    </row>
    <row r="216" spans="1:16">
      <c r="A216" s="174">
        <v>45323</v>
      </c>
      <c r="B216" s="176">
        <f t="shared" ref="B216:P216" si="145">+B215</f>
        <v>9205</v>
      </c>
      <c r="C216" s="176">
        <f t="shared" si="145"/>
        <v>0</v>
      </c>
      <c r="D216" s="176">
        <f t="shared" si="145"/>
        <v>32245</v>
      </c>
      <c r="E216" s="177">
        <f t="shared" si="145"/>
        <v>0.1</v>
      </c>
      <c r="F216" s="177">
        <f t="shared" si="145"/>
        <v>0.2</v>
      </c>
      <c r="G216" s="177">
        <f t="shared" si="145"/>
        <v>0.45</v>
      </c>
      <c r="H216" s="176">
        <f t="shared" si="145"/>
        <v>146</v>
      </c>
      <c r="I216" s="176">
        <f t="shared" si="145"/>
        <v>817</v>
      </c>
      <c r="J216" s="177">
        <f t="shared" si="145"/>
        <v>0.11</v>
      </c>
      <c r="K216" s="177">
        <f t="shared" si="145"/>
        <v>0.01</v>
      </c>
      <c r="L216" s="177">
        <f t="shared" si="145"/>
        <v>0.13800000000000001</v>
      </c>
      <c r="M216" s="177">
        <f t="shared" si="145"/>
        <v>0</v>
      </c>
      <c r="N216" s="176">
        <f t="shared" si="145"/>
        <v>0</v>
      </c>
      <c r="O216" s="176">
        <f t="shared" si="145"/>
        <v>0</v>
      </c>
      <c r="P216" s="176">
        <f t="shared" si="145"/>
        <v>0</v>
      </c>
    </row>
    <row r="217" spans="1:16">
      <c r="A217" s="174">
        <v>45352</v>
      </c>
      <c r="B217" s="176">
        <f t="shared" ref="B217:P217" si="146">+B216</f>
        <v>9205</v>
      </c>
      <c r="C217" s="176">
        <f t="shared" si="146"/>
        <v>0</v>
      </c>
      <c r="D217" s="176">
        <f t="shared" si="146"/>
        <v>32245</v>
      </c>
      <c r="E217" s="177">
        <f t="shared" si="146"/>
        <v>0.1</v>
      </c>
      <c r="F217" s="177">
        <f t="shared" si="146"/>
        <v>0.2</v>
      </c>
      <c r="G217" s="177">
        <f t="shared" si="146"/>
        <v>0.45</v>
      </c>
      <c r="H217" s="176">
        <f t="shared" si="146"/>
        <v>146</v>
      </c>
      <c r="I217" s="176">
        <f t="shared" si="146"/>
        <v>817</v>
      </c>
      <c r="J217" s="177">
        <f t="shared" si="146"/>
        <v>0.11</v>
      </c>
      <c r="K217" s="177">
        <f t="shared" si="146"/>
        <v>0.01</v>
      </c>
      <c r="L217" s="177">
        <f t="shared" si="146"/>
        <v>0.13800000000000001</v>
      </c>
      <c r="M217" s="177">
        <f t="shared" si="146"/>
        <v>0</v>
      </c>
      <c r="N217" s="176">
        <f t="shared" si="146"/>
        <v>0</v>
      </c>
      <c r="O217" s="176">
        <f t="shared" si="146"/>
        <v>0</v>
      </c>
      <c r="P217" s="176">
        <f t="shared" si="146"/>
        <v>0</v>
      </c>
    </row>
    <row r="218" spans="1:16">
      <c r="A218" s="174">
        <v>45383</v>
      </c>
      <c r="B218" s="176">
        <f t="shared" ref="B218:P218" si="147">+B217</f>
        <v>9205</v>
      </c>
      <c r="C218" s="176">
        <f t="shared" si="147"/>
        <v>0</v>
      </c>
      <c r="D218" s="176">
        <f t="shared" si="147"/>
        <v>32245</v>
      </c>
      <c r="E218" s="177">
        <f t="shared" si="147"/>
        <v>0.1</v>
      </c>
      <c r="F218" s="177">
        <f t="shared" si="147"/>
        <v>0.2</v>
      </c>
      <c r="G218" s="177">
        <f t="shared" si="147"/>
        <v>0.45</v>
      </c>
      <c r="H218" s="176">
        <f t="shared" si="147"/>
        <v>146</v>
      </c>
      <c r="I218" s="176">
        <f t="shared" si="147"/>
        <v>817</v>
      </c>
      <c r="J218" s="177">
        <f t="shared" si="147"/>
        <v>0.11</v>
      </c>
      <c r="K218" s="177">
        <f t="shared" si="147"/>
        <v>0.01</v>
      </c>
      <c r="L218" s="177">
        <f t="shared" si="147"/>
        <v>0.13800000000000001</v>
      </c>
      <c r="M218" s="177">
        <f t="shared" si="147"/>
        <v>0</v>
      </c>
      <c r="N218" s="176">
        <f t="shared" si="147"/>
        <v>0</v>
      </c>
      <c r="O218" s="176">
        <f t="shared" si="147"/>
        <v>0</v>
      </c>
      <c r="P218" s="176">
        <f t="shared" si="147"/>
        <v>0</v>
      </c>
    </row>
    <row r="219" spans="1:16">
      <c r="A219" s="174">
        <v>45413</v>
      </c>
      <c r="B219" s="176">
        <f t="shared" ref="B219:P219" si="148">+B218</f>
        <v>9205</v>
      </c>
      <c r="C219" s="176">
        <f t="shared" si="148"/>
        <v>0</v>
      </c>
      <c r="D219" s="176">
        <f t="shared" si="148"/>
        <v>32245</v>
      </c>
      <c r="E219" s="177">
        <f t="shared" si="148"/>
        <v>0.1</v>
      </c>
      <c r="F219" s="177">
        <f t="shared" si="148"/>
        <v>0.2</v>
      </c>
      <c r="G219" s="177">
        <f t="shared" si="148"/>
        <v>0.45</v>
      </c>
      <c r="H219" s="176">
        <f t="shared" si="148"/>
        <v>146</v>
      </c>
      <c r="I219" s="176">
        <f t="shared" si="148"/>
        <v>817</v>
      </c>
      <c r="J219" s="177">
        <f t="shared" si="148"/>
        <v>0.11</v>
      </c>
      <c r="K219" s="177">
        <f t="shared" si="148"/>
        <v>0.01</v>
      </c>
      <c r="L219" s="177">
        <f t="shared" si="148"/>
        <v>0.13800000000000001</v>
      </c>
      <c r="M219" s="177">
        <f t="shared" si="148"/>
        <v>0</v>
      </c>
      <c r="N219" s="176">
        <f t="shared" si="148"/>
        <v>0</v>
      </c>
      <c r="O219" s="176">
        <f t="shared" si="148"/>
        <v>0</v>
      </c>
      <c r="P219" s="176">
        <f t="shared" si="148"/>
        <v>0</v>
      </c>
    </row>
    <row r="220" spans="1:16">
      <c r="A220" s="174">
        <v>45444</v>
      </c>
      <c r="B220" s="176">
        <f t="shared" ref="B220:P220" si="149">+B219</f>
        <v>9205</v>
      </c>
      <c r="C220" s="176">
        <f t="shared" si="149"/>
        <v>0</v>
      </c>
      <c r="D220" s="176">
        <f t="shared" si="149"/>
        <v>32245</v>
      </c>
      <c r="E220" s="177">
        <f t="shared" si="149"/>
        <v>0.1</v>
      </c>
      <c r="F220" s="177">
        <f t="shared" si="149"/>
        <v>0.2</v>
      </c>
      <c r="G220" s="177">
        <f t="shared" si="149"/>
        <v>0.45</v>
      </c>
      <c r="H220" s="176">
        <f t="shared" si="149"/>
        <v>146</v>
      </c>
      <c r="I220" s="176">
        <f t="shared" si="149"/>
        <v>817</v>
      </c>
      <c r="J220" s="177">
        <f t="shared" si="149"/>
        <v>0.11</v>
      </c>
      <c r="K220" s="177">
        <f t="shared" si="149"/>
        <v>0.01</v>
      </c>
      <c r="L220" s="177">
        <f t="shared" si="149"/>
        <v>0.13800000000000001</v>
      </c>
      <c r="M220" s="177">
        <f t="shared" si="149"/>
        <v>0</v>
      </c>
      <c r="N220" s="176">
        <f t="shared" si="149"/>
        <v>0</v>
      </c>
      <c r="O220" s="176">
        <f t="shared" si="149"/>
        <v>0</v>
      </c>
      <c r="P220" s="176">
        <f t="shared" si="149"/>
        <v>0</v>
      </c>
    </row>
    <row r="221" spans="1:16">
      <c r="A221" s="174">
        <v>45474</v>
      </c>
      <c r="B221" s="176">
        <f t="shared" ref="B221:P221" si="150">+B220</f>
        <v>9205</v>
      </c>
      <c r="C221" s="176">
        <f t="shared" si="150"/>
        <v>0</v>
      </c>
      <c r="D221" s="176">
        <f t="shared" si="150"/>
        <v>32245</v>
      </c>
      <c r="E221" s="177">
        <f t="shared" si="150"/>
        <v>0.1</v>
      </c>
      <c r="F221" s="177">
        <f t="shared" si="150"/>
        <v>0.2</v>
      </c>
      <c r="G221" s="177">
        <f t="shared" si="150"/>
        <v>0.45</v>
      </c>
      <c r="H221" s="176">
        <f t="shared" si="150"/>
        <v>146</v>
      </c>
      <c r="I221" s="176">
        <f t="shared" si="150"/>
        <v>817</v>
      </c>
      <c r="J221" s="177">
        <f t="shared" si="150"/>
        <v>0.11</v>
      </c>
      <c r="K221" s="177">
        <f t="shared" si="150"/>
        <v>0.01</v>
      </c>
      <c r="L221" s="177">
        <f t="shared" si="150"/>
        <v>0.13800000000000001</v>
      </c>
      <c r="M221" s="177">
        <f t="shared" si="150"/>
        <v>0</v>
      </c>
      <c r="N221" s="176">
        <f t="shared" si="150"/>
        <v>0</v>
      </c>
      <c r="O221" s="176">
        <f t="shared" si="150"/>
        <v>0</v>
      </c>
      <c r="P221" s="176">
        <f t="shared" si="150"/>
        <v>0</v>
      </c>
    </row>
    <row r="222" spans="1:16">
      <c r="A222" s="174">
        <v>45505</v>
      </c>
      <c r="B222" s="176">
        <f t="shared" ref="B222:P222" si="151">+B221</f>
        <v>9205</v>
      </c>
      <c r="C222" s="176">
        <f t="shared" si="151"/>
        <v>0</v>
      </c>
      <c r="D222" s="176">
        <f t="shared" si="151"/>
        <v>32245</v>
      </c>
      <c r="E222" s="177">
        <f t="shared" si="151"/>
        <v>0.1</v>
      </c>
      <c r="F222" s="177">
        <f t="shared" si="151"/>
        <v>0.2</v>
      </c>
      <c r="G222" s="177">
        <f t="shared" si="151"/>
        <v>0.45</v>
      </c>
      <c r="H222" s="176">
        <f t="shared" si="151"/>
        <v>146</v>
      </c>
      <c r="I222" s="176">
        <f t="shared" si="151"/>
        <v>817</v>
      </c>
      <c r="J222" s="177">
        <f t="shared" si="151"/>
        <v>0.11</v>
      </c>
      <c r="K222" s="177">
        <f t="shared" si="151"/>
        <v>0.01</v>
      </c>
      <c r="L222" s="177">
        <f t="shared" si="151"/>
        <v>0.13800000000000001</v>
      </c>
      <c r="M222" s="177">
        <f t="shared" si="151"/>
        <v>0</v>
      </c>
      <c r="N222" s="176">
        <f t="shared" si="151"/>
        <v>0</v>
      </c>
      <c r="O222" s="176">
        <f t="shared" si="151"/>
        <v>0</v>
      </c>
      <c r="P222" s="176">
        <f t="shared" si="151"/>
        <v>0</v>
      </c>
    </row>
    <row r="223" spans="1:16">
      <c r="A223" s="174">
        <v>45536</v>
      </c>
      <c r="B223" s="176">
        <f t="shared" ref="B223:P223" si="152">+B222</f>
        <v>9205</v>
      </c>
      <c r="C223" s="176">
        <f t="shared" si="152"/>
        <v>0</v>
      </c>
      <c r="D223" s="176">
        <f t="shared" si="152"/>
        <v>32245</v>
      </c>
      <c r="E223" s="177">
        <f t="shared" si="152"/>
        <v>0.1</v>
      </c>
      <c r="F223" s="177">
        <f t="shared" si="152"/>
        <v>0.2</v>
      </c>
      <c r="G223" s="177">
        <f t="shared" si="152"/>
        <v>0.45</v>
      </c>
      <c r="H223" s="176">
        <f t="shared" si="152"/>
        <v>146</v>
      </c>
      <c r="I223" s="176">
        <f t="shared" si="152"/>
        <v>817</v>
      </c>
      <c r="J223" s="177">
        <f t="shared" si="152"/>
        <v>0.11</v>
      </c>
      <c r="K223" s="177">
        <f t="shared" si="152"/>
        <v>0.01</v>
      </c>
      <c r="L223" s="177">
        <f t="shared" si="152"/>
        <v>0.13800000000000001</v>
      </c>
      <c r="M223" s="177">
        <f t="shared" si="152"/>
        <v>0</v>
      </c>
      <c r="N223" s="176">
        <f t="shared" si="152"/>
        <v>0</v>
      </c>
      <c r="O223" s="176">
        <f t="shared" si="152"/>
        <v>0</v>
      </c>
      <c r="P223" s="176">
        <f t="shared" si="152"/>
        <v>0</v>
      </c>
    </row>
    <row r="224" spans="1:16">
      <c r="A224" s="174">
        <v>45566</v>
      </c>
      <c r="B224" s="176">
        <f t="shared" ref="B224:P224" si="153">+B223</f>
        <v>9205</v>
      </c>
      <c r="C224" s="176">
        <f t="shared" si="153"/>
        <v>0</v>
      </c>
      <c r="D224" s="176">
        <f t="shared" si="153"/>
        <v>32245</v>
      </c>
      <c r="E224" s="177">
        <f t="shared" si="153"/>
        <v>0.1</v>
      </c>
      <c r="F224" s="177">
        <f t="shared" si="153"/>
        <v>0.2</v>
      </c>
      <c r="G224" s="177">
        <f t="shared" si="153"/>
        <v>0.45</v>
      </c>
      <c r="H224" s="176">
        <f t="shared" si="153"/>
        <v>146</v>
      </c>
      <c r="I224" s="176">
        <f t="shared" si="153"/>
        <v>817</v>
      </c>
      <c r="J224" s="177">
        <f t="shared" si="153"/>
        <v>0.11</v>
      </c>
      <c r="K224" s="177">
        <f t="shared" si="153"/>
        <v>0.01</v>
      </c>
      <c r="L224" s="177">
        <f t="shared" si="153"/>
        <v>0.13800000000000001</v>
      </c>
      <c r="M224" s="177">
        <f t="shared" si="153"/>
        <v>0</v>
      </c>
      <c r="N224" s="176">
        <f t="shared" si="153"/>
        <v>0</v>
      </c>
      <c r="O224" s="176">
        <f t="shared" si="153"/>
        <v>0</v>
      </c>
      <c r="P224" s="176">
        <f t="shared" si="153"/>
        <v>0</v>
      </c>
    </row>
    <row r="225" spans="1:16">
      <c r="A225" s="174">
        <v>45597</v>
      </c>
      <c r="B225" s="176">
        <f t="shared" ref="B225:P225" si="154">+B224</f>
        <v>9205</v>
      </c>
      <c r="C225" s="176">
        <f t="shared" si="154"/>
        <v>0</v>
      </c>
      <c r="D225" s="176">
        <f t="shared" si="154"/>
        <v>32245</v>
      </c>
      <c r="E225" s="177">
        <f t="shared" si="154"/>
        <v>0.1</v>
      </c>
      <c r="F225" s="177">
        <f t="shared" si="154"/>
        <v>0.2</v>
      </c>
      <c r="G225" s="177">
        <f t="shared" si="154"/>
        <v>0.45</v>
      </c>
      <c r="H225" s="176">
        <f t="shared" si="154"/>
        <v>146</v>
      </c>
      <c r="I225" s="176">
        <f t="shared" si="154"/>
        <v>817</v>
      </c>
      <c r="J225" s="177">
        <f t="shared" si="154"/>
        <v>0.11</v>
      </c>
      <c r="K225" s="177">
        <f t="shared" si="154"/>
        <v>0.01</v>
      </c>
      <c r="L225" s="177">
        <f t="shared" si="154"/>
        <v>0.13800000000000001</v>
      </c>
      <c r="M225" s="177">
        <f t="shared" si="154"/>
        <v>0</v>
      </c>
      <c r="N225" s="176">
        <f t="shared" si="154"/>
        <v>0</v>
      </c>
      <c r="O225" s="176">
        <f t="shared" si="154"/>
        <v>0</v>
      </c>
      <c r="P225" s="176">
        <f t="shared" si="154"/>
        <v>0</v>
      </c>
    </row>
    <row r="226" spans="1:16">
      <c r="A226" s="174">
        <v>45627</v>
      </c>
      <c r="B226" s="176">
        <f t="shared" ref="B226:P226" si="155">+B225</f>
        <v>9205</v>
      </c>
      <c r="C226" s="176">
        <f t="shared" si="155"/>
        <v>0</v>
      </c>
      <c r="D226" s="176">
        <f t="shared" si="155"/>
        <v>32245</v>
      </c>
      <c r="E226" s="177">
        <f t="shared" si="155"/>
        <v>0.1</v>
      </c>
      <c r="F226" s="177">
        <f t="shared" si="155"/>
        <v>0.2</v>
      </c>
      <c r="G226" s="177">
        <f t="shared" si="155"/>
        <v>0.45</v>
      </c>
      <c r="H226" s="176">
        <f t="shared" si="155"/>
        <v>146</v>
      </c>
      <c r="I226" s="176">
        <f t="shared" si="155"/>
        <v>817</v>
      </c>
      <c r="J226" s="177">
        <f t="shared" si="155"/>
        <v>0.11</v>
      </c>
      <c r="K226" s="177">
        <f t="shared" si="155"/>
        <v>0.01</v>
      </c>
      <c r="L226" s="177">
        <f t="shared" si="155"/>
        <v>0.13800000000000001</v>
      </c>
      <c r="M226" s="177">
        <f t="shared" si="155"/>
        <v>0</v>
      </c>
      <c r="N226" s="176">
        <f t="shared" si="155"/>
        <v>0</v>
      </c>
      <c r="O226" s="176">
        <f t="shared" si="155"/>
        <v>0</v>
      </c>
      <c r="P226" s="176">
        <f t="shared" si="155"/>
        <v>0</v>
      </c>
    </row>
    <row r="227" spans="1:16">
      <c r="A227" s="174">
        <v>45658</v>
      </c>
      <c r="B227" s="176">
        <f t="shared" ref="B227:P227" si="156">+B226</f>
        <v>9205</v>
      </c>
      <c r="C227" s="176">
        <f t="shared" si="156"/>
        <v>0</v>
      </c>
      <c r="D227" s="176">
        <f t="shared" si="156"/>
        <v>32245</v>
      </c>
      <c r="E227" s="177">
        <f t="shared" si="156"/>
        <v>0.1</v>
      </c>
      <c r="F227" s="177">
        <f t="shared" si="156"/>
        <v>0.2</v>
      </c>
      <c r="G227" s="177">
        <f t="shared" si="156"/>
        <v>0.45</v>
      </c>
      <c r="H227" s="176">
        <f t="shared" si="156"/>
        <v>146</v>
      </c>
      <c r="I227" s="176">
        <f t="shared" si="156"/>
        <v>817</v>
      </c>
      <c r="J227" s="177">
        <f t="shared" si="156"/>
        <v>0.11</v>
      </c>
      <c r="K227" s="177">
        <f t="shared" si="156"/>
        <v>0.01</v>
      </c>
      <c r="L227" s="177">
        <f t="shared" si="156"/>
        <v>0.13800000000000001</v>
      </c>
      <c r="M227" s="177">
        <f t="shared" si="156"/>
        <v>0</v>
      </c>
      <c r="N227" s="176">
        <f t="shared" si="156"/>
        <v>0</v>
      </c>
      <c r="O227" s="176">
        <f t="shared" si="156"/>
        <v>0</v>
      </c>
      <c r="P227" s="176">
        <f t="shared" si="156"/>
        <v>0</v>
      </c>
    </row>
    <row r="228" spans="1:16">
      <c r="A228" s="174">
        <v>45689</v>
      </c>
      <c r="B228" s="176">
        <f t="shared" ref="B228:P228" si="157">+B227</f>
        <v>9205</v>
      </c>
      <c r="C228" s="176">
        <f t="shared" si="157"/>
        <v>0</v>
      </c>
      <c r="D228" s="176">
        <f t="shared" si="157"/>
        <v>32245</v>
      </c>
      <c r="E228" s="177">
        <f t="shared" si="157"/>
        <v>0.1</v>
      </c>
      <c r="F228" s="177">
        <f t="shared" si="157"/>
        <v>0.2</v>
      </c>
      <c r="G228" s="177">
        <f t="shared" si="157"/>
        <v>0.45</v>
      </c>
      <c r="H228" s="176">
        <f t="shared" si="157"/>
        <v>146</v>
      </c>
      <c r="I228" s="176">
        <f t="shared" si="157"/>
        <v>817</v>
      </c>
      <c r="J228" s="177">
        <f t="shared" si="157"/>
        <v>0.11</v>
      </c>
      <c r="K228" s="177">
        <f t="shared" si="157"/>
        <v>0.01</v>
      </c>
      <c r="L228" s="177">
        <f t="shared" si="157"/>
        <v>0.13800000000000001</v>
      </c>
      <c r="M228" s="177">
        <f t="shared" si="157"/>
        <v>0</v>
      </c>
      <c r="N228" s="176">
        <f t="shared" si="157"/>
        <v>0</v>
      </c>
      <c r="O228" s="176">
        <f t="shared" si="157"/>
        <v>0</v>
      </c>
      <c r="P228" s="176">
        <f t="shared" si="157"/>
        <v>0</v>
      </c>
    </row>
    <row r="229" spans="1:16">
      <c r="A229" s="174">
        <v>45717</v>
      </c>
      <c r="B229" s="176">
        <f t="shared" ref="B229:P229" si="158">+B228</f>
        <v>9205</v>
      </c>
      <c r="C229" s="176">
        <f t="shared" si="158"/>
        <v>0</v>
      </c>
      <c r="D229" s="176">
        <f t="shared" si="158"/>
        <v>32245</v>
      </c>
      <c r="E229" s="177">
        <f t="shared" si="158"/>
        <v>0.1</v>
      </c>
      <c r="F229" s="177">
        <f t="shared" si="158"/>
        <v>0.2</v>
      </c>
      <c r="G229" s="177">
        <f t="shared" si="158"/>
        <v>0.45</v>
      </c>
      <c r="H229" s="176">
        <f t="shared" si="158"/>
        <v>146</v>
      </c>
      <c r="I229" s="176">
        <f t="shared" si="158"/>
        <v>817</v>
      </c>
      <c r="J229" s="177">
        <f t="shared" si="158"/>
        <v>0.11</v>
      </c>
      <c r="K229" s="177">
        <f t="shared" si="158"/>
        <v>0.01</v>
      </c>
      <c r="L229" s="177">
        <f t="shared" si="158"/>
        <v>0.13800000000000001</v>
      </c>
      <c r="M229" s="177">
        <f t="shared" si="158"/>
        <v>0</v>
      </c>
      <c r="N229" s="176">
        <f t="shared" si="158"/>
        <v>0</v>
      </c>
      <c r="O229" s="176">
        <f t="shared" si="158"/>
        <v>0</v>
      </c>
      <c r="P229" s="176">
        <f t="shared" si="158"/>
        <v>0</v>
      </c>
    </row>
    <row r="230" spans="1:16">
      <c r="A230" s="174">
        <v>45748</v>
      </c>
      <c r="B230" s="176">
        <f t="shared" ref="B230:P230" si="159">+B229</f>
        <v>9205</v>
      </c>
      <c r="C230" s="176">
        <f t="shared" si="159"/>
        <v>0</v>
      </c>
      <c r="D230" s="176">
        <f t="shared" si="159"/>
        <v>32245</v>
      </c>
      <c r="E230" s="177">
        <f t="shared" si="159"/>
        <v>0.1</v>
      </c>
      <c r="F230" s="177">
        <f t="shared" si="159"/>
        <v>0.2</v>
      </c>
      <c r="G230" s="177">
        <f t="shared" si="159"/>
        <v>0.45</v>
      </c>
      <c r="H230" s="176">
        <f t="shared" si="159"/>
        <v>146</v>
      </c>
      <c r="I230" s="176">
        <f t="shared" si="159"/>
        <v>817</v>
      </c>
      <c r="J230" s="177">
        <f t="shared" si="159"/>
        <v>0.11</v>
      </c>
      <c r="K230" s="177">
        <f t="shared" si="159"/>
        <v>0.01</v>
      </c>
      <c r="L230" s="177">
        <f t="shared" si="159"/>
        <v>0.13800000000000001</v>
      </c>
      <c r="M230" s="177">
        <f t="shared" si="159"/>
        <v>0</v>
      </c>
      <c r="N230" s="176">
        <f t="shared" si="159"/>
        <v>0</v>
      </c>
      <c r="O230" s="176">
        <f t="shared" si="159"/>
        <v>0</v>
      </c>
      <c r="P230" s="176">
        <f t="shared" si="159"/>
        <v>0</v>
      </c>
    </row>
    <row r="231" spans="1:16">
      <c r="A231" s="174">
        <v>45778</v>
      </c>
      <c r="B231" s="176">
        <f t="shared" ref="B231:P231" si="160">+B230</f>
        <v>9205</v>
      </c>
      <c r="C231" s="176">
        <f t="shared" si="160"/>
        <v>0</v>
      </c>
      <c r="D231" s="176">
        <f t="shared" si="160"/>
        <v>32245</v>
      </c>
      <c r="E231" s="177">
        <f t="shared" si="160"/>
        <v>0.1</v>
      </c>
      <c r="F231" s="177">
        <f t="shared" si="160"/>
        <v>0.2</v>
      </c>
      <c r="G231" s="177">
        <f t="shared" si="160"/>
        <v>0.45</v>
      </c>
      <c r="H231" s="176">
        <f t="shared" si="160"/>
        <v>146</v>
      </c>
      <c r="I231" s="176">
        <f t="shared" si="160"/>
        <v>817</v>
      </c>
      <c r="J231" s="177">
        <f t="shared" si="160"/>
        <v>0.11</v>
      </c>
      <c r="K231" s="177">
        <f t="shared" si="160"/>
        <v>0.01</v>
      </c>
      <c r="L231" s="177">
        <f t="shared" si="160"/>
        <v>0.13800000000000001</v>
      </c>
      <c r="M231" s="177">
        <f t="shared" si="160"/>
        <v>0</v>
      </c>
      <c r="N231" s="176">
        <f t="shared" si="160"/>
        <v>0</v>
      </c>
      <c r="O231" s="176">
        <f t="shared" si="160"/>
        <v>0</v>
      </c>
      <c r="P231" s="176">
        <f t="shared" si="160"/>
        <v>0</v>
      </c>
    </row>
    <row r="232" spans="1:16">
      <c r="A232" s="174">
        <v>45809</v>
      </c>
      <c r="B232" s="176">
        <f t="shared" ref="B232:P232" si="161">+B231</f>
        <v>9205</v>
      </c>
      <c r="C232" s="176">
        <f t="shared" si="161"/>
        <v>0</v>
      </c>
      <c r="D232" s="176">
        <f t="shared" si="161"/>
        <v>32245</v>
      </c>
      <c r="E232" s="177">
        <f t="shared" si="161"/>
        <v>0.1</v>
      </c>
      <c r="F232" s="177">
        <f t="shared" si="161"/>
        <v>0.2</v>
      </c>
      <c r="G232" s="177">
        <f t="shared" si="161"/>
        <v>0.45</v>
      </c>
      <c r="H232" s="176">
        <f t="shared" si="161"/>
        <v>146</v>
      </c>
      <c r="I232" s="176">
        <f t="shared" si="161"/>
        <v>817</v>
      </c>
      <c r="J232" s="177">
        <f t="shared" si="161"/>
        <v>0.11</v>
      </c>
      <c r="K232" s="177">
        <f t="shared" si="161"/>
        <v>0.01</v>
      </c>
      <c r="L232" s="177">
        <f t="shared" si="161"/>
        <v>0.13800000000000001</v>
      </c>
      <c r="M232" s="177">
        <f t="shared" si="161"/>
        <v>0</v>
      </c>
      <c r="N232" s="176">
        <f t="shared" si="161"/>
        <v>0</v>
      </c>
      <c r="O232" s="176">
        <f t="shared" si="161"/>
        <v>0</v>
      </c>
      <c r="P232" s="176">
        <f t="shared" si="161"/>
        <v>0</v>
      </c>
    </row>
    <row r="233" spans="1:16">
      <c r="A233" s="174">
        <v>45839</v>
      </c>
      <c r="B233" s="176">
        <f t="shared" ref="B233:P233" si="162">+B232</f>
        <v>9205</v>
      </c>
      <c r="C233" s="176">
        <f t="shared" si="162"/>
        <v>0</v>
      </c>
      <c r="D233" s="176">
        <f t="shared" si="162"/>
        <v>32245</v>
      </c>
      <c r="E233" s="177">
        <f t="shared" si="162"/>
        <v>0.1</v>
      </c>
      <c r="F233" s="177">
        <f t="shared" si="162"/>
        <v>0.2</v>
      </c>
      <c r="G233" s="177">
        <f t="shared" si="162"/>
        <v>0.45</v>
      </c>
      <c r="H233" s="176">
        <f t="shared" si="162"/>
        <v>146</v>
      </c>
      <c r="I233" s="176">
        <f t="shared" si="162"/>
        <v>817</v>
      </c>
      <c r="J233" s="177">
        <f t="shared" si="162"/>
        <v>0.11</v>
      </c>
      <c r="K233" s="177">
        <f t="shared" si="162"/>
        <v>0.01</v>
      </c>
      <c r="L233" s="177">
        <f t="shared" si="162"/>
        <v>0.13800000000000001</v>
      </c>
      <c r="M233" s="177">
        <f t="shared" si="162"/>
        <v>0</v>
      </c>
      <c r="N233" s="176">
        <f t="shared" si="162"/>
        <v>0</v>
      </c>
      <c r="O233" s="176">
        <f t="shared" si="162"/>
        <v>0</v>
      </c>
      <c r="P233" s="176">
        <f t="shared" si="162"/>
        <v>0</v>
      </c>
    </row>
    <row r="234" spans="1:16">
      <c r="A234" s="174">
        <v>45870</v>
      </c>
      <c r="B234" s="176">
        <f t="shared" ref="B234:P234" si="163">+B233</f>
        <v>9205</v>
      </c>
      <c r="C234" s="176">
        <f t="shared" si="163"/>
        <v>0</v>
      </c>
      <c r="D234" s="176">
        <f t="shared" si="163"/>
        <v>32245</v>
      </c>
      <c r="E234" s="177">
        <f t="shared" si="163"/>
        <v>0.1</v>
      </c>
      <c r="F234" s="177">
        <f t="shared" si="163"/>
        <v>0.2</v>
      </c>
      <c r="G234" s="177">
        <f t="shared" si="163"/>
        <v>0.45</v>
      </c>
      <c r="H234" s="176">
        <f t="shared" si="163"/>
        <v>146</v>
      </c>
      <c r="I234" s="176">
        <f t="shared" si="163"/>
        <v>817</v>
      </c>
      <c r="J234" s="177">
        <f t="shared" si="163"/>
        <v>0.11</v>
      </c>
      <c r="K234" s="177">
        <f t="shared" si="163"/>
        <v>0.01</v>
      </c>
      <c r="L234" s="177">
        <f t="shared" si="163"/>
        <v>0.13800000000000001</v>
      </c>
      <c r="M234" s="177">
        <f t="shared" si="163"/>
        <v>0</v>
      </c>
      <c r="N234" s="176">
        <f t="shared" si="163"/>
        <v>0</v>
      </c>
      <c r="O234" s="176">
        <f t="shared" si="163"/>
        <v>0</v>
      </c>
      <c r="P234" s="176">
        <f t="shared" si="163"/>
        <v>0</v>
      </c>
    </row>
    <row r="235" spans="1:16">
      <c r="A235" s="174">
        <v>45901</v>
      </c>
      <c r="B235" s="176">
        <f t="shared" ref="B235:P235" si="164">+B234</f>
        <v>9205</v>
      </c>
      <c r="C235" s="176">
        <f t="shared" si="164"/>
        <v>0</v>
      </c>
      <c r="D235" s="176">
        <f t="shared" si="164"/>
        <v>32245</v>
      </c>
      <c r="E235" s="177">
        <f t="shared" si="164"/>
        <v>0.1</v>
      </c>
      <c r="F235" s="177">
        <f t="shared" si="164"/>
        <v>0.2</v>
      </c>
      <c r="G235" s="177">
        <f t="shared" si="164"/>
        <v>0.45</v>
      </c>
      <c r="H235" s="176">
        <f t="shared" si="164"/>
        <v>146</v>
      </c>
      <c r="I235" s="176">
        <f t="shared" si="164"/>
        <v>817</v>
      </c>
      <c r="J235" s="177">
        <f t="shared" si="164"/>
        <v>0.11</v>
      </c>
      <c r="K235" s="177">
        <f t="shared" si="164"/>
        <v>0.01</v>
      </c>
      <c r="L235" s="177">
        <f t="shared" si="164"/>
        <v>0.13800000000000001</v>
      </c>
      <c r="M235" s="177">
        <f t="shared" si="164"/>
        <v>0</v>
      </c>
      <c r="N235" s="176">
        <f t="shared" si="164"/>
        <v>0</v>
      </c>
      <c r="O235" s="176">
        <f t="shared" si="164"/>
        <v>0</v>
      </c>
      <c r="P235" s="176">
        <f t="shared" si="164"/>
        <v>0</v>
      </c>
    </row>
    <row r="236" spans="1:16">
      <c r="A236" s="174">
        <v>45931</v>
      </c>
      <c r="B236" s="176">
        <f t="shared" ref="B236:P236" si="165">+B235</f>
        <v>9205</v>
      </c>
      <c r="C236" s="176">
        <f t="shared" si="165"/>
        <v>0</v>
      </c>
      <c r="D236" s="176">
        <f t="shared" si="165"/>
        <v>32245</v>
      </c>
      <c r="E236" s="177">
        <f t="shared" si="165"/>
        <v>0.1</v>
      </c>
      <c r="F236" s="177">
        <f t="shared" si="165"/>
        <v>0.2</v>
      </c>
      <c r="G236" s="177">
        <f t="shared" si="165"/>
        <v>0.45</v>
      </c>
      <c r="H236" s="176">
        <f t="shared" si="165"/>
        <v>146</v>
      </c>
      <c r="I236" s="176">
        <f t="shared" si="165"/>
        <v>817</v>
      </c>
      <c r="J236" s="177">
        <f t="shared" si="165"/>
        <v>0.11</v>
      </c>
      <c r="K236" s="177">
        <f t="shared" si="165"/>
        <v>0.01</v>
      </c>
      <c r="L236" s="177">
        <f t="shared" si="165"/>
        <v>0.13800000000000001</v>
      </c>
      <c r="M236" s="177">
        <f t="shared" si="165"/>
        <v>0</v>
      </c>
      <c r="N236" s="176">
        <f t="shared" si="165"/>
        <v>0</v>
      </c>
      <c r="O236" s="176">
        <f t="shared" si="165"/>
        <v>0</v>
      </c>
      <c r="P236" s="176">
        <f t="shared" si="165"/>
        <v>0</v>
      </c>
    </row>
    <row r="237" spans="1:16">
      <c r="A237" s="174">
        <v>45962</v>
      </c>
      <c r="B237" s="176">
        <f t="shared" ref="B237:P237" si="166">+B236</f>
        <v>9205</v>
      </c>
      <c r="C237" s="176">
        <f t="shared" si="166"/>
        <v>0</v>
      </c>
      <c r="D237" s="176">
        <f t="shared" si="166"/>
        <v>32245</v>
      </c>
      <c r="E237" s="177">
        <f t="shared" si="166"/>
        <v>0.1</v>
      </c>
      <c r="F237" s="177">
        <f t="shared" si="166"/>
        <v>0.2</v>
      </c>
      <c r="G237" s="177">
        <f t="shared" si="166"/>
        <v>0.45</v>
      </c>
      <c r="H237" s="176">
        <f t="shared" si="166"/>
        <v>146</v>
      </c>
      <c r="I237" s="176">
        <f t="shared" si="166"/>
        <v>817</v>
      </c>
      <c r="J237" s="177">
        <f t="shared" si="166"/>
        <v>0.11</v>
      </c>
      <c r="K237" s="177">
        <f t="shared" si="166"/>
        <v>0.01</v>
      </c>
      <c r="L237" s="177">
        <f t="shared" si="166"/>
        <v>0.13800000000000001</v>
      </c>
      <c r="M237" s="177">
        <f t="shared" si="166"/>
        <v>0</v>
      </c>
      <c r="N237" s="176">
        <f t="shared" si="166"/>
        <v>0</v>
      </c>
      <c r="O237" s="176">
        <f t="shared" si="166"/>
        <v>0</v>
      </c>
      <c r="P237" s="176">
        <f t="shared" si="166"/>
        <v>0</v>
      </c>
    </row>
    <row r="238" spans="1:16">
      <c r="A238" s="174">
        <v>45992</v>
      </c>
      <c r="B238" s="176">
        <f t="shared" ref="B238:P238" si="167">+B237</f>
        <v>9205</v>
      </c>
      <c r="C238" s="176">
        <f t="shared" si="167"/>
        <v>0</v>
      </c>
      <c r="D238" s="176">
        <f t="shared" si="167"/>
        <v>32245</v>
      </c>
      <c r="E238" s="177">
        <f t="shared" si="167"/>
        <v>0.1</v>
      </c>
      <c r="F238" s="177">
        <f t="shared" si="167"/>
        <v>0.2</v>
      </c>
      <c r="G238" s="177">
        <f t="shared" si="167"/>
        <v>0.45</v>
      </c>
      <c r="H238" s="176">
        <f t="shared" si="167"/>
        <v>146</v>
      </c>
      <c r="I238" s="176">
        <f t="shared" si="167"/>
        <v>817</v>
      </c>
      <c r="J238" s="177">
        <f t="shared" si="167"/>
        <v>0.11</v>
      </c>
      <c r="K238" s="177">
        <f t="shared" si="167"/>
        <v>0.01</v>
      </c>
      <c r="L238" s="177">
        <f t="shared" si="167"/>
        <v>0.13800000000000001</v>
      </c>
      <c r="M238" s="177">
        <f t="shared" si="167"/>
        <v>0</v>
      </c>
      <c r="N238" s="176">
        <f t="shared" si="167"/>
        <v>0</v>
      </c>
      <c r="O238" s="176">
        <f t="shared" si="167"/>
        <v>0</v>
      </c>
      <c r="P238" s="176">
        <f t="shared" si="167"/>
        <v>0</v>
      </c>
    </row>
    <row r="239" spans="1:16">
      <c r="A239" s="174">
        <v>46023</v>
      </c>
      <c r="B239" s="176">
        <f t="shared" ref="B239:P239" si="168">+B238</f>
        <v>9205</v>
      </c>
      <c r="C239" s="176">
        <f t="shared" si="168"/>
        <v>0</v>
      </c>
      <c r="D239" s="176">
        <f t="shared" si="168"/>
        <v>32245</v>
      </c>
      <c r="E239" s="177">
        <f t="shared" si="168"/>
        <v>0.1</v>
      </c>
      <c r="F239" s="177">
        <f t="shared" si="168"/>
        <v>0.2</v>
      </c>
      <c r="G239" s="177">
        <f t="shared" si="168"/>
        <v>0.45</v>
      </c>
      <c r="H239" s="176">
        <f t="shared" si="168"/>
        <v>146</v>
      </c>
      <c r="I239" s="176">
        <f t="shared" si="168"/>
        <v>817</v>
      </c>
      <c r="J239" s="177">
        <f t="shared" si="168"/>
        <v>0.11</v>
      </c>
      <c r="K239" s="177">
        <f t="shared" si="168"/>
        <v>0.01</v>
      </c>
      <c r="L239" s="177">
        <f t="shared" si="168"/>
        <v>0.13800000000000001</v>
      </c>
      <c r="M239" s="177">
        <f t="shared" si="168"/>
        <v>0</v>
      </c>
      <c r="N239" s="176">
        <f t="shared" si="168"/>
        <v>0</v>
      </c>
      <c r="O239" s="176">
        <f t="shared" si="168"/>
        <v>0</v>
      </c>
      <c r="P239" s="176">
        <f t="shared" si="168"/>
        <v>0</v>
      </c>
    </row>
    <row r="240" spans="1:16">
      <c r="A240" s="174">
        <v>46054</v>
      </c>
      <c r="B240" s="176">
        <f t="shared" ref="B240:P240" si="169">+B239</f>
        <v>9205</v>
      </c>
      <c r="C240" s="176">
        <f t="shared" si="169"/>
        <v>0</v>
      </c>
      <c r="D240" s="176">
        <f t="shared" si="169"/>
        <v>32245</v>
      </c>
      <c r="E240" s="177">
        <f t="shared" si="169"/>
        <v>0.1</v>
      </c>
      <c r="F240" s="177">
        <f t="shared" si="169"/>
        <v>0.2</v>
      </c>
      <c r="G240" s="177">
        <f t="shared" si="169"/>
        <v>0.45</v>
      </c>
      <c r="H240" s="176">
        <f t="shared" si="169"/>
        <v>146</v>
      </c>
      <c r="I240" s="176">
        <f t="shared" si="169"/>
        <v>817</v>
      </c>
      <c r="J240" s="177">
        <f t="shared" si="169"/>
        <v>0.11</v>
      </c>
      <c r="K240" s="177">
        <f t="shared" si="169"/>
        <v>0.01</v>
      </c>
      <c r="L240" s="177">
        <f t="shared" si="169"/>
        <v>0.13800000000000001</v>
      </c>
      <c r="M240" s="177">
        <f t="shared" si="169"/>
        <v>0</v>
      </c>
      <c r="N240" s="176">
        <f t="shared" si="169"/>
        <v>0</v>
      </c>
      <c r="O240" s="176">
        <f t="shared" si="169"/>
        <v>0</v>
      </c>
      <c r="P240" s="176">
        <f t="shared" si="169"/>
        <v>0</v>
      </c>
    </row>
    <row r="241" spans="1:16">
      <c r="A241" s="174">
        <v>46082</v>
      </c>
      <c r="B241" s="176">
        <f t="shared" ref="B241:P241" si="170">+B240</f>
        <v>9205</v>
      </c>
      <c r="C241" s="176">
        <f t="shared" si="170"/>
        <v>0</v>
      </c>
      <c r="D241" s="176">
        <f t="shared" si="170"/>
        <v>32245</v>
      </c>
      <c r="E241" s="177">
        <f t="shared" si="170"/>
        <v>0.1</v>
      </c>
      <c r="F241" s="177">
        <f t="shared" si="170"/>
        <v>0.2</v>
      </c>
      <c r="G241" s="177">
        <f t="shared" si="170"/>
        <v>0.45</v>
      </c>
      <c r="H241" s="176">
        <f t="shared" si="170"/>
        <v>146</v>
      </c>
      <c r="I241" s="176">
        <f t="shared" si="170"/>
        <v>817</v>
      </c>
      <c r="J241" s="177">
        <f t="shared" si="170"/>
        <v>0.11</v>
      </c>
      <c r="K241" s="177">
        <f t="shared" si="170"/>
        <v>0.01</v>
      </c>
      <c r="L241" s="177">
        <f t="shared" si="170"/>
        <v>0.13800000000000001</v>
      </c>
      <c r="M241" s="177">
        <f t="shared" si="170"/>
        <v>0</v>
      </c>
      <c r="N241" s="176">
        <f t="shared" si="170"/>
        <v>0</v>
      </c>
      <c r="O241" s="176">
        <f t="shared" si="170"/>
        <v>0</v>
      </c>
      <c r="P241" s="176">
        <f t="shared" si="170"/>
        <v>0</v>
      </c>
    </row>
    <row r="242" spans="1:16">
      <c r="A242" s="174">
        <v>46113</v>
      </c>
      <c r="B242" s="176">
        <f t="shared" ref="B242:P242" si="171">+B241</f>
        <v>9205</v>
      </c>
      <c r="C242" s="176">
        <f t="shared" si="171"/>
        <v>0</v>
      </c>
      <c r="D242" s="176">
        <f t="shared" si="171"/>
        <v>32245</v>
      </c>
      <c r="E242" s="177">
        <f t="shared" si="171"/>
        <v>0.1</v>
      </c>
      <c r="F242" s="177">
        <f t="shared" si="171"/>
        <v>0.2</v>
      </c>
      <c r="G242" s="177">
        <f t="shared" si="171"/>
        <v>0.45</v>
      </c>
      <c r="H242" s="176">
        <f t="shared" si="171"/>
        <v>146</v>
      </c>
      <c r="I242" s="176">
        <f t="shared" si="171"/>
        <v>817</v>
      </c>
      <c r="J242" s="177">
        <f t="shared" si="171"/>
        <v>0.11</v>
      </c>
      <c r="K242" s="177">
        <f t="shared" si="171"/>
        <v>0.01</v>
      </c>
      <c r="L242" s="177">
        <f t="shared" si="171"/>
        <v>0.13800000000000001</v>
      </c>
      <c r="M242" s="177">
        <f t="shared" si="171"/>
        <v>0</v>
      </c>
      <c r="N242" s="176">
        <f t="shared" si="171"/>
        <v>0</v>
      </c>
      <c r="O242" s="176">
        <f t="shared" si="171"/>
        <v>0</v>
      </c>
      <c r="P242" s="176">
        <f t="shared" si="171"/>
        <v>0</v>
      </c>
    </row>
    <row r="243" spans="1:16">
      <c r="A243" s="174">
        <v>46143</v>
      </c>
      <c r="B243" s="176">
        <f t="shared" ref="B243:P243" si="172">+B242</f>
        <v>9205</v>
      </c>
      <c r="C243" s="176">
        <f t="shared" si="172"/>
        <v>0</v>
      </c>
      <c r="D243" s="176">
        <f t="shared" si="172"/>
        <v>32245</v>
      </c>
      <c r="E243" s="177">
        <f t="shared" si="172"/>
        <v>0.1</v>
      </c>
      <c r="F243" s="177">
        <f t="shared" si="172"/>
        <v>0.2</v>
      </c>
      <c r="G243" s="177">
        <f t="shared" si="172"/>
        <v>0.45</v>
      </c>
      <c r="H243" s="176">
        <f t="shared" si="172"/>
        <v>146</v>
      </c>
      <c r="I243" s="176">
        <f t="shared" si="172"/>
        <v>817</v>
      </c>
      <c r="J243" s="177">
        <f t="shared" si="172"/>
        <v>0.11</v>
      </c>
      <c r="K243" s="177">
        <f t="shared" si="172"/>
        <v>0.01</v>
      </c>
      <c r="L243" s="177">
        <f t="shared" si="172"/>
        <v>0.13800000000000001</v>
      </c>
      <c r="M243" s="177">
        <f t="shared" si="172"/>
        <v>0</v>
      </c>
      <c r="N243" s="176">
        <f t="shared" si="172"/>
        <v>0</v>
      </c>
      <c r="O243" s="176">
        <f t="shared" si="172"/>
        <v>0</v>
      </c>
      <c r="P243" s="176">
        <f t="shared" si="172"/>
        <v>0</v>
      </c>
    </row>
    <row r="244" spans="1:16">
      <c r="A244" s="174">
        <v>46174</v>
      </c>
      <c r="B244" s="176">
        <f t="shared" ref="B244:P244" si="173">+B243</f>
        <v>9205</v>
      </c>
      <c r="C244" s="176">
        <f t="shared" si="173"/>
        <v>0</v>
      </c>
      <c r="D244" s="176">
        <f t="shared" si="173"/>
        <v>32245</v>
      </c>
      <c r="E244" s="177">
        <f t="shared" si="173"/>
        <v>0.1</v>
      </c>
      <c r="F244" s="177">
        <f t="shared" si="173"/>
        <v>0.2</v>
      </c>
      <c r="G244" s="177">
        <f t="shared" si="173"/>
        <v>0.45</v>
      </c>
      <c r="H244" s="176">
        <f t="shared" si="173"/>
        <v>146</v>
      </c>
      <c r="I244" s="176">
        <f t="shared" si="173"/>
        <v>817</v>
      </c>
      <c r="J244" s="177">
        <f t="shared" si="173"/>
        <v>0.11</v>
      </c>
      <c r="K244" s="177">
        <f t="shared" si="173"/>
        <v>0.01</v>
      </c>
      <c r="L244" s="177">
        <f t="shared" si="173"/>
        <v>0.13800000000000001</v>
      </c>
      <c r="M244" s="177">
        <f t="shared" si="173"/>
        <v>0</v>
      </c>
      <c r="N244" s="176">
        <f t="shared" si="173"/>
        <v>0</v>
      </c>
      <c r="O244" s="176">
        <f t="shared" si="173"/>
        <v>0</v>
      </c>
      <c r="P244" s="176">
        <f t="shared" si="173"/>
        <v>0</v>
      </c>
    </row>
    <row r="245" spans="1:16">
      <c r="A245" s="174">
        <v>46204</v>
      </c>
      <c r="B245" s="176">
        <f t="shared" ref="B245:P245" si="174">+B244</f>
        <v>9205</v>
      </c>
      <c r="C245" s="176">
        <f t="shared" si="174"/>
        <v>0</v>
      </c>
      <c r="D245" s="176">
        <f t="shared" si="174"/>
        <v>32245</v>
      </c>
      <c r="E245" s="177">
        <f t="shared" si="174"/>
        <v>0.1</v>
      </c>
      <c r="F245" s="177">
        <f t="shared" si="174"/>
        <v>0.2</v>
      </c>
      <c r="G245" s="177">
        <f t="shared" si="174"/>
        <v>0.45</v>
      </c>
      <c r="H245" s="176">
        <f t="shared" si="174"/>
        <v>146</v>
      </c>
      <c r="I245" s="176">
        <f t="shared" si="174"/>
        <v>817</v>
      </c>
      <c r="J245" s="177">
        <f t="shared" si="174"/>
        <v>0.11</v>
      </c>
      <c r="K245" s="177">
        <f t="shared" si="174"/>
        <v>0.01</v>
      </c>
      <c r="L245" s="177">
        <f t="shared" si="174"/>
        <v>0.13800000000000001</v>
      </c>
      <c r="M245" s="177">
        <f t="shared" si="174"/>
        <v>0</v>
      </c>
      <c r="N245" s="176">
        <f t="shared" si="174"/>
        <v>0</v>
      </c>
      <c r="O245" s="176">
        <f t="shared" si="174"/>
        <v>0</v>
      </c>
      <c r="P245" s="176">
        <f t="shared" si="174"/>
        <v>0</v>
      </c>
    </row>
    <row r="246" spans="1:16">
      <c r="A246" s="174">
        <v>46235</v>
      </c>
      <c r="B246" s="176">
        <f t="shared" ref="B246:P246" si="175">+B245</f>
        <v>9205</v>
      </c>
      <c r="C246" s="176">
        <f t="shared" si="175"/>
        <v>0</v>
      </c>
      <c r="D246" s="176">
        <f t="shared" si="175"/>
        <v>32245</v>
      </c>
      <c r="E246" s="177">
        <f t="shared" si="175"/>
        <v>0.1</v>
      </c>
      <c r="F246" s="177">
        <f t="shared" si="175"/>
        <v>0.2</v>
      </c>
      <c r="G246" s="177">
        <f t="shared" si="175"/>
        <v>0.45</v>
      </c>
      <c r="H246" s="176">
        <f t="shared" si="175"/>
        <v>146</v>
      </c>
      <c r="I246" s="176">
        <f t="shared" si="175"/>
        <v>817</v>
      </c>
      <c r="J246" s="177">
        <f t="shared" si="175"/>
        <v>0.11</v>
      </c>
      <c r="K246" s="177">
        <f t="shared" si="175"/>
        <v>0.01</v>
      </c>
      <c r="L246" s="177">
        <f t="shared" si="175"/>
        <v>0.13800000000000001</v>
      </c>
      <c r="M246" s="177">
        <f t="shared" si="175"/>
        <v>0</v>
      </c>
      <c r="N246" s="176">
        <f t="shared" si="175"/>
        <v>0</v>
      </c>
      <c r="O246" s="176">
        <f t="shared" si="175"/>
        <v>0</v>
      </c>
      <c r="P246" s="176">
        <f t="shared" si="175"/>
        <v>0</v>
      </c>
    </row>
    <row r="247" spans="1:16">
      <c r="A247" s="174">
        <v>46266</v>
      </c>
      <c r="B247" s="176">
        <f t="shared" ref="B247:P247" si="176">+B246</f>
        <v>9205</v>
      </c>
      <c r="C247" s="176">
        <f t="shared" si="176"/>
        <v>0</v>
      </c>
      <c r="D247" s="176">
        <f t="shared" si="176"/>
        <v>32245</v>
      </c>
      <c r="E247" s="177">
        <f t="shared" si="176"/>
        <v>0.1</v>
      </c>
      <c r="F247" s="177">
        <f t="shared" si="176"/>
        <v>0.2</v>
      </c>
      <c r="G247" s="177">
        <f t="shared" si="176"/>
        <v>0.45</v>
      </c>
      <c r="H247" s="176">
        <f t="shared" si="176"/>
        <v>146</v>
      </c>
      <c r="I247" s="176">
        <f t="shared" si="176"/>
        <v>817</v>
      </c>
      <c r="J247" s="177">
        <f t="shared" si="176"/>
        <v>0.11</v>
      </c>
      <c r="K247" s="177">
        <f t="shared" si="176"/>
        <v>0.01</v>
      </c>
      <c r="L247" s="177">
        <f t="shared" si="176"/>
        <v>0.13800000000000001</v>
      </c>
      <c r="M247" s="177">
        <f t="shared" si="176"/>
        <v>0</v>
      </c>
      <c r="N247" s="176">
        <f t="shared" si="176"/>
        <v>0</v>
      </c>
      <c r="O247" s="176">
        <f t="shared" si="176"/>
        <v>0</v>
      </c>
      <c r="P247" s="176">
        <f t="shared" si="176"/>
        <v>0</v>
      </c>
    </row>
    <row r="248" spans="1:16">
      <c r="A248" s="174">
        <v>46296</v>
      </c>
      <c r="B248" s="176">
        <f t="shared" ref="B248:P248" si="177">+B247</f>
        <v>9205</v>
      </c>
      <c r="C248" s="176">
        <f t="shared" si="177"/>
        <v>0</v>
      </c>
      <c r="D248" s="176">
        <f t="shared" si="177"/>
        <v>32245</v>
      </c>
      <c r="E248" s="177">
        <f t="shared" si="177"/>
        <v>0.1</v>
      </c>
      <c r="F248" s="177">
        <f t="shared" si="177"/>
        <v>0.2</v>
      </c>
      <c r="G248" s="177">
        <f t="shared" si="177"/>
        <v>0.45</v>
      </c>
      <c r="H248" s="176">
        <f t="shared" si="177"/>
        <v>146</v>
      </c>
      <c r="I248" s="176">
        <f t="shared" si="177"/>
        <v>817</v>
      </c>
      <c r="J248" s="177">
        <f t="shared" si="177"/>
        <v>0.11</v>
      </c>
      <c r="K248" s="177">
        <f t="shared" si="177"/>
        <v>0.01</v>
      </c>
      <c r="L248" s="177">
        <f t="shared" si="177"/>
        <v>0.13800000000000001</v>
      </c>
      <c r="M248" s="177">
        <f t="shared" si="177"/>
        <v>0</v>
      </c>
      <c r="N248" s="176">
        <f t="shared" si="177"/>
        <v>0</v>
      </c>
      <c r="O248" s="176">
        <f t="shared" si="177"/>
        <v>0</v>
      </c>
      <c r="P248" s="176">
        <f t="shared" si="177"/>
        <v>0</v>
      </c>
    </row>
    <row r="249" spans="1:16">
      <c r="A249" s="174">
        <v>46327</v>
      </c>
      <c r="B249" s="176">
        <f t="shared" ref="B249:P249" si="178">+B248</f>
        <v>9205</v>
      </c>
      <c r="C249" s="176">
        <f t="shared" si="178"/>
        <v>0</v>
      </c>
      <c r="D249" s="176">
        <f t="shared" si="178"/>
        <v>32245</v>
      </c>
      <c r="E249" s="177">
        <f t="shared" si="178"/>
        <v>0.1</v>
      </c>
      <c r="F249" s="177">
        <f t="shared" si="178"/>
        <v>0.2</v>
      </c>
      <c r="G249" s="177">
        <f t="shared" si="178"/>
        <v>0.45</v>
      </c>
      <c r="H249" s="176">
        <f t="shared" si="178"/>
        <v>146</v>
      </c>
      <c r="I249" s="176">
        <f t="shared" si="178"/>
        <v>817</v>
      </c>
      <c r="J249" s="177">
        <f t="shared" si="178"/>
        <v>0.11</v>
      </c>
      <c r="K249" s="177">
        <f t="shared" si="178"/>
        <v>0.01</v>
      </c>
      <c r="L249" s="177">
        <f t="shared" si="178"/>
        <v>0.13800000000000001</v>
      </c>
      <c r="M249" s="177">
        <f t="shared" si="178"/>
        <v>0</v>
      </c>
      <c r="N249" s="176">
        <f t="shared" si="178"/>
        <v>0</v>
      </c>
      <c r="O249" s="176">
        <f t="shared" si="178"/>
        <v>0</v>
      </c>
      <c r="P249" s="176">
        <f t="shared" si="178"/>
        <v>0</v>
      </c>
    </row>
    <row r="250" spans="1:16">
      <c r="A250" s="174">
        <v>46357</v>
      </c>
      <c r="B250" s="176">
        <f t="shared" ref="B250:P250" si="179">+B249</f>
        <v>9205</v>
      </c>
      <c r="C250" s="176">
        <f t="shared" si="179"/>
        <v>0</v>
      </c>
      <c r="D250" s="176">
        <f t="shared" si="179"/>
        <v>32245</v>
      </c>
      <c r="E250" s="177">
        <f t="shared" si="179"/>
        <v>0.1</v>
      </c>
      <c r="F250" s="177">
        <f t="shared" si="179"/>
        <v>0.2</v>
      </c>
      <c r="G250" s="177">
        <f t="shared" si="179"/>
        <v>0.45</v>
      </c>
      <c r="H250" s="176">
        <f t="shared" si="179"/>
        <v>146</v>
      </c>
      <c r="I250" s="176">
        <f t="shared" si="179"/>
        <v>817</v>
      </c>
      <c r="J250" s="177">
        <f t="shared" si="179"/>
        <v>0.11</v>
      </c>
      <c r="K250" s="177">
        <f t="shared" si="179"/>
        <v>0.01</v>
      </c>
      <c r="L250" s="177">
        <f t="shared" si="179"/>
        <v>0.13800000000000001</v>
      </c>
      <c r="M250" s="177">
        <f t="shared" si="179"/>
        <v>0</v>
      </c>
      <c r="N250" s="176">
        <f t="shared" si="179"/>
        <v>0</v>
      </c>
      <c r="O250" s="176">
        <f t="shared" si="179"/>
        <v>0</v>
      </c>
      <c r="P250" s="176">
        <f t="shared" si="179"/>
        <v>0</v>
      </c>
    </row>
    <row r="251" spans="1:16">
      <c r="A251" s="174">
        <v>46388</v>
      </c>
      <c r="B251" s="176">
        <f t="shared" ref="B251:P251" si="180">+B250</f>
        <v>9205</v>
      </c>
      <c r="C251" s="176">
        <f t="shared" si="180"/>
        <v>0</v>
      </c>
      <c r="D251" s="176">
        <f t="shared" si="180"/>
        <v>32245</v>
      </c>
      <c r="E251" s="177">
        <f t="shared" si="180"/>
        <v>0.1</v>
      </c>
      <c r="F251" s="177">
        <f t="shared" si="180"/>
        <v>0.2</v>
      </c>
      <c r="G251" s="177">
        <f t="shared" si="180"/>
        <v>0.45</v>
      </c>
      <c r="H251" s="176">
        <f t="shared" si="180"/>
        <v>146</v>
      </c>
      <c r="I251" s="176">
        <f t="shared" si="180"/>
        <v>817</v>
      </c>
      <c r="J251" s="177">
        <f t="shared" si="180"/>
        <v>0.11</v>
      </c>
      <c r="K251" s="177">
        <f t="shared" si="180"/>
        <v>0.01</v>
      </c>
      <c r="L251" s="177">
        <f t="shared" si="180"/>
        <v>0.13800000000000001</v>
      </c>
      <c r="M251" s="177">
        <f t="shared" si="180"/>
        <v>0</v>
      </c>
      <c r="N251" s="176">
        <f t="shared" si="180"/>
        <v>0</v>
      </c>
      <c r="O251" s="176">
        <f t="shared" si="180"/>
        <v>0</v>
      </c>
      <c r="P251" s="176">
        <f t="shared" si="180"/>
        <v>0</v>
      </c>
    </row>
    <row r="252" spans="1:16">
      <c r="A252" s="174">
        <v>46419</v>
      </c>
      <c r="B252" s="176">
        <f t="shared" ref="B252:P252" si="181">+B251</f>
        <v>9205</v>
      </c>
      <c r="C252" s="176">
        <f t="shared" si="181"/>
        <v>0</v>
      </c>
      <c r="D252" s="176">
        <f t="shared" si="181"/>
        <v>32245</v>
      </c>
      <c r="E252" s="177">
        <f t="shared" si="181"/>
        <v>0.1</v>
      </c>
      <c r="F252" s="177">
        <f t="shared" si="181"/>
        <v>0.2</v>
      </c>
      <c r="G252" s="177">
        <f t="shared" si="181"/>
        <v>0.45</v>
      </c>
      <c r="H252" s="176">
        <f t="shared" si="181"/>
        <v>146</v>
      </c>
      <c r="I252" s="176">
        <f t="shared" si="181"/>
        <v>817</v>
      </c>
      <c r="J252" s="177">
        <f t="shared" si="181"/>
        <v>0.11</v>
      </c>
      <c r="K252" s="177">
        <f t="shared" si="181"/>
        <v>0.01</v>
      </c>
      <c r="L252" s="177">
        <f t="shared" si="181"/>
        <v>0.13800000000000001</v>
      </c>
      <c r="M252" s="177">
        <f t="shared" si="181"/>
        <v>0</v>
      </c>
      <c r="N252" s="176">
        <f t="shared" si="181"/>
        <v>0</v>
      </c>
      <c r="O252" s="176">
        <f t="shared" si="181"/>
        <v>0</v>
      </c>
      <c r="P252" s="176">
        <f t="shared" si="181"/>
        <v>0</v>
      </c>
    </row>
    <row r="253" spans="1:16">
      <c r="A253" s="174">
        <v>46447</v>
      </c>
      <c r="B253" s="176">
        <f t="shared" ref="B253:P253" si="182">+B252</f>
        <v>9205</v>
      </c>
      <c r="C253" s="176">
        <f t="shared" si="182"/>
        <v>0</v>
      </c>
      <c r="D253" s="176">
        <f t="shared" si="182"/>
        <v>32245</v>
      </c>
      <c r="E253" s="177">
        <f t="shared" si="182"/>
        <v>0.1</v>
      </c>
      <c r="F253" s="177">
        <f t="shared" si="182"/>
        <v>0.2</v>
      </c>
      <c r="G253" s="177">
        <f t="shared" si="182"/>
        <v>0.45</v>
      </c>
      <c r="H253" s="176">
        <f t="shared" si="182"/>
        <v>146</v>
      </c>
      <c r="I253" s="176">
        <f t="shared" si="182"/>
        <v>817</v>
      </c>
      <c r="J253" s="177">
        <f t="shared" si="182"/>
        <v>0.11</v>
      </c>
      <c r="K253" s="177">
        <f t="shared" si="182"/>
        <v>0.01</v>
      </c>
      <c r="L253" s="177">
        <f t="shared" si="182"/>
        <v>0.13800000000000001</v>
      </c>
      <c r="M253" s="177">
        <f t="shared" si="182"/>
        <v>0</v>
      </c>
      <c r="N253" s="176">
        <f t="shared" si="182"/>
        <v>0</v>
      </c>
      <c r="O253" s="176">
        <f t="shared" si="182"/>
        <v>0</v>
      </c>
      <c r="P253" s="176">
        <f t="shared" si="182"/>
        <v>0</v>
      </c>
    </row>
    <row r="254" spans="1:16">
      <c r="A254" s="174">
        <v>46478</v>
      </c>
      <c r="B254" s="176">
        <f t="shared" ref="B254:P254" si="183">+B253</f>
        <v>9205</v>
      </c>
      <c r="C254" s="176">
        <f t="shared" si="183"/>
        <v>0</v>
      </c>
      <c r="D254" s="176">
        <f t="shared" si="183"/>
        <v>32245</v>
      </c>
      <c r="E254" s="177">
        <f t="shared" si="183"/>
        <v>0.1</v>
      </c>
      <c r="F254" s="177">
        <f t="shared" si="183"/>
        <v>0.2</v>
      </c>
      <c r="G254" s="177">
        <f t="shared" si="183"/>
        <v>0.45</v>
      </c>
      <c r="H254" s="176">
        <f t="shared" si="183"/>
        <v>146</v>
      </c>
      <c r="I254" s="176">
        <f t="shared" si="183"/>
        <v>817</v>
      </c>
      <c r="J254" s="177">
        <f t="shared" si="183"/>
        <v>0.11</v>
      </c>
      <c r="K254" s="177">
        <f t="shared" si="183"/>
        <v>0.01</v>
      </c>
      <c r="L254" s="177">
        <f t="shared" si="183"/>
        <v>0.13800000000000001</v>
      </c>
      <c r="M254" s="177">
        <f t="shared" si="183"/>
        <v>0</v>
      </c>
      <c r="N254" s="176">
        <f t="shared" si="183"/>
        <v>0</v>
      </c>
      <c r="O254" s="176">
        <f t="shared" si="183"/>
        <v>0</v>
      </c>
      <c r="P254" s="176">
        <f t="shared" si="183"/>
        <v>0</v>
      </c>
    </row>
    <row r="255" spans="1:16">
      <c r="A255" s="174">
        <v>46508</v>
      </c>
      <c r="B255" s="176">
        <f t="shared" ref="B255:P255" si="184">+B254</f>
        <v>9205</v>
      </c>
      <c r="C255" s="176">
        <f t="shared" si="184"/>
        <v>0</v>
      </c>
      <c r="D255" s="176">
        <f t="shared" si="184"/>
        <v>32245</v>
      </c>
      <c r="E255" s="177">
        <f t="shared" si="184"/>
        <v>0.1</v>
      </c>
      <c r="F255" s="177">
        <f t="shared" si="184"/>
        <v>0.2</v>
      </c>
      <c r="G255" s="177">
        <f t="shared" si="184"/>
        <v>0.45</v>
      </c>
      <c r="H255" s="176">
        <f t="shared" si="184"/>
        <v>146</v>
      </c>
      <c r="I255" s="176">
        <f t="shared" si="184"/>
        <v>817</v>
      </c>
      <c r="J255" s="177">
        <f t="shared" si="184"/>
        <v>0.11</v>
      </c>
      <c r="K255" s="177">
        <f t="shared" si="184"/>
        <v>0.01</v>
      </c>
      <c r="L255" s="177">
        <f t="shared" si="184"/>
        <v>0.13800000000000001</v>
      </c>
      <c r="M255" s="177">
        <f t="shared" si="184"/>
        <v>0</v>
      </c>
      <c r="N255" s="176">
        <f t="shared" si="184"/>
        <v>0</v>
      </c>
      <c r="O255" s="176">
        <f t="shared" si="184"/>
        <v>0</v>
      </c>
      <c r="P255" s="176">
        <f t="shared" si="184"/>
        <v>0</v>
      </c>
    </row>
    <row r="256" spans="1:16">
      <c r="A256" s="174">
        <v>46539</v>
      </c>
      <c r="B256" s="176">
        <f t="shared" ref="B256:P256" si="185">+B255</f>
        <v>9205</v>
      </c>
      <c r="C256" s="176">
        <f t="shared" si="185"/>
        <v>0</v>
      </c>
      <c r="D256" s="176">
        <f t="shared" si="185"/>
        <v>32245</v>
      </c>
      <c r="E256" s="177">
        <f t="shared" si="185"/>
        <v>0.1</v>
      </c>
      <c r="F256" s="177">
        <f t="shared" si="185"/>
        <v>0.2</v>
      </c>
      <c r="G256" s="177">
        <f t="shared" si="185"/>
        <v>0.45</v>
      </c>
      <c r="H256" s="176">
        <f t="shared" si="185"/>
        <v>146</v>
      </c>
      <c r="I256" s="176">
        <f t="shared" si="185"/>
        <v>817</v>
      </c>
      <c r="J256" s="177">
        <f t="shared" si="185"/>
        <v>0.11</v>
      </c>
      <c r="K256" s="177">
        <f t="shared" si="185"/>
        <v>0.01</v>
      </c>
      <c r="L256" s="177">
        <f t="shared" si="185"/>
        <v>0.13800000000000001</v>
      </c>
      <c r="M256" s="177">
        <f t="shared" si="185"/>
        <v>0</v>
      </c>
      <c r="N256" s="176">
        <f t="shared" si="185"/>
        <v>0</v>
      </c>
      <c r="O256" s="176">
        <f t="shared" si="185"/>
        <v>0</v>
      </c>
      <c r="P256" s="176">
        <f t="shared" si="185"/>
        <v>0</v>
      </c>
    </row>
    <row r="257" spans="1:16">
      <c r="A257" s="174">
        <v>46569</v>
      </c>
      <c r="B257" s="176">
        <f t="shared" ref="B257:P257" si="186">+B256</f>
        <v>9205</v>
      </c>
      <c r="C257" s="176">
        <f t="shared" si="186"/>
        <v>0</v>
      </c>
      <c r="D257" s="176">
        <f t="shared" si="186"/>
        <v>32245</v>
      </c>
      <c r="E257" s="177">
        <f t="shared" si="186"/>
        <v>0.1</v>
      </c>
      <c r="F257" s="177">
        <f t="shared" si="186"/>
        <v>0.2</v>
      </c>
      <c r="G257" s="177">
        <f t="shared" si="186"/>
        <v>0.45</v>
      </c>
      <c r="H257" s="176">
        <f t="shared" si="186"/>
        <v>146</v>
      </c>
      <c r="I257" s="176">
        <f t="shared" si="186"/>
        <v>817</v>
      </c>
      <c r="J257" s="177">
        <f t="shared" si="186"/>
        <v>0.11</v>
      </c>
      <c r="K257" s="177">
        <f t="shared" si="186"/>
        <v>0.01</v>
      </c>
      <c r="L257" s="177">
        <f t="shared" si="186"/>
        <v>0.13800000000000001</v>
      </c>
      <c r="M257" s="177">
        <f t="shared" si="186"/>
        <v>0</v>
      </c>
      <c r="N257" s="176">
        <f t="shared" si="186"/>
        <v>0</v>
      </c>
      <c r="O257" s="176">
        <f t="shared" si="186"/>
        <v>0</v>
      </c>
      <c r="P257" s="176">
        <f t="shared" si="186"/>
        <v>0</v>
      </c>
    </row>
    <row r="258" spans="1:16">
      <c r="A258" s="174">
        <v>46600</v>
      </c>
      <c r="B258" s="176">
        <f t="shared" ref="B258:P258" si="187">+B257</f>
        <v>9205</v>
      </c>
      <c r="C258" s="176">
        <f t="shared" si="187"/>
        <v>0</v>
      </c>
      <c r="D258" s="176">
        <f t="shared" si="187"/>
        <v>32245</v>
      </c>
      <c r="E258" s="177">
        <f t="shared" si="187"/>
        <v>0.1</v>
      </c>
      <c r="F258" s="177">
        <f t="shared" si="187"/>
        <v>0.2</v>
      </c>
      <c r="G258" s="177">
        <f t="shared" si="187"/>
        <v>0.45</v>
      </c>
      <c r="H258" s="176">
        <f t="shared" si="187"/>
        <v>146</v>
      </c>
      <c r="I258" s="176">
        <f t="shared" si="187"/>
        <v>817</v>
      </c>
      <c r="J258" s="177">
        <f t="shared" si="187"/>
        <v>0.11</v>
      </c>
      <c r="K258" s="177">
        <f t="shared" si="187"/>
        <v>0.01</v>
      </c>
      <c r="L258" s="177">
        <f t="shared" si="187"/>
        <v>0.13800000000000001</v>
      </c>
      <c r="M258" s="177">
        <f t="shared" si="187"/>
        <v>0</v>
      </c>
      <c r="N258" s="176">
        <f t="shared" si="187"/>
        <v>0</v>
      </c>
      <c r="O258" s="176">
        <f t="shared" si="187"/>
        <v>0</v>
      </c>
      <c r="P258" s="176">
        <f t="shared" si="187"/>
        <v>0</v>
      </c>
    </row>
    <row r="259" spans="1:16">
      <c r="A259" s="174">
        <v>46631</v>
      </c>
      <c r="B259" s="176">
        <f t="shared" ref="B259:P259" si="188">+B258</f>
        <v>9205</v>
      </c>
      <c r="C259" s="176">
        <f t="shared" si="188"/>
        <v>0</v>
      </c>
      <c r="D259" s="176">
        <f t="shared" si="188"/>
        <v>32245</v>
      </c>
      <c r="E259" s="177">
        <f t="shared" si="188"/>
        <v>0.1</v>
      </c>
      <c r="F259" s="177">
        <f t="shared" si="188"/>
        <v>0.2</v>
      </c>
      <c r="G259" s="177">
        <f t="shared" si="188"/>
        <v>0.45</v>
      </c>
      <c r="H259" s="176">
        <f t="shared" si="188"/>
        <v>146</v>
      </c>
      <c r="I259" s="176">
        <f t="shared" si="188"/>
        <v>817</v>
      </c>
      <c r="J259" s="177">
        <f t="shared" si="188"/>
        <v>0.11</v>
      </c>
      <c r="K259" s="177">
        <f t="shared" si="188"/>
        <v>0.01</v>
      </c>
      <c r="L259" s="177">
        <f t="shared" si="188"/>
        <v>0.13800000000000001</v>
      </c>
      <c r="M259" s="177">
        <f t="shared" si="188"/>
        <v>0</v>
      </c>
      <c r="N259" s="176">
        <f t="shared" si="188"/>
        <v>0</v>
      </c>
      <c r="O259" s="176">
        <f t="shared" si="188"/>
        <v>0</v>
      </c>
      <c r="P259" s="176">
        <f t="shared" si="188"/>
        <v>0</v>
      </c>
    </row>
    <row r="260" spans="1:16">
      <c r="A260" s="174">
        <v>46661</v>
      </c>
      <c r="B260" s="176">
        <f t="shared" ref="B260:P260" si="189">+B259</f>
        <v>9205</v>
      </c>
      <c r="C260" s="176">
        <f t="shared" si="189"/>
        <v>0</v>
      </c>
      <c r="D260" s="176">
        <f t="shared" si="189"/>
        <v>32245</v>
      </c>
      <c r="E260" s="177">
        <f t="shared" si="189"/>
        <v>0.1</v>
      </c>
      <c r="F260" s="177">
        <f t="shared" si="189"/>
        <v>0.2</v>
      </c>
      <c r="G260" s="177">
        <f t="shared" si="189"/>
        <v>0.45</v>
      </c>
      <c r="H260" s="176">
        <f t="shared" si="189"/>
        <v>146</v>
      </c>
      <c r="I260" s="176">
        <f t="shared" si="189"/>
        <v>817</v>
      </c>
      <c r="J260" s="177">
        <f t="shared" si="189"/>
        <v>0.11</v>
      </c>
      <c r="K260" s="177">
        <f t="shared" si="189"/>
        <v>0.01</v>
      </c>
      <c r="L260" s="177">
        <f t="shared" si="189"/>
        <v>0.13800000000000001</v>
      </c>
      <c r="M260" s="177">
        <f t="shared" si="189"/>
        <v>0</v>
      </c>
      <c r="N260" s="176">
        <f t="shared" si="189"/>
        <v>0</v>
      </c>
      <c r="O260" s="176">
        <f t="shared" si="189"/>
        <v>0</v>
      </c>
      <c r="P260" s="176">
        <f t="shared" si="189"/>
        <v>0</v>
      </c>
    </row>
    <row r="261" spans="1:16">
      <c r="A261" s="174">
        <v>46692</v>
      </c>
      <c r="B261" s="176">
        <f t="shared" ref="B261:P261" si="190">+B260</f>
        <v>9205</v>
      </c>
      <c r="C261" s="176">
        <f t="shared" si="190"/>
        <v>0</v>
      </c>
      <c r="D261" s="176">
        <f t="shared" si="190"/>
        <v>32245</v>
      </c>
      <c r="E261" s="177">
        <f t="shared" si="190"/>
        <v>0.1</v>
      </c>
      <c r="F261" s="177">
        <f t="shared" si="190"/>
        <v>0.2</v>
      </c>
      <c r="G261" s="177">
        <f t="shared" si="190"/>
        <v>0.45</v>
      </c>
      <c r="H261" s="176">
        <f t="shared" si="190"/>
        <v>146</v>
      </c>
      <c r="I261" s="176">
        <f t="shared" si="190"/>
        <v>817</v>
      </c>
      <c r="J261" s="177">
        <f t="shared" si="190"/>
        <v>0.11</v>
      </c>
      <c r="K261" s="177">
        <f t="shared" si="190"/>
        <v>0.01</v>
      </c>
      <c r="L261" s="177">
        <f t="shared" si="190"/>
        <v>0.13800000000000001</v>
      </c>
      <c r="M261" s="177">
        <f t="shared" si="190"/>
        <v>0</v>
      </c>
      <c r="N261" s="176">
        <f t="shared" si="190"/>
        <v>0</v>
      </c>
      <c r="O261" s="176">
        <f t="shared" si="190"/>
        <v>0</v>
      </c>
      <c r="P261" s="176">
        <f t="shared" si="190"/>
        <v>0</v>
      </c>
    </row>
    <row r="262" spans="1:16">
      <c r="A262" s="174">
        <v>46722</v>
      </c>
      <c r="B262" s="176">
        <f t="shared" ref="B262:P262" si="191">+B261</f>
        <v>9205</v>
      </c>
      <c r="C262" s="176">
        <f t="shared" si="191"/>
        <v>0</v>
      </c>
      <c r="D262" s="176">
        <f t="shared" si="191"/>
        <v>32245</v>
      </c>
      <c r="E262" s="177">
        <f t="shared" si="191"/>
        <v>0.1</v>
      </c>
      <c r="F262" s="177">
        <f t="shared" si="191"/>
        <v>0.2</v>
      </c>
      <c r="G262" s="177">
        <f t="shared" si="191"/>
        <v>0.45</v>
      </c>
      <c r="H262" s="176">
        <f t="shared" si="191"/>
        <v>146</v>
      </c>
      <c r="I262" s="176">
        <f t="shared" si="191"/>
        <v>817</v>
      </c>
      <c r="J262" s="177">
        <f t="shared" si="191"/>
        <v>0.11</v>
      </c>
      <c r="K262" s="177">
        <f t="shared" si="191"/>
        <v>0.01</v>
      </c>
      <c r="L262" s="177">
        <f t="shared" si="191"/>
        <v>0.13800000000000001</v>
      </c>
      <c r="M262" s="177">
        <f t="shared" si="191"/>
        <v>0</v>
      </c>
      <c r="N262" s="176">
        <f t="shared" si="191"/>
        <v>0</v>
      </c>
      <c r="O262" s="176">
        <f t="shared" si="191"/>
        <v>0</v>
      </c>
      <c r="P262" s="176">
        <f t="shared" si="191"/>
        <v>0</v>
      </c>
    </row>
    <row r="263" spans="1:16">
      <c r="A263" s="174">
        <v>46753</v>
      </c>
      <c r="B263" s="176">
        <f t="shared" ref="B263:P263" si="192">+B262</f>
        <v>9205</v>
      </c>
      <c r="C263" s="176">
        <f t="shared" si="192"/>
        <v>0</v>
      </c>
      <c r="D263" s="176">
        <f t="shared" si="192"/>
        <v>32245</v>
      </c>
      <c r="E263" s="177">
        <f t="shared" si="192"/>
        <v>0.1</v>
      </c>
      <c r="F263" s="177">
        <f t="shared" si="192"/>
        <v>0.2</v>
      </c>
      <c r="G263" s="177">
        <f t="shared" si="192"/>
        <v>0.45</v>
      </c>
      <c r="H263" s="176">
        <f t="shared" si="192"/>
        <v>146</v>
      </c>
      <c r="I263" s="176">
        <f t="shared" si="192"/>
        <v>817</v>
      </c>
      <c r="J263" s="177">
        <f t="shared" si="192"/>
        <v>0.11</v>
      </c>
      <c r="K263" s="177">
        <f t="shared" si="192"/>
        <v>0.01</v>
      </c>
      <c r="L263" s="177">
        <f t="shared" si="192"/>
        <v>0.13800000000000001</v>
      </c>
      <c r="M263" s="177">
        <f t="shared" si="192"/>
        <v>0</v>
      </c>
      <c r="N263" s="176">
        <f t="shared" si="192"/>
        <v>0</v>
      </c>
      <c r="O263" s="176">
        <f t="shared" si="192"/>
        <v>0</v>
      </c>
      <c r="P263" s="176">
        <f t="shared" si="192"/>
        <v>0</v>
      </c>
    </row>
    <row r="264" spans="1:16">
      <c r="A264" s="174">
        <v>46784</v>
      </c>
      <c r="B264" s="176">
        <f t="shared" ref="B264:P264" si="193">+B263</f>
        <v>9205</v>
      </c>
      <c r="C264" s="176">
        <f t="shared" si="193"/>
        <v>0</v>
      </c>
      <c r="D264" s="176">
        <f t="shared" si="193"/>
        <v>32245</v>
      </c>
      <c r="E264" s="177">
        <f t="shared" si="193"/>
        <v>0.1</v>
      </c>
      <c r="F264" s="177">
        <f t="shared" si="193"/>
        <v>0.2</v>
      </c>
      <c r="G264" s="177">
        <f t="shared" si="193"/>
        <v>0.45</v>
      </c>
      <c r="H264" s="176">
        <f t="shared" si="193"/>
        <v>146</v>
      </c>
      <c r="I264" s="176">
        <f t="shared" si="193"/>
        <v>817</v>
      </c>
      <c r="J264" s="177">
        <f t="shared" si="193"/>
        <v>0.11</v>
      </c>
      <c r="K264" s="177">
        <f t="shared" si="193"/>
        <v>0.01</v>
      </c>
      <c r="L264" s="177">
        <f t="shared" si="193"/>
        <v>0.13800000000000001</v>
      </c>
      <c r="M264" s="177">
        <f t="shared" si="193"/>
        <v>0</v>
      </c>
      <c r="N264" s="176">
        <f t="shared" si="193"/>
        <v>0</v>
      </c>
      <c r="O264" s="176">
        <f t="shared" si="193"/>
        <v>0</v>
      </c>
      <c r="P264" s="176">
        <f t="shared" si="193"/>
        <v>0</v>
      </c>
    </row>
    <row r="265" spans="1:16">
      <c r="A265" s="174">
        <v>46813</v>
      </c>
      <c r="B265" s="176">
        <f t="shared" ref="B265:P265" si="194">+B264</f>
        <v>9205</v>
      </c>
      <c r="C265" s="176">
        <f t="shared" si="194"/>
        <v>0</v>
      </c>
      <c r="D265" s="176">
        <f t="shared" si="194"/>
        <v>32245</v>
      </c>
      <c r="E265" s="177">
        <f t="shared" si="194"/>
        <v>0.1</v>
      </c>
      <c r="F265" s="177">
        <f t="shared" si="194"/>
        <v>0.2</v>
      </c>
      <c r="G265" s="177">
        <f t="shared" si="194"/>
        <v>0.45</v>
      </c>
      <c r="H265" s="176">
        <f t="shared" si="194"/>
        <v>146</v>
      </c>
      <c r="I265" s="176">
        <f t="shared" si="194"/>
        <v>817</v>
      </c>
      <c r="J265" s="177">
        <f t="shared" si="194"/>
        <v>0.11</v>
      </c>
      <c r="K265" s="177">
        <f t="shared" si="194"/>
        <v>0.01</v>
      </c>
      <c r="L265" s="177">
        <f t="shared" si="194"/>
        <v>0.13800000000000001</v>
      </c>
      <c r="M265" s="177">
        <f t="shared" si="194"/>
        <v>0</v>
      </c>
      <c r="N265" s="176">
        <f t="shared" si="194"/>
        <v>0</v>
      </c>
      <c r="O265" s="176">
        <f t="shared" si="194"/>
        <v>0</v>
      </c>
      <c r="P265" s="176">
        <f t="shared" si="194"/>
        <v>0</v>
      </c>
    </row>
    <row r="266" spans="1:16">
      <c r="A266" s="174">
        <v>46844</v>
      </c>
      <c r="B266" s="176">
        <f t="shared" ref="B266:P266" si="195">+B265</f>
        <v>9205</v>
      </c>
      <c r="C266" s="176">
        <f t="shared" si="195"/>
        <v>0</v>
      </c>
      <c r="D266" s="176">
        <f t="shared" si="195"/>
        <v>32245</v>
      </c>
      <c r="E266" s="177">
        <f t="shared" si="195"/>
        <v>0.1</v>
      </c>
      <c r="F266" s="177">
        <f t="shared" si="195"/>
        <v>0.2</v>
      </c>
      <c r="G266" s="177">
        <f t="shared" si="195"/>
        <v>0.45</v>
      </c>
      <c r="H266" s="176">
        <f t="shared" si="195"/>
        <v>146</v>
      </c>
      <c r="I266" s="176">
        <f t="shared" si="195"/>
        <v>817</v>
      </c>
      <c r="J266" s="177">
        <f t="shared" si="195"/>
        <v>0.11</v>
      </c>
      <c r="K266" s="177">
        <f t="shared" si="195"/>
        <v>0.01</v>
      </c>
      <c r="L266" s="177">
        <f t="shared" si="195"/>
        <v>0.13800000000000001</v>
      </c>
      <c r="M266" s="177">
        <f t="shared" si="195"/>
        <v>0</v>
      </c>
      <c r="N266" s="176">
        <f t="shared" si="195"/>
        <v>0</v>
      </c>
      <c r="O266" s="176">
        <f t="shared" si="195"/>
        <v>0</v>
      </c>
      <c r="P266" s="176">
        <f t="shared" si="195"/>
        <v>0</v>
      </c>
    </row>
    <row r="267" spans="1:16">
      <c r="A267" s="174">
        <v>46874</v>
      </c>
      <c r="B267" s="176">
        <f t="shared" ref="B267:P267" si="196">+B266</f>
        <v>9205</v>
      </c>
      <c r="C267" s="176">
        <f t="shared" si="196"/>
        <v>0</v>
      </c>
      <c r="D267" s="176">
        <f t="shared" si="196"/>
        <v>32245</v>
      </c>
      <c r="E267" s="177">
        <f t="shared" si="196"/>
        <v>0.1</v>
      </c>
      <c r="F267" s="177">
        <f t="shared" si="196"/>
        <v>0.2</v>
      </c>
      <c r="G267" s="177">
        <f t="shared" si="196"/>
        <v>0.45</v>
      </c>
      <c r="H267" s="176">
        <f t="shared" si="196"/>
        <v>146</v>
      </c>
      <c r="I267" s="176">
        <f t="shared" si="196"/>
        <v>817</v>
      </c>
      <c r="J267" s="177">
        <f t="shared" si="196"/>
        <v>0.11</v>
      </c>
      <c r="K267" s="177">
        <f t="shared" si="196"/>
        <v>0.01</v>
      </c>
      <c r="L267" s="177">
        <f t="shared" si="196"/>
        <v>0.13800000000000001</v>
      </c>
      <c r="M267" s="177">
        <f t="shared" si="196"/>
        <v>0</v>
      </c>
      <c r="N267" s="176">
        <f t="shared" si="196"/>
        <v>0</v>
      </c>
      <c r="O267" s="176">
        <f t="shared" si="196"/>
        <v>0</v>
      </c>
      <c r="P267" s="176">
        <f t="shared" si="196"/>
        <v>0</v>
      </c>
    </row>
    <row r="268" spans="1:16">
      <c r="A268" s="174">
        <v>46905</v>
      </c>
      <c r="B268" s="176">
        <f t="shared" ref="B268:P268" si="197">+B267</f>
        <v>9205</v>
      </c>
      <c r="C268" s="176">
        <f t="shared" si="197"/>
        <v>0</v>
      </c>
      <c r="D268" s="176">
        <f t="shared" si="197"/>
        <v>32245</v>
      </c>
      <c r="E268" s="177">
        <f t="shared" si="197"/>
        <v>0.1</v>
      </c>
      <c r="F268" s="177">
        <f t="shared" si="197"/>
        <v>0.2</v>
      </c>
      <c r="G268" s="177">
        <f t="shared" si="197"/>
        <v>0.45</v>
      </c>
      <c r="H268" s="176">
        <f t="shared" si="197"/>
        <v>146</v>
      </c>
      <c r="I268" s="176">
        <f t="shared" si="197"/>
        <v>817</v>
      </c>
      <c r="J268" s="177">
        <f t="shared" si="197"/>
        <v>0.11</v>
      </c>
      <c r="K268" s="177">
        <f t="shared" si="197"/>
        <v>0.01</v>
      </c>
      <c r="L268" s="177">
        <f t="shared" si="197"/>
        <v>0.13800000000000001</v>
      </c>
      <c r="M268" s="177">
        <f t="shared" si="197"/>
        <v>0</v>
      </c>
      <c r="N268" s="176">
        <f t="shared" si="197"/>
        <v>0</v>
      </c>
      <c r="O268" s="176">
        <f t="shared" si="197"/>
        <v>0</v>
      </c>
      <c r="P268" s="176">
        <f t="shared" si="197"/>
        <v>0</v>
      </c>
    </row>
    <row r="269" spans="1:16">
      <c r="A269" s="174">
        <v>46935</v>
      </c>
      <c r="B269" s="176">
        <f t="shared" ref="B269:P269" si="198">+B268</f>
        <v>9205</v>
      </c>
      <c r="C269" s="176">
        <f t="shared" si="198"/>
        <v>0</v>
      </c>
      <c r="D269" s="176">
        <f t="shared" si="198"/>
        <v>32245</v>
      </c>
      <c r="E269" s="177">
        <f t="shared" si="198"/>
        <v>0.1</v>
      </c>
      <c r="F269" s="177">
        <f t="shared" si="198"/>
        <v>0.2</v>
      </c>
      <c r="G269" s="177">
        <f t="shared" si="198"/>
        <v>0.45</v>
      </c>
      <c r="H269" s="176">
        <f t="shared" si="198"/>
        <v>146</v>
      </c>
      <c r="I269" s="176">
        <f t="shared" si="198"/>
        <v>817</v>
      </c>
      <c r="J269" s="177">
        <f t="shared" si="198"/>
        <v>0.11</v>
      </c>
      <c r="K269" s="177">
        <f t="shared" si="198"/>
        <v>0.01</v>
      </c>
      <c r="L269" s="177">
        <f t="shared" si="198"/>
        <v>0.13800000000000001</v>
      </c>
      <c r="M269" s="177">
        <f t="shared" si="198"/>
        <v>0</v>
      </c>
      <c r="N269" s="176">
        <f t="shared" si="198"/>
        <v>0</v>
      </c>
      <c r="O269" s="176">
        <f t="shared" si="198"/>
        <v>0</v>
      </c>
      <c r="P269" s="176">
        <f t="shared" si="198"/>
        <v>0</v>
      </c>
    </row>
    <row r="270" spans="1:16">
      <c r="A270" s="174">
        <v>46966</v>
      </c>
      <c r="B270" s="176">
        <f t="shared" ref="B270:P270" si="199">+B269</f>
        <v>9205</v>
      </c>
      <c r="C270" s="176">
        <f t="shared" si="199"/>
        <v>0</v>
      </c>
      <c r="D270" s="176">
        <f t="shared" si="199"/>
        <v>32245</v>
      </c>
      <c r="E270" s="177">
        <f t="shared" si="199"/>
        <v>0.1</v>
      </c>
      <c r="F270" s="177">
        <f t="shared" si="199"/>
        <v>0.2</v>
      </c>
      <c r="G270" s="177">
        <f t="shared" si="199"/>
        <v>0.45</v>
      </c>
      <c r="H270" s="176">
        <f t="shared" si="199"/>
        <v>146</v>
      </c>
      <c r="I270" s="176">
        <f t="shared" si="199"/>
        <v>817</v>
      </c>
      <c r="J270" s="177">
        <f t="shared" si="199"/>
        <v>0.11</v>
      </c>
      <c r="K270" s="177">
        <f t="shared" si="199"/>
        <v>0.01</v>
      </c>
      <c r="L270" s="177">
        <f t="shared" si="199"/>
        <v>0.13800000000000001</v>
      </c>
      <c r="M270" s="177">
        <f t="shared" si="199"/>
        <v>0</v>
      </c>
      <c r="N270" s="176">
        <f t="shared" si="199"/>
        <v>0</v>
      </c>
      <c r="O270" s="176">
        <f t="shared" si="199"/>
        <v>0</v>
      </c>
      <c r="P270" s="176">
        <f t="shared" si="199"/>
        <v>0</v>
      </c>
    </row>
    <row r="271" spans="1:16">
      <c r="A271" s="174">
        <v>46997</v>
      </c>
      <c r="B271" s="176">
        <f t="shared" ref="B271:P271" si="200">+B270</f>
        <v>9205</v>
      </c>
      <c r="C271" s="176">
        <f t="shared" si="200"/>
        <v>0</v>
      </c>
      <c r="D271" s="176">
        <f t="shared" si="200"/>
        <v>32245</v>
      </c>
      <c r="E271" s="177">
        <f t="shared" si="200"/>
        <v>0.1</v>
      </c>
      <c r="F271" s="177">
        <f t="shared" si="200"/>
        <v>0.2</v>
      </c>
      <c r="G271" s="177">
        <f t="shared" si="200"/>
        <v>0.45</v>
      </c>
      <c r="H271" s="176">
        <f t="shared" si="200"/>
        <v>146</v>
      </c>
      <c r="I271" s="176">
        <f t="shared" si="200"/>
        <v>817</v>
      </c>
      <c r="J271" s="177">
        <f t="shared" si="200"/>
        <v>0.11</v>
      </c>
      <c r="K271" s="177">
        <f t="shared" si="200"/>
        <v>0.01</v>
      </c>
      <c r="L271" s="177">
        <f t="shared" si="200"/>
        <v>0.13800000000000001</v>
      </c>
      <c r="M271" s="177">
        <f t="shared" si="200"/>
        <v>0</v>
      </c>
      <c r="N271" s="176">
        <f t="shared" si="200"/>
        <v>0</v>
      </c>
      <c r="O271" s="176">
        <f t="shared" si="200"/>
        <v>0</v>
      </c>
      <c r="P271" s="176">
        <f t="shared" si="200"/>
        <v>0</v>
      </c>
    </row>
    <row r="272" spans="1:16">
      <c r="A272" s="174">
        <v>47027</v>
      </c>
      <c r="B272" s="176">
        <f t="shared" ref="B272:P272" si="201">+B271</f>
        <v>9205</v>
      </c>
      <c r="C272" s="176">
        <f t="shared" si="201"/>
        <v>0</v>
      </c>
      <c r="D272" s="176">
        <f t="shared" si="201"/>
        <v>32245</v>
      </c>
      <c r="E272" s="177">
        <f t="shared" si="201"/>
        <v>0.1</v>
      </c>
      <c r="F272" s="177">
        <f t="shared" si="201"/>
        <v>0.2</v>
      </c>
      <c r="G272" s="177">
        <f t="shared" si="201"/>
        <v>0.45</v>
      </c>
      <c r="H272" s="176">
        <f t="shared" si="201"/>
        <v>146</v>
      </c>
      <c r="I272" s="176">
        <f t="shared" si="201"/>
        <v>817</v>
      </c>
      <c r="J272" s="177">
        <f t="shared" si="201"/>
        <v>0.11</v>
      </c>
      <c r="K272" s="177">
        <f t="shared" si="201"/>
        <v>0.01</v>
      </c>
      <c r="L272" s="177">
        <f t="shared" si="201"/>
        <v>0.13800000000000001</v>
      </c>
      <c r="M272" s="177">
        <f t="shared" si="201"/>
        <v>0</v>
      </c>
      <c r="N272" s="176">
        <f t="shared" si="201"/>
        <v>0</v>
      </c>
      <c r="O272" s="176">
        <f t="shared" si="201"/>
        <v>0</v>
      </c>
      <c r="P272" s="176">
        <f t="shared" si="201"/>
        <v>0</v>
      </c>
    </row>
    <row r="273" spans="1:16">
      <c r="A273" s="174">
        <v>47058</v>
      </c>
      <c r="B273" s="176">
        <f t="shared" ref="B273:P273" si="202">+B272</f>
        <v>9205</v>
      </c>
      <c r="C273" s="176">
        <f t="shared" si="202"/>
        <v>0</v>
      </c>
      <c r="D273" s="176">
        <f t="shared" si="202"/>
        <v>32245</v>
      </c>
      <c r="E273" s="177">
        <f t="shared" si="202"/>
        <v>0.1</v>
      </c>
      <c r="F273" s="177">
        <f t="shared" si="202"/>
        <v>0.2</v>
      </c>
      <c r="G273" s="177">
        <f t="shared" si="202"/>
        <v>0.45</v>
      </c>
      <c r="H273" s="176">
        <f t="shared" si="202"/>
        <v>146</v>
      </c>
      <c r="I273" s="176">
        <f t="shared" si="202"/>
        <v>817</v>
      </c>
      <c r="J273" s="177">
        <f t="shared" si="202"/>
        <v>0.11</v>
      </c>
      <c r="K273" s="177">
        <f t="shared" si="202"/>
        <v>0.01</v>
      </c>
      <c r="L273" s="177">
        <f t="shared" si="202"/>
        <v>0.13800000000000001</v>
      </c>
      <c r="M273" s="177">
        <f t="shared" si="202"/>
        <v>0</v>
      </c>
      <c r="N273" s="176">
        <f t="shared" si="202"/>
        <v>0</v>
      </c>
      <c r="O273" s="176">
        <f t="shared" si="202"/>
        <v>0</v>
      </c>
      <c r="P273" s="176">
        <f t="shared" si="202"/>
        <v>0</v>
      </c>
    </row>
    <row r="274" spans="1:16">
      <c r="A274" s="174">
        <v>47088</v>
      </c>
      <c r="B274" s="176">
        <f t="shared" ref="B274:P274" si="203">+B273</f>
        <v>9205</v>
      </c>
      <c r="C274" s="176">
        <f t="shared" si="203"/>
        <v>0</v>
      </c>
      <c r="D274" s="176">
        <f t="shared" si="203"/>
        <v>32245</v>
      </c>
      <c r="E274" s="177">
        <f t="shared" si="203"/>
        <v>0.1</v>
      </c>
      <c r="F274" s="177">
        <f t="shared" si="203"/>
        <v>0.2</v>
      </c>
      <c r="G274" s="177">
        <f t="shared" si="203"/>
        <v>0.45</v>
      </c>
      <c r="H274" s="176">
        <f t="shared" si="203"/>
        <v>146</v>
      </c>
      <c r="I274" s="176">
        <f t="shared" si="203"/>
        <v>817</v>
      </c>
      <c r="J274" s="177">
        <f t="shared" si="203"/>
        <v>0.11</v>
      </c>
      <c r="K274" s="177">
        <f t="shared" si="203"/>
        <v>0.01</v>
      </c>
      <c r="L274" s="177">
        <f t="shared" si="203"/>
        <v>0.13800000000000001</v>
      </c>
      <c r="M274" s="177">
        <f t="shared" si="203"/>
        <v>0</v>
      </c>
      <c r="N274" s="176">
        <f t="shared" si="203"/>
        <v>0</v>
      </c>
      <c r="O274" s="176">
        <f t="shared" si="203"/>
        <v>0</v>
      </c>
      <c r="P274" s="176">
        <f t="shared" si="203"/>
        <v>0</v>
      </c>
    </row>
    <row r="275" spans="1:16">
      <c r="A275" s="174">
        <v>47119</v>
      </c>
      <c r="B275" s="176">
        <f t="shared" ref="B275:P275" si="204">+B274</f>
        <v>9205</v>
      </c>
      <c r="C275" s="176">
        <f t="shared" si="204"/>
        <v>0</v>
      </c>
      <c r="D275" s="176">
        <f t="shared" si="204"/>
        <v>32245</v>
      </c>
      <c r="E275" s="177">
        <f t="shared" si="204"/>
        <v>0.1</v>
      </c>
      <c r="F275" s="177">
        <f t="shared" si="204"/>
        <v>0.2</v>
      </c>
      <c r="G275" s="177">
        <f t="shared" si="204"/>
        <v>0.45</v>
      </c>
      <c r="H275" s="176">
        <f t="shared" si="204"/>
        <v>146</v>
      </c>
      <c r="I275" s="176">
        <f t="shared" si="204"/>
        <v>817</v>
      </c>
      <c r="J275" s="177">
        <f t="shared" si="204"/>
        <v>0.11</v>
      </c>
      <c r="K275" s="177">
        <f t="shared" si="204"/>
        <v>0.01</v>
      </c>
      <c r="L275" s="177">
        <f t="shared" si="204"/>
        <v>0.13800000000000001</v>
      </c>
      <c r="M275" s="177">
        <f t="shared" si="204"/>
        <v>0</v>
      </c>
      <c r="N275" s="176">
        <f t="shared" si="204"/>
        <v>0</v>
      </c>
      <c r="O275" s="176">
        <f t="shared" si="204"/>
        <v>0</v>
      </c>
      <c r="P275" s="176">
        <f t="shared" si="204"/>
        <v>0</v>
      </c>
    </row>
    <row r="276" spans="1:16">
      <c r="A276" s="174">
        <v>47150</v>
      </c>
      <c r="B276" s="176">
        <f t="shared" ref="B276:P276" si="205">+B275</f>
        <v>9205</v>
      </c>
      <c r="C276" s="176">
        <f t="shared" si="205"/>
        <v>0</v>
      </c>
      <c r="D276" s="176">
        <f t="shared" si="205"/>
        <v>32245</v>
      </c>
      <c r="E276" s="177">
        <f t="shared" si="205"/>
        <v>0.1</v>
      </c>
      <c r="F276" s="177">
        <f t="shared" si="205"/>
        <v>0.2</v>
      </c>
      <c r="G276" s="177">
        <f t="shared" si="205"/>
        <v>0.45</v>
      </c>
      <c r="H276" s="176">
        <f t="shared" si="205"/>
        <v>146</v>
      </c>
      <c r="I276" s="176">
        <f t="shared" si="205"/>
        <v>817</v>
      </c>
      <c r="J276" s="177">
        <f t="shared" si="205"/>
        <v>0.11</v>
      </c>
      <c r="K276" s="177">
        <f t="shared" si="205"/>
        <v>0.01</v>
      </c>
      <c r="L276" s="177">
        <f t="shared" si="205"/>
        <v>0.13800000000000001</v>
      </c>
      <c r="M276" s="177">
        <f t="shared" si="205"/>
        <v>0</v>
      </c>
      <c r="N276" s="176">
        <f t="shared" si="205"/>
        <v>0</v>
      </c>
      <c r="O276" s="176">
        <f t="shared" si="205"/>
        <v>0</v>
      </c>
      <c r="P276" s="176">
        <f t="shared" si="205"/>
        <v>0</v>
      </c>
    </row>
    <row r="277" spans="1:16">
      <c r="A277" s="174">
        <v>47178</v>
      </c>
      <c r="B277" s="176">
        <f t="shared" ref="B277:P277" si="206">+B276</f>
        <v>9205</v>
      </c>
      <c r="C277" s="176">
        <f t="shared" si="206"/>
        <v>0</v>
      </c>
      <c r="D277" s="176">
        <f t="shared" si="206"/>
        <v>32245</v>
      </c>
      <c r="E277" s="177">
        <f t="shared" si="206"/>
        <v>0.1</v>
      </c>
      <c r="F277" s="177">
        <f t="shared" si="206"/>
        <v>0.2</v>
      </c>
      <c r="G277" s="177">
        <f t="shared" si="206"/>
        <v>0.45</v>
      </c>
      <c r="H277" s="176">
        <f t="shared" si="206"/>
        <v>146</v>
      </c>
      <c r="I277" s="176">
        <f t="shared" si="206"/>
        <v>817</v>
      </c>
      <c r="J277" s="177">
        <f t="shared" si="206"/>
        <v>0.11</v>
      </c>
      <c r="K277" s="177">
        <f t="shared" si="206"/>
        <v>0.01</v>
      </c>
      <c r="L277" s="177">
        <f t="shared" si="206"/>
        <v>0.13800000000000001</v>
      </c>
      <c r="M277" s="177">
        <f t="shared" si="206"/>
        <v>0</v>
      </c>
      <c r="N277" s="176">
        <f t="shared" si="206"/>
        <v>0</v>
      </c>
      <c r="O277" s="176">
        <f t="shared" si="206"/>
        <v>0</v>
      </c>
      <c r="P277" s="176">
        <f t="shared" si="206"/>
        <v>0</v>
      </c>
    </row>
    <row r="278" spans="1:16">
      <c r="A278" s="174">
        <v>47209</v>
      </c>
      <c r="B278" s="176">
        <f t="shared" ref="B278:P278" si="207">+B277</f>
        <v>9205</v>
      </c>
      <c r="C278" s="176">
        <f t="shared" si="207"/>
        <v>0</v>
      </c>
      <c r="D278" s="176">
        <f t="shared" si="207"/>
        <v>32245</v>
      </c>
      <c r="E278" s="177">
        <f t="shared" si="207"/>
        <v>0.1</v>
      </c>
      <c r="F278" s="177">
        <f t="shared" si="207"/>
        <v>0.2</v>
      </c>
      <c r="G278" s="177">
        <f t="shared" si="207"/>
        <v>0.45</v>
      </c>
      <c r="H278" s="176">
        <f t="shared" si="207"/>
        <v>146</v>
      </c>
      <c r="I278" s="176">
        <f t="shared" si="207"/>
        <v>817</v>
      </c>
      <c r="J278" s="177">
        <f t="shared" si="207"/>
        <v>0.11</v>
      </c>
      <c r="K278" s="177">
        <f t="shared" si="207"/>
        <v>0.01</v>
      </c>
      <c r="L278" s="177">
        <f t="shared" si="207"/>
        <v>0.13800000000000001</v>
      </c>
      <c r="M278" s="177">
        <f t="shared" si="207"/>
        <v>0</v>
      </c>
      <c r="N278" s="176">
        <f t="shared" si="207"/>
        <v>0</v>
      </c>
      <c r="O278" s="176">
        <f t="shared" si="207"/>
        <v>0</v>
      </c>
      <c r="P278" s="176">
        <f t="shared" si="207"/>
        <v>0</v>
      </c>
    </row>
    <row r="279" spans="1:16">
      <c r="A279" s="174">
        <v>47239</v>
      </c>
      <c r="B279" s="176">
        <f t="shared" ref="B279:P279" si="208">+B278</f>
        <v>9205</v>
      </c>
      <c r="C279" s="176">
        <f t="shared" si="208"/>
        <v>0</v>
      </c>
      <c r="D279" s="176">
        <f t="shared" si="208"/>
        <v>32245</v>
      </c>
      <c r="E279" s="177">
        <f t="shared" si="208"/>
        <v>0.1</v>
      </c>
      <c r="F279" s="177">
        <f t="shared" si="208"/>
        <v>0.2</v>
      </c>
      <c r="G279" s="177">
        <f t="shared" si="208"/>
        <v>0.45</v>
      </c>
      <c r="H279" s="176">
        <f t="shared" si="208"/>
        <v>146</v>
      </c>
      <c r="I279" s="176">
        <f t="shared" si="208"/>
        <v>817</v>
      </c>
      <c r="J279" s="177">
        <f t="shared" si="208"/>
        <v>0.11</v>
      </c>
      <c r="K279" s="177">
        <f t="shared" si="208"/>
        <v>0.01</v>
      </c>
      <c r="L279" s="177">
        <f t="shared" si="208"/>
        <v>0.13800000000000001</v>
      </c>
      <c r="M279" s="177">
        <f t="shared" si="208"/>
        <v>0</v>
      </c>
      <c r="N279" s="176">
        <f t="shared" si="208"/>
        <v>0</v>
      </c>
      <c r="O279" s="176">
        <f t="shared" si="208"/>
        <v>0</v>
      </c>
      <c r="P279" s="176">
        <f t="shared" si="208"/>
        <v>0</v>
      </c>
    </row>
    <row r="280" spans="1:16">
      <c r="A280" s="174">
        <v>47270</v>
      </c>
      <c r="B280" s="176">
        <f t="shared" ref="B280:P280" si="209">+B279</f>
        <v>9205</v>
      </c>
      <c r="C280" s="176">
        <f t="shared" si="209"/>
        <v>0</v>
      </c>
      <c r="D280" s="176">
        <f t="shared" si="209"/>
        <v>32245</v>
      </c>
      <c r="E280" s="177">
        <f t="shared" si="209"/>
        <v>0.1</v>
      </c>
      <c r="F280" s="177">
        <f t="shared" si="209"/>
        <v>0.2</v>
      </c>
      <c r="G280" s="177">
        <f t="shared" si="209"/>
        <v>0.45</v>
      </c>
      <c r="H280" s="176">
        <f t="shared" si="209"/>
        <v>146</v>
      </c>
      <c r="I280" s="176">
        <f t="shared" si="209"/>
        <v>817</v>
      </c>
      <c r="J280" s="177">
        <f t="shared" si="209"/>
        <v>0.11</v>
      </c>
      <c r="K280" s="177">
        <f t="shared" si="209"/>
        <v>0.01</v>
      </c>
      <c r="L280" s="177">
        <f t="shared" si="209"/>
        <v>0.13800000000000001</v>
      </c>
      <c r="M280" s="177">
        <f t="shared" si="209"/>
        <v>0</v>
      </c>
      <c r="N280" s="176">
        <f t="shared" si="209"/>
        <v>0</v>
      </c>
      <c r="O280" s="176">
        <f t="shared" si="209"/>
        <v>0</v>
      </c>
      <c r="P280" s="176">
        <f t="shared" si="209"/>
        <v>0</v>
      </c>
    </row>
    <row r="281" spans="1:16">
      <c r="A281" s="174">
        <v>47300</v>
      </c>
      <c r="B281" s="176">
        <f t="shared" ref="B281:P281" si="210">+B280</f>
        <v>9205</v>
      </c>
      <c r="C281" s="176">
        <f t="shared" si="210"/>
        <v>0</v>
      </c>
      <c r="D281" s="176">
        <f t="shared" si="210"/>
        <v>32245</v>
      </c>
      <c r="E281" s="177">
        <f t="shared" si="210"/>
        <v>0.1</v>
      </c>
      <c r="F281" s="177">
        <f t="shared" si="210"/>
        <v>0.2</v>
      </c>
      <c r="G281" s="177">
        <f t="shared" si="210"/>
        <v>0.45</v>
      </c>
      <c r="H281" s="176">
        <f t="shared" si="210"/>
        <v>146</v>
      </c>
      <c r="I281" s="176">
        <f t="shared" si="210"/>
        <v>817</v>
      </c>
      <c r="J281" s="177">
        <f t="shared" si="210"/>
        <v>0.11</v>
      </c>
      <c r="K281" s="177">
        <f t="shared" si="210"/>
        <v>0.01</v>
      </c>
      <c r="L281" s="177">
        <f t="shared" si="210"/>
        <v>0.13800000000000001</v>
      </c>
      <c r="M281" s="177">
        <f t="shared" si="210"/>
        <v>0</v>
      </c>
      <c r="N281" s="176">
        <f t="shared" si="210"/>
        <v>0</v>
      </c>
      <c r="O281" s="176">
        <f t="shared" si="210"/>
        <v>0</v>
      </c>
      <c r="P281" s="176">
        <f t="shared" si="210"/>
        <v>0</v>
      </c>
    </row>
    <row r="282" spans="1:16">
      <c r="A282" s="174">
        <v>47331</v>
      </c>
      <c r="B282" s="176">
        <f t="shared" ref="B282:P282" si="211">+B281</f>
        <v>9205</v>
      </c>
      <c r="C282" s="176">
        <f t="shared" si="211"/>
        <v>0</v>
      </c>
      <c r="D282" s="176">
        <f t="shared" si="211"/>
        <v>32245</v>
      </c>
      <c r="E282" s="177">
        <f t="shared" si="211"/>
        <v>0.1</v>
      </c>
      <c r="F282" s="177">
        <f t="shared" si="211"/>
        <v>0.2</v>
      </c>
      <c r="G282" s="177">
        <f t="shared" si="211"/>
        <v>0.45</v>
      </c>
      <c r="H282" s="176">
        <f t="shared" si="211"/>
        <v>146</v>
      </c>
      <c r="I282" s="176">
        <f t="shared" si="211"/>
        <v>817</v>
      </c>
      <c r="J282" s="177">
        <f t="shared" si="211"/>
        <v>0.11</v>
      </c>
      <c r="K282" s="177">
        <f t="shared" si="211"/>
        <v>0.01</v>
      </c>
      <c r="L282" s="177">
        <f t="shared" si="211"/>
        <v>0.13800000000000001</v>
      </c>
      <c r="M282" s="177">
        <f t="shared" si="211"/>
        <v>0</v>
      </c>
      <c r="N282" s="176">
        <f t="shared" si="211"/>
        <v>0</v>
      </c>
      <c r="O282" s="176">
        <f t="shared" si="211"/>
        <v>0</v>
      </c>
      <c r="P282" s="176">
        <f t="shared" si="211"/>
        <v>0</v>
      </c>
    </row>
    <row r="283" spans="1:16">
      <c r="A283" s="174">
        <v>47362</v>
      </c>
      <c r="B283" s="176">
        <f t="shared" ref="B283:P283" si="212">+B282</f>
        <v>9205</v>
      </c>
      <c r="C283" s="176">
        <f t="shared" si="212"/>
        <v>0</v>
      </c>
      <c r="D283" s="176">
        <f t="shared" si="212"/>
        <v>32245</v>
      </c>
      <c r="E283" s="177">
        <f t="shared" si="212"/>
        <v>0.1</v>
      </c>
      <c r="F283" s="177">
        <f t="shared" si="212"/>
        <v>0.2</v>
      </c>
      <c r="G283" s="177">
        <f t="shared" si="212"/>
        <v>0.45</v>
      </c>
      <c r="H283" s="176">
        <f t="shared" si="212"/>
        <v>146</v>
      </c>
      <c r="I283" s="176">
        <f t="shared" si="212"/>
        <v>817</v>
      </c>
      <c r="J283" s="177">
        <f t="shared" si="212"/>
        <v>0.11</v>
      </c>
      <c r="K283" s="177">
        <f t="shared" si="212"/>
        <v>0.01</v>
      </c>
      <c r="L283" s="177">
        <f t="shared" si="212"/>
        <v>0.13800000000000001</v>
      </c>
      <c r="M283" s="177">
        <f t="shared" si="212"/>
        <v>0</v>
      </c>
      <c r="N283" s="176">
        <f t="shared" si="212"/>
        <v>0</v>
      </c>
      <c r="O283" s="176">
        <f t="shared" si="212"/>
        <v>0</v>
      </c>
      <c r="P283" s="176">
        <f t="shared" si="212"/>
        <v>0</v>
      </c>
    </row>
    <row r="284" spans="1:16">
      <c r="A284" s="174">
        <v>47392</v>
      </c>
      <c r="B284" s="176">
        <f t="shared" ref="B284:P284" si="213">+B283</f>
        <v>9205</v>
      </c>
      <c r="C284" s="176">
        <f t="shared" si="213"/>
        <v>0</v>
      </c>
      <c r="D284" s="176">
        <f t="shared" si="213"/>
        <v>32245</v>
      </c>
      <c r="E284" s="177">
        <f t="shared" si="213"/>
        <v>0.1</v>
      </c>
      <c r="F284" s="177">
        <f t="shared" si="213"/>
        <v>0.2</v>
      </c>
      <c r="G284" s="177">
        <f t="shared" si="213"/>
        <v>0.45</v>
      </c>
      <c r="H284" s="176">
        <f t="shared" si="213"/>
        <v>146</v>
      </c>
      <c r="I284" s="176">
        <f t="shared" si="213"/>
        <v>817</v>
      </c>
      <c r="J284" s="177">
        <f t="shared" si="213"/>
        <v>0.11</v>
      </c>
      <c r="K284" s="177">
        <f t="shared" si="213"/>
        <v>0.01</v>
      </c>
      <c r="L284" s="177">
        <f t="shared" si="213"/>
        <v>0.13800000000000001</v>
      </c>
      <c r="M284" s="177">
        <f t="shared" si="213"/>
        <v>0</v>
      </c>
      <c r="N284" s="176">
        <f t="shared" si="213"/>
        <v>0</v>
      </c>
      <c r="O284" s="176">
        <f t="shared" si="213"/>
        <v>0</v>
      </c>
      <c r="P284" s="176">
        <f t="shared" si="213"/>
        <v>0</v>
      </c>
    </row>
    <row r="285" spans="1:16">
      <c r="A285" s="174">
        <v>47423</v>
      </c>
      <c r="B285" s="176">
        <f t="shared" ref="B285:P285" si="214">+B284</f>
        <v>9205</v>
      </c>
      <c r="C285" s="176">
        <f t="shared" si="214"/>
        <v>0</v>
      </c>
      <c r="D285" s="176">
        <f t="shared" si="214"/>
        <v>32245</v>
      </c>
      <c r="E285" s="177">
        <f t="shared" si="214"/>
        <v>0.1</v>
      </c>
      <c r="F285" s="177">
        <f t="shared" si="214"/>
        <v>0.2</v>
      </c>
      <c r="G285" s="177">
        <f t="shared" si="214"/>
        <v>0.45</v>
      </c>
      <c r="H285" s="176">
        <f t="shared" si="214"/>
        <v>146</v>
      </c>
      <c r="I285" s="176">
        <f t="shared" si="214"/>
        <v>817</v>
      </c>
      <c r="J285" s="177">
        <f t="shared" si="214"/>
        <v>0.11</v>
      </c>
      <c r="K285" s="177">
        <f t="shared" si="214"/>
        <v>0.01</v>
      </c>
      <c r="L285" s="177">
        <f t="shared" si="214"/>
        <v>0.13800000000000001</v>
      </c>
      <c r="M285" s="177">
        <f t="shared" si="214"/>
        <v>0</v>
      </c>
      <c r="N285" s="176">
        <f t="shared" si="214"/>
        <v>0</v>
      </c>
      <c r="O285" s="176">
        <f t="shared" si="214"/>
        <v>0</v>
      </c>
      <c r="P285" s="176">
        <f t="shared" si="214"/>
        <v>0</v>
      </c>
    </row>
    <row r="286" spans="1:16">
      <c r="A286" s="174">
        <v>47453</v>
      </c>
      <c r="B286" s="176">
        <f t="shared" ref="B286:P286" si="215">+B285</f>
        <v>9205</v>
      </c>
      <c r="C286" s="176">
        <f t="shared" si="215"/>
        <v>0</v>
      </c>
      <c r="D286" s="176">
        <f t="shared" si="215"/>
        <v>32245</v>
      </c>
      <c r="E286" s="177">
        <f t="shared" si="215"/>
        <v>0.1</v>
      </c>
      <c r="F286" s="177">
        <f t="shared" si="215"/>
        <v>0.2</v>
      </c>
      <c r="G286" s="177">
        <f t="shared" si="215"/>
        <v>0.45</v>
      </c>
      <c r="H286" s="176">
        <f t="shared" si="215"/>
        <v>146</v>
      </c>
      <c r="I286" s="176">
        <f t="shared" si="215"/>
        <v>817</v>
      </c>
      <c r="J286" s="177">
        <f t="shared" si="215"/>
        <v>0.11</v>
      </c>
      <c r="K286" s="177">
        <f t="shared" si="215"/>
        <v>0.01</v>
      </c>
      <c r="L286" s="177">
        <f t="shared" si="215"/>
        <v>0.13800000000000001</v>
      </c>
      <c r="M286" s="177">
        <f t="shared" si="215"/>
        <v>0</v>
      </c>
      <c r="N286" s="176">
        <f t="shared" si="215"/>
        <v>0</v>
      </c>
      <c r="O286" s="176">
        <f t="shared" si="215"/>
        <v>0</v>
      </c>
      <c r="P286" s="176">
        <f t="shared" si="215"/>
        <v>0</v>
      </c>
    </row>
    <row r="287" spans="1:16">
      <c r="A287" s="174">
        <v>47484</v>
      </c>
      <c r="B287" s="176">
        <f t="shared" ref="B287:P287" si="216">+B286</f>
        <v>9205</v>
      </c>
      <c r="C287" s="176">
        <f t="shared" si="216"/>
        <v>0</v>
      </c>
      <c r="D287" s="176">
        <f t="shared" si="216"/>
        <v>32245</v>
      </c>
      <c r="E287" s="177">
        <f t="shared" si="216"/>
        <v>0.1</v>
      </c>
      <c r="F287" s="177">
        <f t="shared" si="216"/>
        <v>0.2</v>
      </c>
      <c r="G287" s="177">
        <f t="shared" si="216"/>
        <v>0.45</v>
      </c>
      <c r="H287" s="176">
        <f t="shared" si="216"/>
        <v>146</v>
      </c>
      <c r="I287" s="176">
        <f t="shared" si="216"/>
        <v>817</v>
      </c>
      <c r="J287" s="177">
        <f t="shared" si="216"/>
        <v>0.11</v>
      </c>
      <c r="K287" s="177">
        <f t="shared" si="216"/>
        <v>0.01</v>
      </c>
      <c r="L287" s="177">
        <f t="shared" si="216"/>
        <v>0.13800000000000001</v>
      </c>
      <c r="M287" s="177">
        <f t="shared" si="216"/>
        <v>0</v>
      </c>
      <c r="N287" s="176">
        <f t="shared" si="216"/>
        <v>0</v>
      </c>
      <c r="O287" s="176">
        <f t="shared" si="216"/>
        <v>0</v>
      </c>
      <c r="P287" s="176">
        <f t="shared" si="216"/>
        <v>0</v>
      </c>
    </row>
    <row r="288" spans="1:16">
      <c r="A288" s="174">
        <v>47515</v>
      </c>
      <c r="B288" s="176">
        <f t="shared" ref="B288:P288" si="217">+B287</f>
        <v>9205</v>
      </c>
      <c r="C288" s="176">
        <f t="shared" si="217"/>
        <v>0</v>
      </c>
      <c r="D288" s="176">
        <f t="shared" si="217"/>
        <v>32245</v>
      </c>
      <c r="E288" s="177">
        <f t="shared" si="217"/>
        <v>0.1</v>
      </c>
      <c r="F288" s="177">
        <f t="shared" si="217"/>
        <v>0.2</v>
      </c>
      <c r="G288" s="177">
        <f t="shared" si="217"/>
        <v>0.45</v>
      </c>
      <c r="H288" s="176">
        <f t="shared" si="217"/>
        <v>146</v>
      </c>
      <c r="I288" s="176">
        <f t="shared" si="217"/>
        <v>817</v>
      </c>
      <c r="J288" s="177">
        <f t="shared" si="217"/>
        <v>0.11</v>
      </c>
      <c r="K288" s="177">
        <f t="shared" si="217"/>
        <v>0.01</v>
      </c>
      <c r="L288" s="177">
        <f t="shared" si="217"/>
        <v>0.13800000000000001</v>
      </c>
      <c r="M288" s="177">
        <f t="shared" si="217"/>
        <v>0</v>
      </c>
      <c r="N288" s="176">
        <f t="shared" si="217"/>
        <v>0</v>
      </c>
      <c r="O288" s="176">
        <f t="shared" si="217"/>
        <v>0</v>
      </c>
      <c r="P288" s="176">
        <f t="shared" si="217"/>
        <v>0</v>
      </c>
    </row>
    <row r="289" spans="1:16">
      <c r="A289" s="174">
        <v>47543</v>
      </c>
      <c r="B289" s="176">
        <f t="shared" ref="B289:P289" si="218">+B288</f>
        <v>9205</v>
      </c>
      <c r="C289" s="176">
        <f t="shared" si="218"/>
        <v>0</v>
      </c>
      <c r="D289" s="176">
        <f t="shared" si="218"/>
        <v>32245</v>
      </c>
      <c r="E289" s="177">
        <f t="shared" si="218"/>
        <v>0.1</v>
      </c>
      <c r="F289" s="177">
        <f t="shared" si="218"/>
        <v>0.2</v>
      </c>
      <c r="G289" s="177">
        <f t="shared" si="218"/>
        <v>0.45</v>
      </c>
      <c r="H289" s="176">
        <f t="shared" si="218"/>
        <v>146</v>
      </c>
      <c r="I289" s="176">
        <f t="shared" si="218"/>
        <v>817</v>
      </c>
      <c r="J289" s="177">
        <f t="shared" si="218"/>
        <v>0.11</v>
      </c>
      <c r="K289" s="177">
        <f t="shared" si="218"/>
        <v>0.01</v>
      </c>
      <c r="L289" s="177">
        <f t="shared" si="218"/>
        <v>0.13800000000000001</v>
      </c>
      <c r="M289" s="177">
        <f t="shared" si="218"/>
        <v>0</v>
      </c>
      <c r="N289" s="176">
        <f t="shared" si="218"/>
        <v>0</v>
      </c>
      <c r="O289" s="176">
        <f t="shared" si="218"/>
        <v>0</v>
      </c>
      <c r="P289" s="176">
        <f t="shared" si="218"/>
        <v>0</v>
      </c>
    </row>
    <row r="290" spans="1:16">
      <c r="A290" s="174">
        <v>47574</v>
      </c>
      <c r="B290" s="176">
        <f t="shared" ref="B290:P290" si="219">+B289</f>
        <v>9205</v>
      </c>
      <c r="C290" s="176">
        <f t="shared" si="219"/>
        <v>0</v>
      </c>
      <c r="D290" s="176">
        <f t="shared" si="219"/>
        <v>32245</v>
      </c>
      <c r="E290" s="177">
        <f t="shared" si="219"/>
        <v>0.1</v>
      </c>
      <c r="F290" s="177">
        <f t="shared" si="219"/>
        <v>0.2</v>
      </c>
      <c r="G290" s="177">
        <f t="shared" si="219"/>
        <v>0.45</v>
      </c>
      <c r="H290" s="176">
        <f t="shared" si="219"/>
        <v>146</v>
      </c>
      <c r="I290" s="176">
        <f t="shared" si="219"/>
        <v>817</v>
      </c>
      <c r="J290" s="177">
        <f t="shared" si="219"/>
        <v>0.11</v>
      </c>
      <c r="K290" s="177">
        <f t="shared" si="219"/>
        <v>0.01</v>
      </c>
      <c r="L290" s="177">
        <f t="shared" si="219"/>
        <v>0.13800000000000001</v>
      </c>
      <c r="M290" s="177">
        <f t="shared" si="219"/>
        <v>0</v>
      </c>
      <c r="N290" s="176">
        <f t="shared" si="219"/>
        <v>0</v>
      </c>
      <c r="O290" s="176">
        <f t="shared" si="219"/>
        <v>0</v>
      </c>
      <c r="P290" s="176">
        <f t="shared" si="219"/>
        <v>0</v>
      </c>
    </row>
    <row r="291" spans="1:16">
      <c r="A291" s="174">
        <v>47604</v>
      </c>
      <c r="B291" s="176">
        <f t="shared" ref="B291:P291" si="220">+B290</f>
        <v>9205</v>
      </c>
      <c r="C291" s="176">
        <f t="shared" si="220"/>
        <v>0</v>
      </c>
      <c r="D291" s="176">
        <f t="shared" si="220"/>
        <v>32245</v>
      </c>
      <c r="E291" s="177">
        <f t="shared" si="220"/>
        <v>0.1</v>
      </c>
      <c r="F291" s="177">
        <f t="shared" si="220"/>
        <v>0.2</v>
      </c>
      <c r="G291" s="177">
        <f t="shared" si="220"/>
        <v>0.45</v>
      </c>
      <c r="H291" s="176">
        <f t="shared" si="220"/>
        <v>146</v>
      </c>
      <c r="I291" s="176">
        <f t="shared" si="220"/>
        <v>817</v>
      </c>
      <c r="J291" s="177">
        <f t="shared" si="220"/>
        <v>0.11</v>
      </c>
      <c r="K291" s="177">
        <f t="shared" si="220"/>
        <v>0.01</v>
      </c>
      <c r="L291" s="177">
        <f t="shared" si="220"/>
        <v>0.13800000000000001</v>
      </c>
      <c r="M291" s="177">
        <f t="shared" si="220"/>
        <v>0</v>
      </c>
      <c r="N291" s="176">
        <f t="shared" si="220"/>
        <v>0</v>
      </c>
      <c r="O291" s="176">
        <f t="shared" si="220"/>
        <v>0</v>
      </c>
      <c r="P291" s="176">
        <f t="shared" si="220"/>
        <v>0</v>
      </c>
    </row>
    <row r="292" spans="1:16">
      <c r="A292" s="174">
        <v>47635</v>
      </c>
      <c r="B292" s="176">
        <f t="shared" ref="B292:P292" si="221">+B291</f>
        <v>9205</v>
      </c>
      <c r="C292" s="176">
        <f t="shared" si="221"/>
        <v>0</v>
      </c>
      <c r="D292" s="176">
        <f t="shared" si="221"/>
        <v>32245</v>
      </c>
      <c r="E292" s="177">
        <f t="shared" si="221"/>
        <v>0.1</v>
      </c>
      <c r="F292" s="177">
        <f t="shared" si="221"/>
        <v>0.2</v>
      </c>
      <c r="G292" s="177">
        <f t="shared" si="221"/>
        <v>0.45</v>
      </c>
      <c r="H292" s="176">
        <f t="shared" si="221"/>
        <v>146</v>
      </c>
      <c r="I292" s="176">
        <f t="shared" si="221"/>
        <v>817</v>
      </c>
      <c r="J292" s="177">
        <f t="shared" si="221"/>
        <v>0.11</v>
      </c>
      <c r="K292" s="177">
        <f t="shared" si="221"/>
        <v>0.01</v>
      </c>
      <c r="L292" s="177">
        <f t="shared" si="221"/>
        <v>0.13800000000000001</v>
      </c>
      <c r="M292" s="177">
        <f t="shared" si="221"/>
        <v>0</v>
      </c>
      <c r="N292" s="176">
        <f t="shared" si="221"/>
        <v>0</v>
      </c>
      <c r="O292" s="176">
        <f t="shared" si="221"/>
        <v>0</v>
      </c>
      <c r="P292" s="176">
        <f t="shared" si="221"/>
        <v>0</v>
      </c>
    </row>
    <row r="293" spans="1:16">
      <c r="A293" s="174">
        <v>47665</v>
      </c>
      <c r="B293" s="176">
        <f t="shared" ref="B293:P293" si="222">+B292</f>
        <v>9205</v>
      </c>
      <c r="C293" s="176">
        <f t="shared" si="222"/>
        <v>0</v>
      </c>
      <c r="D293" s="176">
        <f t="shared" si="222"/>
        <v>32245</v>
      </c>
      <c r="E293" s="177">
        <f t="shared" si="222"/>
        <v>0.1</v>
      </c>
      <c r="F293" s="177">
        <f t="shared" si="222"/>
        <v>0.2</v>
      </c>
      <c r="G293" s="177">
        <f t="shared" si="222"/>
        <v>0.45</v>
      </c>
      <c r="H293" s="176">
        <f t="shared" si="222"/>
        <v>146</v>
      </c>
      <c r="I293" s="176">
        <f t="shared" si="222"/>
        <v>817</v>
      </c>
      <c r="J293" s="177">
        <f t="shared" si="222"/>
        <v>0.11</v>
      </c>
      <c r="K293" s="177">
        <f t="shared" si="222"/>
        <v>0.01</v>
      </c>
      <c r="L293" s="177">
        <f t="shared" si="222"/>
        <v>0.13800000000000001</v>
      </c>
      <c r="M293" s="177">
        <f t="shared" si="222"/>
        <v>0</v>
      </c>
      <c r="N293" s="176">
        <f t="shared" si="222"/>
        <v>0</v>
      </c>
      <c r="O293" s="176">
        <f t="shared" si="222"/>
        <v>0</v>
      </c>
      <c r="P293" s="176">
        <f t="shared" si="222"/>
        <v>0</v>
      </c>
    </row>
    <row r="294" spans="1:16">
      <c r="A294" s="174">
        <v>47696</v>
      </c>
      <c r="B294" s="176">
        <f t="shared" ref="B294:P294" si="223">+B293</f>
        <v>9205</v>
      </c>
      <c r="C294" s="176">
        <f t="shared" si="223"/>
        <v>0</v>
      </c>
      <c r="D294" s="176">
        <f t="shared" si="223"/>
        <v>32245</v>
      </c>
      <c r="E294" s="177">
        <f t="shared" si="223"/>
        <v>0.1</v>
      </c>
      <c r="F294" s="177">
        <f t="shared" si="223"/>
        <v>0.2</v>
      </c>
      <c r="G294" s="177">
        <f t="shared" si="223"/>
        <v>0.45</v>
      </c>
      <c r="H294" s="176">
        <f t="shared" si="223"/>
        <v>146</v>
      </c>
      <c r="I294" s="176">
        <f t="shared" si="223"/>
        <v>817</v>
      </c>
      <c r="J294" s="177">
        <f t="shared" si="223"/>
        <v>0.11</v>
      </c>
      <c r="K294" s="177">
        <f t="shared" si="223"/>
        <v>0.01</v>
      </c>
      <c r="L294" s="177">
        <f t="shared" si="223"/>
        <v>0.13800000000000001</v>
      </c>
      <c r="M294" s="177">
        <f t="shared" si="223"/>
        <v>0</v>
      </c>
      <c r="N294" s="176">
        <f t="shared" si="223"/>
        <v>0</v>
      </c>
      <c r="O294" s="176">
        <f t="shared" si="223"/>
        <v>0</v>
      </c>
      <c r="P294" s="176">
        <f t="shared" si="223"/>
        <v>0</v>
      </c>
    </row>
    <row r="295" spans="1:16">
      <c r="A295" s="174">
        <v>47727</v>
      </c>
      <c r="B295" s="176">
        <f t="shared" ref="B295:P295" si="224">+B294</f>
        <v>9205</v>
      </c>
      <c r="C295" s="176">
        <f t="shared" si="224"/>
        <v>0</v>
      </c>
      <c r="D295" s="176">
        <f t="shared" si="224"/>
        <v>32245</v>
      </c>
      <c r="E295" s="177">
        <f t="shared" si="224"/>
        <v>0.1</v>
      </c>
      <c r="F295" s="177">
        <f t="shared" si="224"/>
        <v>0.2</v>
      </c>
      <c r="G295" s="177">
        <f t="shared" si="224"/>
        <v>0.45</v>
      </c>
      <c r="H295" s="176">
        <f t="shared" si="224"/>
        <v>146</v>
      </c>
      <c r="I295" s="176">
        <f t="shared" si="224"/>
        <v>817</v>
      </c>
      <c r="J295" s="177">
        <f t="shared" si="224"/>
        <v>0.11</v>
      </c>
      <c r="K295" s="177">
        <f t="shared" si="224"/>
        <v>0.01</v>
      </c>
      <c r="L295" s="177">
        <f t="shared" si="224"/>
        <v>0.13800000000000001</v>
      </c>
      <c r="M295" s="177">
        <f t="shared" si="224"/>
        <v>0</v>
      </c>
      <c r="N295" s="176">
        <f t="shared" si="224"/>
        <v>0</v>
      </c>
      <c r="O295" s="176">
        <f t="shared" si="224"/>
        <v>0</v>
      </c>
      <c r="P295" s="176">
        <f t="shared" si="224"/>
        <v>0</v>
      </c>
    </row>
    <row r="296" spans="1:16">
      <c r="A296" s="174">
        <v>47757</v>
      </c>
      <c r="B296" s="176">
        <f t="shared" ref="B296:P296" si="225">+B295</f>
        <v>9205</v>
      </c>
      <c r="C296" s="176">
        <f t="shared" si="225"/>
        <v>0</v>
      </c>
      <c r="D296" s="176">
        <f t="shared" si="225"/>
        <v>32245</v>
      </c>
      <c r="E296" s="177">
        <f t="shared" si="225"/>
        <v>0.1</v>
      </c>
      <c r="F296" s="177">
        <f t="shared" si="225"/>
        <v>0.2</v>
      </c>
      <c r="G296" s="177">
        <f t="shared" si="225"/>
        <v>0.45</v>
      </c>
      <c r="H296" s="176">
        <f t="shared" si="225"/>
        <v>146</v>
      </c>
      <c r="I296" s="176">
        <f t="shared" si="225"/>
        <v>817</v>
      </c>
      <c r="J296" s="177">
        <f t="shared" si="225"/>
        <v>0.11</v>
      </c>
      <c r="K296" s="177">
        <f t="shared" si="225"/>
        <v>0.01</v>
      </c>
      <c r="L296" s="177">
        <f t="shared" si="225"/>
        <v>0.13800000000000001</v>
      </c>
      <c r="M296" s="177">
        <f t="shared" si="225"/>
        <v>0</v>
      </c>
      <c r="N296" s="176">
        <f t="shared" si="225"/>
        <v>0</v>
      </c>
      <c r="O296" s="176">
        <f t="shared" si="225"/>
        <v>0</v>
      </c>
      <c r="P296" s="176">
        <f t="shared" si="225"/>
        <v>0</v>
      </c>
    </row>
    <row r="297" spans="1:16">
      <c r="A297" s="174">
        <v>47788</v>
      </c>
      <c r="B297" s="176">
        <f t="shared" ref="B297:P297" si="226">+B296</f>
        <v>9205</v>
      </c>
      <c r="C297" s="176">
        <f t="shared" si="226"/>
        <v>0</v>
      </c>
      <c r="D297" s="176">
        <f t="shared" si="226"/>
        <v>32245</v>
      </c>
      <c r="E297" s="177">
        <f t="shared" si="226"/>
        <v>0.1</v>
      </c>
      <c r="F297" s="177">
        <f t="shared" si="226"/>
        <v>0.2</v>
      </c>
      <c r="G297" s="177">
        <f t="shared" si="226"/>
        <v>0.45</v>
      </c>
      <c r="H297" s="176">
        <f t="shared" si="226"/>
        <v>146</v>
      </c>
      <c r="I297" s="176">
        <f t="shared" si="226"/>
        <v>817</v>
      </c>
      <c r="J297" s="177">
        <f t="shared" si="226"/>
        <v>0.11</v>
      </c>
      <c r="K297" s="177">
        <f t="shared" si="226"/>
        <v>0.01</v>
      </c>
      <c r="L297" s="177">
        <f t="shared" si="226"/>
        <v>0.13800000000000001</v>
      </c>
      <c r="M297" s="177">
        <f t="shared" si="226"/>
        <v>0</v>
      </c>
      <c r="N297" s="176">
        <f t="shared" si="226"/>
        <v>0</v>
      </c>
      <c r="O297" s="176">
        <f t="shared" si="226"/>
        <v>0</v>
      </c>
      <c r="P297" s="176">
        <f t="shared" si="226"/>
        <v>0</v>
      </c>
    </row>
    <row r="298" spans="1:16">
      <c r="A298" s="174">
        <v>47818</v>
      </c>
      <c r="B298" s="176">
        <f t="shared" ref="B298:P298" si="227">+B297</f>
        <v>9205</v>
      </c>
      <c r="C298" s="176">
        <f t="shared" si="227"/>
        <v>0</v>
      </c>
      <c r="D298" s="176">
        <f t="shared" si="227"/>
        <v>32245</v>
      </c>
      <c r="E298" s="177">
        <f t="shared" si="227"/>
        <v>0.1</v>
      </c>
      <c r="F298" s="177">
        <f t="shared" si="227"/>
        <v>0.2</v>
      </c>
      <c r="G298" s="177">
        <f t="shared" si="227"/>
        <v>0.45</v>
      </c>
      <c r="H298" s="176">
        <f t="shared" si="227"/>
        <v>146</v>
      </c>
      <c r="I298" s="176">
        <f t="shared" si="227"/>
        <v>817</v>
      </c>
      <c r="J298" s="177">
        <f t="shared" si="227"/>
        <v>0.11</v>
      </c>
      <c r="K298" s="177">
        <f t="shared" si="227"/>
        <v>0.01</v>
      </c>
      <c r="L298" s="177">
        <f t="shared" si="227"/>
        <v>0.13800000000000001</v>
      </c>
      <c r="M298" s="177">
        <f t="shared" si="227"/>
        <v>0</v>
      </c>
      <c r="N298" s="176">
        <f t="shared" si="227"/>
        <v>0</v>
      </c>
      <c r="O298" s="176">
        <f t="shared" si="227"/>
        <v>0</v>
      </c>
      <c r="P298" s="176">
        <f t="shared" si="227"/>
        <v>0</v>
      </c>
    </row>
    <row r="299" spans="1:16">
      <c r="A299" s="174">
        <v>47849</v>
      </c>
      <c r="B299" s="176">
        <f t="shared" ref="B299:P299" si="228">+B298</f>
        <v>9205</v>
      </c>
      <c r="C299" s="176">
        <f t="shared" si="228"/>
        <v>0</v>
      </c>
      <c r="D299" s="176">
        <f t="shared" si="228"/>
        <v>32245</v>
      </c>
      <c r="E299" s="177">
        <f t="shared" si="228"/>
        <v>0.1</v>
      </c>
      <c r="F299" s="177">
        <f t="shared" si="228"/>
        <v>0.2</v>
      </c>
      <c r="G299" s="177">
        <f t="shared" si="228"/>
        <v>0.45</v>
      </c>
      <c r="H299" s="176">
        <f t="shared" si="228"/>
        <v>146</v>
      </c>
      <c r="I299" s="176">
        <f t="shared" si="228"/>
        <v>817</v>
      </c>
      <c r="J299" s="177">
        <f t="shared" si="228"/>
        <v>0.11</v>
      </c>
      <c r="K299" s="177">
        <f t="shared" si="228"/>
        <v>0.01</v>
      </c>
      <c r="L299" s="177">
        <f t="shared" si="228"/>
        <v>0.13800000000000001</v>
      </c>
      <c r="M299" s="177">
        <f t="shared" si="228"/>
        <v>0</v>
      </c>
      <c r="N299" s="176">
        <f t="shared" si="228"/>
        <v>0</v>
      </c>
      <c r="O299" s="176">
        <f t="shared" si="228"/>
        <v>0</v>
      </c>
      <c r="P299" s="176">
        <f t="shared" si="228"/>
        <v>0</v>
      </c>
    </row>
    <row r="300" spans="1:16">
      <c r="A300" s="174">
        <v>47880</v>
      </c>
      <c r="B300" s="176">
        <f t="shared" ref="B300:P300" si="229">+B299</f>
        <v>9205</v>
      </c>
      <c r="C300" s="176">
        <f t="shared" si="229"/>
        <v>0</v>
      </c>
      <c r="D300" s="176">
        <f t="shared" si="229"/>
        <v>32245</v>
      </c>
      <c r="E300" s="177">
        <f t="shared" si="229"/>
        <v>0.1</v>
      </c>
      <c r="F300" s="177">
        <f t="shared" si="229"/>
        <v>0.2</v>
      </c>
      <c r="G300" s="177">
        <f t="shared" si="229"/>
        <v>0.45</v>
      </c>
      <c r="H300" s="176">
        <f t="shared" si="229"/>
        <v>146</v>
      </c>
      <c r="I300" s="176">
        <f t="shared" si="229"/>
        <v>817</v>
      </c>
      <c r="J300" s="177">
        <f t="shared" si="229"/>
        <v>0.11</v>
      </c>
      <c r="K300" s="177">
        <f t="shared" si="229"/>
        <v>0.01</v>
      </c>
      <c r="L300" s="177">
        <f t="shared" si="229"/>
        <v>0.13800000000000001</v>
      </c>
      <c r="M300" s="177">
        <f t="shared" si="229"/>
        <v>0</v>
      </c>
      <c r="N300" s="176">
        <f t="shared" si="229"/>
        <v>0</v>
      </c>
      <c r="O300" s="176">
        <f t="shared" si="229"/>
        <v>0</v>
      </c>
      <c r="P300" s="176">
        <f t="shared" si="229"/>
        <v>0</v>
      </c>
    </row>
    <row r="301" spans="1:16">
      <c r="A301" s="174">
        <v>47908</v>
      </c>
      <c r="B301" s="176">
        <f t="shared" ref="B301:P301" si="230">+B300</f>
        <v>9205</v>
      </c>
      <c r="C301" s="176">
        <f t="shared" si="230"/>
        <v>0</v>
      </c>
      <c r="D301" s="176">
        <f t="shared" si="230"/>
        <v>32245</v>
      </c>
      <c r="E301" s="177">
        <f t="shared" si="230"/>
        <v>0.1</v>
      </c>
      <c r="F301" s="177">
        <f t="shared" si="230"/>
        <v>0.2</v>
      </c>
      <c r="G301" s="177">
        <f t="shared" si="230"/>
        <v>0.45</v>
      </c>
      <c r="H301" s="176">
        <f t="shared" si="230"/>
        <v>146</v>
      </c>
      <c r="I301" s="176">
        <f t="shared" si="230"/>
        <v>817</v>
      </c>
      <c r="J301" s="177">
        <f t="shared" si="230"/>
        <v>0.11</v>
      </c>
      <c r="K301" s="177">
        <f t="shared" si="230"/>
        <v>0.01</v>
      </c>
      <c r="L301" s="177">
        <f t="shared" si="230"/>
        <v>0.13800000000000001</v>
      </c>
      <c r="M301" s="177">
        <f t="shared" si="230"/>
        <v>0</v>
      </c>
      <c r="N301" s="176">
        <f t="shared" si="230"/>
        <v>0</v>
      </c>
      <c r="O301" s="176">
        <f t="shared" si="230"/>
        <v>0</v>
      </c>
      <c r="P301" s="176">
        <f t="shared" si="230"/>
        <v>0</v>
      </c>
    </row>
    <row r="302" spans="1:16">
      <c r="A302" s="174">
        <v>47939</v>
      </c>
      <c r="B302" s="176">
        <f t="shared" ref="B302:P302" si="231">+B301</f>
        <v>9205</v>
      </c>
      <c r="C302" s="176">
        <f t="shared" si="231"/>
        <v>0</v>
      </c>
      <c r="D302" s="176">
        <f t="shared" si="231"/>
        <v>32245</v>
      </c>
      <c r="E302" s="177">
        <f t="shared" si="231"/>
        <v>0.1</v>
      </c>
      <c r="F302" s="177">
        <f t="shared" si="231"/>
        <v>0.2</v>
      </c>
      <c r="G302" s="177">
        <f t="shared" si="231"/>
        <v>0.45</v>
      </c>
      <c r="H302" s="176">
        <f t="shared" si="231"/>
        <v>146</v>
      </c>
      <c r="I302" s="176">
        <f t="shared" si="231"/>
        <v>817</v>
      </c>
      <c r="J302" s="177">
        <f t="shared" si="231"/>
        <v>0.11</v>
      </c>
      <c r="K302" s="177">
        <f t="shared" si="231"/>
        <v>0.01</v>
      </c>
      <c r="L302" s="177">
        <f t="shared" si="231"/>
        <v>0.13800000000000001</v>
      </c>
      <c r="M302" s="177">
        <f t="shared" si="231"/>
        <v>0</v>
      </c>
      <c r="N302" s="176">
        <f t="shared" si="231"/>
        <v>0</v>
      </c>
      <c r="O302" s="176">
        <f t="shared" si="231"/>
        <v>0</v>
      </c>
      <c r="P302" s="176">
        <f t="shared" si="231"/>
        <v>0</v>
      </c>
    </row>
    <row r="303" spans="1:16">
      <c r="A303" s="174">
        <v>47969</v>
      </c>
      <c r="B303" s="176">
        <f t="shared" ref="B303:P303" si="232">+B302</f>
        <v>9205</v>
      </c>
      <c r="C303" s="176">
        <f t="shared" si="232"/>
        <v>0</v>
      </c>
      <c r="D303" s="176">
        <f t="shared" si="232"/>
        <v>32245</v>
      </c>
      <c r="E303" s="177">
        <f t="shared" si="232"/>
        <v>0.1</v>
      </c>
      <c r="F303" s="177">
        <f t="shared" si="232"/>
        <v>0.2</v>
      </c>
      <c r="G303" s="177">
        <f t="shared" si="232"/>
        <v>0.45</v>
      </c>
      <c r="H303" s="176">
        <f t="shared" si="232"/>
        <v>146</v>
      </c>
      <c r="I303" s="176">
        <f t="shared" si="232"/>
        <v>817</v>
      </c>
      <c r="J303" s="177">
        <f t="shared" si="232"/>
        <v>0.11</v>
      </c>
      <c r="K303" s="177">
        <f t="shared" si="232"/>
        <v>0.01</v>
      </c>
      <c r="L303" s="177">
        <f t="shared" si="232"/>
        <v>0.13800000000000001</v>
      </c>
      <c r="M303" s="177">
        <f t="shared" si="232"/>
        <v>0</v>
      </c>
      <c r="N303" s="176">
        <f t="shared" si="232"/>
        <v>0</v>
      </c>
      <c r="O303" s="176">
        <f t="shared" si="232"/>
        <v>0</v>
      </c>
      <c r="P303" s="176">
        <f t="shared" si="232"/>
        <v>0</v>
      </c>
    </row>
    <row r="304" spans="1:16">
      <c r="A304" s="174">
        <v>48000</v>
      </c>
      <c r="B304" s="176">
        <f t="shared" ref="B304:P304" si="233">+B303</f>
        <v>9205</v>
      </c>
      <c r="C304" s="176">
        <f t="shared" si="233"/>
        <v>0</v>
      </c>
      <c r="D304" s="176">
        <f t="shared" si="233"/>
        <v>32245</v>
      </c>
      <c r="E304" s="177">
        <f t="shared" si="233"/>
        <v>0.1</v>
      </c>
      <c r="F304" s="177">
        <f t="shared" si="233"/>
        <v>0.2</v>
      </c>
      <c r="G304" s="177">
        <f t="shared" si="233"/>
        <v>0.45</v>
      </c>
      <c r="H304" s="176">
        <f t="shared" si="233"/>
        <v>146</v>
      </c>
      <c r="I304" s="176">
        <f t="shared" si="233"/>
        <v>817</v>
      </c>
      <c r="J304" s="177">
        <f t="shared" si="233"/>
        <v>0.11</v>
      </c>
      <c r="K304" s="177">
        <f t="shared" si="233"/>
        <v>0.01</v>
      </c>
      <c r="L304" s="177">
        <f t="shared" si="233"/>
        <v>0.13800000000000001</v>
      </c>
      <c r="M304" s="177">
        <f t="shared" si="233"/>
        <v>0</v>
      </c>
      <c r="N304" s="176">
        <f t="shared" si="233"/>
        <v>0</v>
      </c>
      <c r="O304" s="176">
        <f t="shared" si="233"/>
        <v>0</v>
      </c>
      <c r="P304" s="176">
        <f t="shared" si="233"/>
        <v>0</v>
      </c>
    </row>
    <row r="305" spans="1:16">
      <c r="A305" s="174">
        <v>48030</v>
      </c>
      <c r="B305" s="176">
        <f t="shared" ref="B305:P305" si="234">+B304</f>
        <v>9205</v>
      </c>
      <c r="C305" s="176">
        <f t="shared" si="234"/>
        <v>0</v>
      </c>
      <c r="D305" s="176">
        <f t="shared" si="234"/>
        <v>32245</v>
      </c>
      <c r="E305" s="177">
        <f t="shared" si="234"/>
        <v>0.1</v>
      </c>
      <c r="F305" s="177">
        <f t="shared" si="234"/>
        <v>0.2</v>
      </c>
      <c r="G305" s="177">
        <f t="shared" si="234"/>
        <v>0.45</v>
      </c>
      <c r="H305" s="176">
        <f t="shared" si="234"/>
        <v>146</v>
      </c>
      <c r="I305" s="176">
        <f t="shared" si="234"/>
        <v>817</v>
      </c>
      <c r="J305" s="177">
        <f t="shared" si="234"/>
        <v>0.11</v>
      </c>
      <c r="K305" s="177">
        <f t="shared" si="234"/>
        <v>0.01</v>
      </c>
      <c r="L305" s="177">
        <f t="shared" si="234"/>
        <v>0.13800000000000001</v>
      </c>
      <c r="M305" s="177">
        <f t="shared" si="234"/>
        <v>0</v>
      </c>
      <c r="N305" s="176">
        <f t="shared" si="234"/>
        <v>0</v>
      </c>
      <c r="O305" s="176">
        <f t="shared" si="234"/>
        <v>0</v>
      </c>
      <c r="P305" s="176">
        <f t="shared" si="234"/>
        <v>0</v>
      </c>
    </row>
    <row r="306" spans="1:16">
      <c r="A306" s="174">
        <v>48061</v>
      </c>
      <c r="B306" s="176">
        <f t="shared" ref="B306:P306" si="235">+B305</f>
        <v>9205</v>
      </c>
      <c r="C306" s="176">
        <f t="shared" si="235"/>
        <v>0</v>
      </c>
      <c r="D306" s="176">
        <f t="shared" si="235"/>
        <v>32245</v>
      </c>
      <c r="E306" s="177">
        <f t="shared" si="235"/>
        <v>0.1</v>
      </c>
      <c r="F306" s="177">
        <f t="shared" si="235"/>
        <v>0.2</v>
      </c>
      <c r="G306" s="177">
        <f t="shared" si="235"/>
        <v>0.45</v>
      </c>
      <c r="H306" s="176">
        <f t="shared" si="235"/>
        <v>146</v>
      </c>
      <c r="I306" s="176">
        <f t="shared" si="235"/>
        <v>817</v>
      </c>
      <c r="J306" s="177">
        <f t="shared" si="235"/>
        <v>0.11</v>
      </c>
      <c r="K306" s="177">
        <f t="shared" si="235"/>
        <v>0.01</v>
      </c>
      <c r="L306" s="177">
        <f t="shared" si="235"/>
        <v>0.13800000000000001</v>
      </c>
      <c r="M306" s="177">
        <f t="shared" si="235"/>
        <v>0</v>
      </c>
      <c r="N306" s="176">
        <f t="shared" si="235"/>
        <v>0</v>
      </c>
      <c r="O306" s="176">
        <f t="shared" si="235"/>
        <v>0</v>
      </c>
      <c r="P306" s="176">
        <f t="shared" si="235"/>
        <v>0</v>
      </c>
    </row>
    <row r="307" spans="1:16">
      <c r="A307" s="174">
        <v>48092</v>
      </c>
      <c r="B307" s="176">
        <f t="shared" ref="B307:P307" si="236">+B306</f>
        <v>9205</v>
      </c>
      <c r="C307" s="176">
        <f t="shared" si="236"/>
        <v>0</v>
      </c>
      <c r="D307" s="176">
        <f t="shared" si="236"/>
        <v>32245</v>
      </c>
      <c r="E307" s="177">
        <f t="shared" si="236"/>
        <v>0.1</v>
      </c>
      <c r="F307" s="177">
        <f t="shared" si="236"/>
        <v>0.2</v>
      </c>
      <c r="G307" s="177">
        <f t="shared" si="236"/>
        <v>0.45</v>
      </c>
      <c r="H307" s="176">
        <f t="shared" si="236"/>
        <v>146</v>
      </c>
      <c r="I307" s="176">
        <f t="shared" si="236"/>
        <v>817</v>
      </c>
      <c r="J307" s="177">
        <f t="shared" si="236"/>
        <v>0.11</v>
      </c>
      <c r="K307" s="177">
        <f t="shared" si="236"/>
        <v>0.01</v>
      </c>
      <c r="L307" s="177">
        <f t="shared" si="236"/>
        <v>0.13800000000000001</v>
      </c>
      <c r="M307" s="177">
        <f t="shared" si="236"/>
        <v>0</v>
      </c>
      <c r="N307" s="176">
        <f t="shared" si="236"/>
        <v>0</v>
      </c>
      <c r="O307" s="176">
        <f t="shared" si="236"/>
        <v>0</v>
      </c>
      <c r="P307" s="176">
        <f t="shared" si="236"/>
        <v>0</v>
      </c>
    </row>
    <row r="308" spans="1:16">
      <c r="A308" s="174">
        <v>48122</v>
      </c>
      <c r="B308" s="176">
        <f t="shared" ref="B308:P308" si="237">+B307</f>
        <v>9205</v>
      </c>
      <c r="C308" s="176">
        <f t="shared" si="237"/>
        <v>0</v>
      </c>
      <c r="D308" s="176">
        <f t="shared" si="237"/>
        <v>32245</v>
      </c>
      <c r="E308" s="177">
        <f t="shared" si="237"/>
        <v>0.1</v>
      </c>
      <c r="F308" s="177">
        <f t="shared" si="237"/>
        <v>0.2</v>
      </c>
      <c r="G308" s="177">
        <f t="shared" si="237"/>
        <v>0.45</v>
      </c>
      <c r="H308" s="176">
        <f t="shared" si="237"/>
        <v>146</v>
      </c>
      <c r="I308" s="176">
        <f t="shared" si="237"/>
        <v>817</v>
      </c>
      <c r="J308" s="177">
        <f t="shared" si="237"/>
        <v>0.11</v>
      </c>
      <c r="K308" s="177">
        <f t="shared" si="237"/>
        <v>0.01</v>
      </c>
      <c r="L308" s="177">
        <f t="shared" si="237"/>
        <v>0.13800000000000001</v>
      </c>
      <c r="M308" s="177">
        <f t="shared" si="237"/>
        <v>0</v>
      </c>
      <c r="N308" s="176">
        <f t="shared" si="237"/>
        <v>0</v>
      </c>
      <c r="O308" s="176">
        <f t="shared" si="237"/>
        <v>0</v>
      </c>
      <c r="P308" s="176">
        <f t="shared" si="237"/>
        <v>0</v>
      </c>
    </row>
  </sheetData>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zoomScale="85" zoomScaleNormal="85" workbookViewId="0">
      <pane xSplit="5" ySplit="4" topLeftCell="F5" activePane="bottomRight" state="frozen"/>
      <selection activeCell="A20" sqref="A20:IV20"/>
      <selection pane="topRight" activeCell="A20" sqref="A20:IV20"/>
      <selection pane="bottomLeft" activeCell="A20" sqref="A20:IV20"/>
      <selection pane="bottomRight" activeCell="A24" sqref="A24"/>
    </sheetView>
  </sheetViews>
  <sheetFormatPr defaultColWidth="0" defaultRowHeight="15"/>
  <cols>
    <col min="1" max="1" width="32.7109375" style="159" customWidth="1"/>
    <col min="2" max="3" width="10.7109375" style="151" customWidth="1"/>
    <col min="4" max="4" width="21.140625" style="151" customWidth="1"/>
    <col min="5" max="5" width="12.42578125" style="151" bestFit="1" customWidth="1"/>
    <col min="6" max="6" width="9.140625" style="151" hidden="1" customWidth="1"/>
    <col min="7" max="7" width="18.85546875" style="151" hidden="1" customWidth="1"/>
    <col min="8" max="16384" width="9.140625" style="151" hidden="1"/>
  </cols>
  <sheetData>
    <row r="1" spans="1:4">
      <c r="A1" s="155">
        <f>+Business!B3</f>
        <v>0</v>
      </c>
      <c r="D1" s="263"/>
    </row>
    <row r="2" spans="1:4">
      <c r="A2" s="155" t="s">
        <v>88</v>
      </c>
      <c r="B2" s="257">
        <f>+Business!B5</f>
        <v>0</v>
      </c>
    </row>
    <row r="3" spans="1:4" ht="18">
      <c r="A3" s="156" t="s">
        <v>289</v>
      </c>
    </row>
    <row r="4" spans="1:4" s="148" customFormat="1">
      <c r="A4" s="258"/>
    </row>
    <row r="5" spans="1:4" s="148" customFormat="1">
      <c r="A5" s="151" t="s">
        <v>287</v>
      </c>
      <c r="D5" s="148">
        <f>SUMIF(Summary!$J$4:$J$71,'Personal Tax'!$A5,Summary!$B$4:$B$71)</f>
        <v>0</v>
      </c>
    </row>
    <row r="6" spans="1:4" s="148" customFormat="1">
      <c r="A6" s="258" t="s">
        <v>142</v>
      </c>
      <c r="D6" s="148">
        <f>SUMIF(Summary!$J$4:$J$71,'Personal Tax'!$A6,Summary!$B$4:$B$71)</f>
        <v>0</v>
      </c>
    </row>
    <row r="7" spans="1:4">
      <c r="A7" s="151" t="s">
        <v>271</v>
      </c>
      <c r="C7" s="148">
        <f>SUMIF(Summary!$J$4:$J$71,'Personal Tax'!$A7,Summary!$B$4:$B$71)</f>
        <v>0</v>
      </c>
    </row>
    <row r="8" spans="1:4">
      <c r="A8" s="151" t="s">
        <v>283</v>
      </c>
      <c r="B8" s="159"/>
      <c r="C8" s="148">
        <f>SUMIF(Summary!$J$4:$J$71,'Personal Tax'!$A8,Summary!$B$4:$B$71)</f>
        <v>0</v>
      </c>
    </row>
    <row r="9" spans="1:4">
      <c r="A9" s="151" t="s">
        <v>284</v>
      </c>
      <c r="B9" s="159"/>
      <c r="C9" s="148">
        <f>SUMIF(Summary!$J$4:$J$71,'Personal Tax'!$A9,Summary!$B$4:$B$71)</f>
        <v>0</v>
      </c>
    </row>
    <row r="10" spans="1:4">
      <c r="A10" s="151" t="s">
        <v>279</v>
      </c>
      <c r="B10" s="262"/>
      <c r="C10" s="148">
        <f>SUMIF(Summary!$J$4:$J$71,'Personal Tax'!$A10,Summary!$B$4:$B$71)</f>
        <v>0</v>
      </c>
    </row>
    <row r="11" spans="1:4">
      <c r="A11" s="159" t="s">
        <v>276</v>
      </c>
      <c r="B11" s="159"/>
      <c r="C11" s="148">
        <f>SUMIF(Summary!$J$4:$J$71,'Personal Tax'!$A11,Summary!$B$4:$B$71)</f>
        <v>0</v>
      </c>
    </row>
    <row r="12" spans="1:4">
      <c r="A12" s="159" t="s">
        <v>280</v>
      </c>
      <c r="B12" s="159"/>
      <c r="C12" s="148">
        <f>SUMIF(Summary!$J$4:$J$71,'Personal Tax'!$A12,Summary!$B$4:$B$71)</f>
        <v>0</v>
      </c>
    </row>
    <row r="13" spans="1:4">
      <c r="A13" s="159" t="s">
        <v>285</v>
      </c>
      <c r="B13" s="4"/>
      <c r="C13" s="148">
        <f>SUMIF(Summary!$J$4:$J$71,'Personal Tax'!$A13,Summary!$B$4:$B$71)</f>
        <v>0</v>
      </c>
    </row>
    <row r="14" spans="1:4">
      <c r="A14" s="159" t="s">
        <v>147</v>
      </c>
      <c r="B14" s="159"/>
      <c r="C14" s="148">
        <f>SUMIF(Summary!$J$4:$J$71,'Personal Tax'!$A14,Summary!$B$4:$B$71)</f>
        <v>0</v>
      </c>
    </row>
    <row r="15" spans="1:4">
      <c r="A15" s="151" t="s">
        <v>272</v>
      </c>
      <c r="B15" s="159"/>
      <c r="C15" s="148">
        <f>SUMIF(Summary!$J$4:$J$71,'Personal Tax'!$A15,Summary!$B$4:$B$71)</f>
        <v>0</v>
      </c>
    </row>
    <row r="16" spans="1:4">
      <c r="A16" s="151" t="s">
        <v>274</v>
      </c>
      <c r="B16" s="159"/>
      <c r="C16" s="148">
        <f>SUMIF(Summary!$J$4:$J$71,'Personal Tax'!$A16,Summary!$B$4:$B$71)</f>
        <v>0</v>
      </c>
    </row>
    <row r="17" spans="1:4">
      <c r="A17" s="151" t="s">
        <v>273</v>
      </c>
      <c r="B17" s="159"/>
      <c r="C17" s="148">
        <f>SUMIF(Summary!$J$4:$J$71,'Personal Tax'!$A17,Summary!$B$4:$B$71)</f>
        <v>0</v>
      </c>
    </row>
    <row r="18" spans="1:4">
      <c r="A18" s="159" t="s">
        <v>286</v>
      </c>
      <c r="B18" s="159"/>
      <c r="C18" s="148">
        <f>SUMIF(Summary!$J$4:$J$71,'Personal Tax'!$A18,Summary!$B$4:$B$71)</f>
        <v>0</v>
      </c>
    </row>
    <row r="19" spans="1:4">
      <c r="A19" s="159" t="s">
        <v>278</v>
      </c>
      <c r="B19" s="159"/>
      <c r="C19" s="148">
        <f>SUMIF(Summary!$J$4:$J$71,'Personal Tax'!$A19,Summary!$B$4:$B$71)</f>
        <v>0</v>
      </c>
    </row>
    <row r="20" spans="1:4">
      <c r="A20" s="159" t="s">
        <v>275</v>
      </c>
      <c r="B20" s="159"/>
      <c r="C20" s="148">
        <f>SUMIF(Summary!$J$4:$J$71,'Personal Tax'!$A20,Summary!$B$4:$B$71)</f>
        <v>0</v>
      </c>
    </row>
    <row r="21" spans="1:4">
      <c r="A21" s="151" t="s">
        <v>281</v>
      </c>
      <c r="B21" s="262"/>
      <c r="C21" s="148">
        <f>SUMIF(Summary!$J$4:$J$71,'Personal Tax'!$A21,Summary!$B$4:$B$71)</f>
        <v>0</v>
      </c>
    </row>
    <row r="22" spans="1:4">
      <c r="A22" s="159" t="s">
        <v>282</v>
      </c>
      <c r="B22" s="159"/>
      <c r="C22" s="148">
        <f>SUMIF(Summary!$J$4:$J$71,'Personal Tax'!$A22,Summary!$B$4:$B$71)</f>
        <v>0</v>
      </c>
    </row>
    <row r="23" spans="1:4">
      <c r="A23" s="268" t="s">
        <v>511</v>
      </c>
      <c r="B23" s="159"/>
      <c r="C23" s="148">
        <f>SUMIF(Summary!$J$4:$J$71,'Personal Tax'!$A23,Summary!$B$4:$B$71)</f>
        <v>0</v>
      </c>
    </row>
    <row r="24" spans="1:4">
      <c r="A24" s="268" t="s">
        <v>620</v>
      </c>
      <c r="D24" s="148">
        <f>SUM(C7:C23)</f>
        <v>0</v>
      </c>
    </row>
    <row r="25" spans="1:4">
      <c r="A25" s="159" t="s">
        <v>291</v>
      </c>
      <c r="D25" s="148">
        <f>+D5+D6-D24</f>
        <v>0</v>
      </c>
    </row>
    <row r="27" spans="1:4" s="148" customFormat="1">
      <c r="A27" s="258" t="s">
        <v>288</v>
      </c>
      <c r="D27" s="148">
        <f>SUMIF(Summary!$J$4:$J$71,'Personal Tax'!$A27,Summary!$B$4:$B$71)</f>
        <v>0</v>
      </c>
    </row>
    <row r="28" spans="1:4">
      <c r="A28" s="159" t="s">
        <v>290</v>
      </c>
      <c r="D28" s="151">
        <f>+D25+D27</f>
        <v>0</v>
      </c>
    </row>
    <row r="30" spans="1:4" ht="15.75" thickBot="1"/>
    <row r="31" spans="1:4" ht="15.75" thickBot="1">
      <c r="C31" s="431" t="s">
        <v>387</v>
      </c>
      <c r="D31" s="430">
        <f>+D28-Summary!C74</f>
        <v>0</v>
      </c>
    </row>
    <row r="35" spans="1:9">
      <c r="A35" s="456" t="s">
        <v>548</v>
      </c>
      <c r="D35" s="457"/>
      <c r="G35" s="456" t="s">
        <v>545</v>
      </c>
      <c r="H35" s="456" t="s">
        <v>546</v>
      </c>
      <c r="I35" s="358" t="s">
        <v>547</v>
      </c>
    </row>
    <row r="36" spans="1:9">
      <c r="A36" s="456" t="s">
        <v>551</v>
      </c>
      <c r="D36" s="457"/>
      <c r="G36" s="358" t="s">
        <v>549</v>
      </c>
      <c r="H36" s="358" t="s">
        <v>550</v>
      </c>
    </row>
    <row r="37" spans="1:9">
      <c r="A37" s="456" t="s">
        <v>552</v>
      </c>
      <c r="D37" s="457"/>
      <c r="G37" s="358" t="s">
        <v>553</v>
      </c>
    </row>
    <row r="38" spans="1:9">
      <c r="A38" s="268" t="s">
        <v>544</v>
      </c>
      <c r="D38" s="151">
        <f>+'Fixed Assets'!E7+'Fixed Assets'!E17+'Fixed Assets'!E41</f>
        <v>0</v>
      </c>
    </row>
    <row r="40" spans="1:9">
      <c r="A40" s="454" t="s">
        <v>538</v>
      </c>
      <c r="D40" s="358" t="s">
        <v>543</v>
      </c>
      <c r="E40" s="358" t="s">
        <v>542</v>
      </c>
    </row>
    <row r="41" spans="1:9">
      <c r="A41" s="268" t="s">
        <v>540</v>
      </c>
      <c r="D41" s="151">
        <f>+VAT!G25</f>
        <v>0</v>
      </c>
      <c r="E41" s="358" t="s">
        <v>539</v>
      </c>
    </row>
    <row r="42" spans="1:9">
      <c r="A42" s="159" t="str">
        <f>+Summary!A91</f>
        <v>Bank account - bank 1</v>
      </c>
      <c r="D42" s="151">
        <f>+Summary!H91</f>
        <v>0</v>
      </c>
      <c r="E42" s="358" t="s">
        <v>541</v>
      </c>
    </row>
    <row r="43" spans="1:9">
      <c r="A43" s="159" t="str">
        <f>+Summary!A92</f>
        <v>Bank account - bank 2</v>
      </c>
      <c r="D43" s="151">
        <v>0</v>
      </c>
      <c r="E43" s="358" t="s">
        <v>541</v>
      </c>
    </row>
  </sheetData>
  <conditionalFormatting sqref="A35:A36">
    <cfRule type="expression" dxfId="3" priority="4">
      <formula>$A35="No"</formula>
    </cfRule>
  </conditionalFormatting>
  <conditionalFormatting sqref="G35">
    <cfRule type="expression" dxfId="2" priority="3">
      <formula>$A35="No"</formula>
    </cfRule>
  </conditionalFormatting>
  <conditionalFormatting sqref="H35">
    <cfRule type="expression" dxfId="1" priority="2">
      <formula>$A35="No"</formula>
    </cfRule>
  </conditionalFormatting>
  <conditionalFormatting sqref="A37">
    <cfRule type="expression" dxfId="0" priority="1">
      <formula>$A37="No"</formula>
    </cfRule>
  </conditionalFormatting>
  <dataValidations count="1">
    <dataValidation type="list" allowBlank="1" showInputMessage="1" showErrorMessage="1" sqref="D35:D37">
      <formula1>$G35:$I35</formula1>
    </dataValidation>
  </dataValidations>
  <pageMargins left="0.39370078740157483" right="0" top="0.39370078740157483" bottom="0.39370078740157483" header="0" footer="0"/>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D3" sqref="D3:F3"/>
    </sheetView>
  </sheetViews>
  <sheetFormatPr defaultRowHeight="15"/>
  <cols>
    <col min="1" max="1" width="49.7109375" customWidth="1"/>
    <col min="2" max="3" width="14.5703125" customWidth="1"/>
  </cols>
  <sheetData>
    <row r="1" spans="1:8" ht="23.25">
      <c r="A1" s="475" t="s">
        <v>598</v>
      </c>
      <c r="B1" s="476"/>
      <c r="C1" s="477"/>
    </row>
    <row r="2" spans="1:8">
      <c r="A2" s="478"/>
      <c r="B2" s="476"/>
      <c r="C2" s="477"/>
      <c r="D2" s="479"/>
      <c r="E2" s="479"/>
      <c r="F2" s="479"/>
      <c r="G2" s="478"/>
      <c r="H2" s="478"/>
    </row>
    <row r="3" spans="1:8">
      <c r="A3" s="480" t="s">
        <v>573</v>
      </c>
      <c r="B3" s="476"/>
      <c r="C3" s="477"/>
      <c r="D3" s="515" t="s">
        <v>623</v>
      </c>
      <c r="E3" s="515"/>
      <c r="F3" s="515"/>
      <c r="G3" s="478" t="s">
        <v>572</v>
      </c>
      <c r="H3" s="478"/>
    </row>
    <row r="4" spans="1:8" ht="45">
      <c r="A4" s="480" t="s">
        <v>574</v>
      </c>
      <c r="B4" s="481" t="s">
        <v>113</v>
      </c>
      <c r="C4" s="482" t="s">
        <v>575</v>
      </c>
      <c r="D4" s="483" t="s">
        <v>97</v>
      </c>
      <c r="E4" s="483" t="s">
        <v>576</v>
      </c>
      <c r="F4" s="483" t="s">
        <v>577</v>
      </c>
      <c r="G4" s="476"/>
      <c r="H4" s="476"/>
    </row>
    <row r="5" spans="1:8">
      <c r="A5" s="484" t="s">
        <v>578</v>
      </c>
      <c r="B5" s="478"/>
      <c r="C5" s="477"/>
      <c r="D5" s="485"/>
      <c r="E5" s="485"/>
      <c r="F5" s="485"/>
      <c r="G5" s="486" t="s">
        <v>579</v>
      </c>
      <c r="H5" s="478"/>
    </row>
    <row r="6" spans="1:8">
      <c r="A6" s="487" t="s">
        <v>580</v>
      </c>
      <c r="B6" s="476"/>
      <c r="C6" s="488"/>
      <c r="D6" s="491"/>
      <c r="E6" s="491"/>
      <c r="F6" s="491">
        <f>+Summary!C74</f>
        <v>0</v>
      </c>
      <c r="G6" s="486"/>
      <c r="H6" s="476"/>
    </row>
    <row r="7" spans="1:8">
      <c r="A7" s="484" t="s">
        <v>581</v>
      </c>
      <c r="B7" s="478"/>
      <c r="C7" s="477"/>
      <c r="D7" s="485"/>
      <c r="E7" s="485"/>
      <c r="F7" s="485"/>
      <c r="G7" s="486"/>
      <c r="H7" s="478"/>
    </row>
    <row r="8" spans="1:8">
      <c r="A8" s="484" t="s">
        <v>582</v>
      </c>
      <c r="B8" s="478"/>
      <c r="C8" s="477"/>
      <c r="D8" s="485"/>
      <c r="E8" s="485"/>
      <c r="F8" s="485"/>
      <c r="G8" s="486" t="s">
        <v>583</v>
      </c>
      <c r="H8" s="478"/>
    </row>
    <row r="9" spans="1:8">
      <c r="A9" s="484" t="s">
        <v>584</v>
      </c>
      <c r="B9" s="478"/>
      <c r="C9" s="492"/>
      <c r="D9" s="493"/>
      <c r="E9" s="494"/>
      <c r="F9" s="494"/>
      <c r="G9" s="486" t="s">
        <v>585</v>
      </c>
      <c r="H9" s="478"/>
    </row>
    <row r="10" spans="1:8">
      <c r="A10" s="484" t="s">
        <v>586</v>
      </c>
      <c r="B10" s="476"/>
      <c r="C10" s="476"/>
      <c r="D10" s="495"/>
      <c r="E10" s="495"/>
      <c r="F10" s="495"/>
      <c r="G10" s="496" t="s">
        <v>587</v>
      </c>
      <c r="H10" s="476"/>
    </row>
    <row r="11" spans="1:8">
      <c r="A11" s="484" t="s">
        <v>588</v>
      </c>
      <c r="B11" s="476"/>
      <c r="C11" s="476"/>
      <c r="D11" s="495"/>
      <c r="E11" s="495"/>
      <c r="F11" s="495"/>
      <c r="G11" s="496" t="s">
        <v>589</v>
      </c>
      <c r="H11" s="476"/>
    </row>
    <row r="12" spans="1:8">
      <c r="A12" s="484" t="s">
        <v>590</v>
      </c>
      <c r="B12" s="478"/>
      <c r="C12" s="478"/>
      <c r="D12" s="497"/>
      <c r="E12" s="497"/>
      <c r="F12" s="498"/>
      <c r="G12" s="499"/>
      <c r="H12" s="478"/>
    </row>
    <row r="13" spans="1:8">
      <c r="A13" s="484" t="s">
        <v>591</v>
      </c>
      <c r="B13" s="476"/>
      <c r="C13" s="476"/>
      <c r="D13" s="495"/>
      <c r="E13" s="495"/>
      <c r="F13" s="495"/>
      <c r="G13" s="496"/>
      <c r="H13" s="476"/>
    </row>
    <row r="14" spans="1:8">
      <c r="A14" s="484" t="s">
        <v>592</v>
      </c>
      <c r="B14" s="476"/>
      <c r="C14" s="476"/>
      <c r="D14" s="495"/>
      <c r="E14" s="495"/>
      <c r="F14" s="495"/>
      <c r="G14" s="496" t="s">
        <v>593</v>
      </c>
      <c r="H14" s="476"/>
    </row>
    <row r="15" spans="1:8">
      <c r="A15" s="484" t="s">
        <v>594</v>
      </c>
      <c r="B15" s="476"/>
      <c r="C15" s="476"/>
      <c r="D15" s="495"/>
      <c r="E15" s="495"/>
      <c r="F15" s="495"/>
      <c r="G15" s="496" t="s">
        <v>595</v>
      </c>
      <c r="H15" s="476"/>
    </row>
    <row r="16" spans="1:8">
      <c r="A16" s="484" t="s">
        <v>596</v>
      </c>
      <c r="B16" s="476"/>
      <c r="C16" s="476"/>
      <c r="D16" s="495"/>
      <c r="E16" s="495"/>
      <c r="F16" s="495"/>
      <c r="G16" s="496" t="s">
        <v>597</v>
      </c>
      <c r="H16" s="476"/>
    </row>
    <row r="17" spans="1:8">
      <c r="A17" s="496"/>
      <c r="B17" s="500"/>
      <c r="C17" s="476"/>
      <c r="D17" s="479"/>
      <c r="E17" s="479"/>
      <c r="F17" s="479"/>
      <c r="G17" s="476"/>
      <c r="H17" s="476"/>
    </row>
    <row r="18" spans="1:8">
      <c r="A18" s="481"/>
      <c r="B18" s="489"/>
      <c r="C18" s="499"/>
      <c r="D18" s="489"/>
      <c r="E18" s="489"/>
      <c r="F18" s="490"/>
      <c r="G18" s="478"/>
      <c r="H18" s="478"/>
    </row>
    <row r="19" spans="1:8">
      <c r="A19" s="481" t="s">
        <v>187</v>
      </c>
      <c r="B19" s="489"/>
      <c r="C19" s="489"/>
      <c r="D19" s="489">
        <f t="shared" ref="D19:F19" si="0">SUM(D5:D18)</f>
        <v>0</v>
      </c>
      <c r="E19" s="489">
        <f t="shared" si="0"/>
        <v>0</v>
      </c>
      <c r="F19" s="489">
        <f t="shared" si="0"/>
        <v>0</v>
      </c>
      <c r="G19" s="478"/>
      <c r="H19" s="478"/>
    </row>
  </sheetData>
  <mergeCells count="1">
    <mergeCell ref="D3:F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G39"/>
  <sheetViews>
    <sheetView zoomScale="85" workbookViewId="0">
      <selection sqref="A1:A2"/>
    </sheetView>
  </sheetViews>
  <sheetFormatPr defaultRowHeight="15"/>
  <cols>
    <col min="1" max="2" width="11.7109375" style="20" customWidth="1"/>
    <col min="3" max="4" width="11.7109375" style="184" customWidth="1"/>
    <col min="5" max="5" width="11.7109375" style="188" customWidth="1"/>
    <col min="6" max="6" width="11.7109375" style="184" customWidth="1"/>
    <col min="7" max="7" width="11.7109375" style="188" customWidth="1"/>
    <col min="8" max="11" width="11.7109375" style="184" customWidth="1"/>
    <col min="12" max="12" width="11.7109375" style="187" customWidth="1"/>
    <col min="13" max="13" width="29.5703125" style="9" customWidth="1"/>
    <col min="14" max="14" width="2.140625" style="189" bestFit="1" customWidth="1"/>
    <col min="15" max="18" width="10.7109375" style="9" customWidth="1"/>
    <col min="19" max="19" width="10.7109375" style="2" customWidth="1"/>
    <col min="20" max="33" width="10.7109375" style="9" customWidth="1"/>
    <col min="34" max="47" width="10.7109375" style="2" customWidth="1"/>
    <col min="48" max="52" width="9.140625" style="2" customWidth="1"/>
    <col min="53" max="16384" width="9.140625" style="2"/>
  </cols>
  <sheetData>
    <row r="1" spans="1:33">
      <c r="A1" s="8">
        <f>+Business!B3</f>
        <v>0</v>
      </c>
      <c r="B1" s="8"/>
    </row>
    <row r="2" spans="1:33">
      <c r="A2" s="10" t="s">
        <v>88</v>
      </c>
      <c r="B2" s="10"/>
      <c r="D2" s="10">
        <f>+Business!B5</f>
        <v>0</v>
      </c>
      <c r="S2" s="8"/>
    </row>
    <row r="3" spans="1:33" ht="18">
      <c r="A3" s="190" t="s">
        <v>211</v>
      </c>
      <c r="B3" s="190"/>
    </row>
    <row r="6" spans="1:33" s="189" customFormat="1">
      <c r="A6" s="20"/>
      <c r="B6" s="20"/>
      <c r="C6" s="191">
        <v>1</v>
      </c>
      <c r="D6" s="191">
        <v>2</v>
      </c>
      <c r="E6" s="192">
        <v>3</v>
      </c>
      <c r="F6" s="191">
        <v>4</v>
      </c>
      <c r="G6" s="192">
        <v>5</v>
      </c>
      <c r="H6" s="191">
        <v>6</v>
      </c>
      <c r="I6" s="191">
        <v>7</v>
      </c>
      <c r="J6" s="191">
        <v>8</v>
      </c>
      <c r="K6" s="191">
        <v>9</v>
      </c>
      <c r="L6" s="193"/>
    </row>
    <row r="7" spans="1:33" s="3" customFormat="1" ht="30">
      <c r="A7" s="194"/>
      <c r="B7" s="194"/>
      <c r="C7" s="195" t="s">
        <v>212</v>
      </c>
      <c r="D7" s="195" t="s">
        <v>213</v>
      </c>
      <c r="E7" s="196" t="s">
        <v>214</v>
      </c>
      <c r="F7" s="195" t="s">
        <v>215</v>
      </c>
      <c r="G7" s="196" t="s">
        <v>216</v>
      </c>
      <c r="H7" s="195" t="s">
        <v>217</v>
      </c>
      <c r="I7" s="195" t="s">
        <v>218</v>
      </c>
      <c r="J7" s="195" t="s">
        <v>219</v>
      </c>
      <c r="K7" s="195" t="s">
        <v>220</v>
      </c>
      <c r="L7" s="197"/>
      <c r="M7" s="199"/>
      <c r="N7" s="198"/>
      <c r="O7" s="199"/>
      <c r="P7" s="199"/>
      <c r="Q7" s="199"/>
      <c r="R7" s="199"/>
      <c r="T7" s="199"/>
      <c r="U7" s="199"/>
      <c r="V7" s="199"/>
      <c r="W7" s="199"/>
      <c r="X7" s="199"/>
      <c r="Y7" s="199"/>
      <c r="Z7" s="199"/>
      <c r="AA7" s="199"/>
      <c r="AB7" s="199"/>
      <c r="AC7" s="199"/>
      <c r="AD7" s="199"/>
      <c r="AE7" s="199"/>
      <c r="AF7" s="199"/>
      <c r="AG7" s="199"/>
    </row>
    <row r="8" spans="1:33" s="3" customFormat="1">
      <c r="A8" s="194"/>
      <c r="B8" s="194"/>
      <c r="C8" s="195"/>
      <c r="D8" s="195"/>
      <c r="E8" s="196"/>
      <c r="F8" s="195"/>
      <c r="G8" s="196"/>
      <c r="H8" s="195"/>
      <c r="I8" s="195"/>
      <c r="J8" s="195"/>
      <c r="K8" s="195"/>
      <c r="L8" s="197"/>
      <c r="M8" s="199"/>
      <c r="N8" s="198"/>
      <c r="O8" s="199"/>
      <c r="P8" s="199"/>
      <c r="Q8" s="199"/>
      <c r="R8" s="199"/>
      <c r="T8" s="199"/>
      <c r="U8" s="199"/>
      <c r="V8" s="199"/>
      <c r="W8" s="199"/>
      <c r="X8" s="199"/>
      <c r="Y8" s="199"/>
      <c r="Z8" s="199"/>
      <c r="AA8" s="199"/>
      <c r="AB8" s="199"/>
      <c r="AC8" s="199"/>
      <c r="AD8" s="199"/>
      <c r="AE8" s="199"/>
      <c r="AF8" s="199"/>
      <c r="AG8" s="199"/>
    </row>
    <row r="9" spans="1:33">
      <c r="A9" s="200" t="s">
        <v>221</v>
      </c>
      <c r="B9" s="200"/>
      <c r="M9" s="9" t="s">
        <v>212</v>
      </c>
      <c r="N9" s="189">
        <v>1</v>
      </c>
      <c r="O9" s="9">
        <f>+C20</f>
        <v>0</v>
      </c>
    </row>
    <row r="10" spans="1:33">
      <c r="A10" s="20" t="s">
        <v>222</v>
      </c>
      <c r="C10" s="184">
        <f>IF(Business!$B$8="cash",'Business Bank'!$H$3,0)</f>
        <v>0</v>
      </c>
      <c r="F10" s="184">
        <f>-'Business Bank'!$H$4</f>
        <v>0</v>
      </c>
      <c r="H10" s="184">
        <f>IF(Business!$B$8="cash",SUMIF('Business Bank'!$C$7:$C$597,"=income from customers",'Business Bank'!$G$7:$G$597),0)</f>
        <v>0</v>
      </c>
      <c r="I10" s="184">
        <f>-'Business Bank'!$J$4</f>
        <v>0</v>
      </c>
      <c r="M10" s="9" t="s">
        <v>223</v>
      </c>
      <c r="N10" s="189">
        <v>2</v>
      </c>
      <c r="O10" s="9">
        <f>+D20</f>
        <v>0</v>
      </c>
    </row>
    <row r="11" spans="1:33">
      <c r="A11" s="20" t="s">
        <v>224</v>
      </c>
      <c r="C11" s="184">
        <f>IF(Business!$B$8="cash",Bank2!$H$3,0)</f>
        <v>0</v>
      </c>
      <c r="F11" s="184">
        <f>-Bank2!$H$4</f>
        <v>0</v>
      </c>
      <c r="H11" s="184">
        <f>IF(Business!$B$8="cash",SUMIF(Bank2!$C$6:$C$597,"=income from customers",Bank2!$G$6:$G$597),0)</f>
        <v>0</v>
      </c>
      <c r="I11" s="184">
        <f>-Bank2!$J$4</f>
        <v>0</v>
      </c>
      <c r="M11" s="9" t="s">
        <v>225</v>
      </c>
      <c r="N11" s="189">
        <v>3</v>
      </c>
      <c r="O11" s="9">
        <f>+E20</f>
        <v>0</v>
      </c>
    </row>
    <row r="12" spans="1:33">
      <c r="A12" s="20" t="s">
        <v>131</v>
      </c>
      <c r="C12" s="184">
        <f>IF(Business!$B$8="cash",CreditCard!$H$3,0)</f>
        <v>0</v>
      </c>
      <c r="F12" s="184">
        <f>-CreditCard!$H$4</f>
        <v>0</v>
      </c>
      <c r="H12" s="184">
        <f>IF(Business!$B$8="cash",SUMIF(CreditCard!$C$7:$C$597,"=income from customers",CreditCard!$G$7:$G$597),0)</f>
        <v>0</v>
      </c>
      <c r="I12" s="184">
        <f>-CreditCard!$J$4</f>
        <v>0</v>
      </c>
      <c r="M12" s="9" t="s">
        <v>215</v>
      </c>
      <c r="N12" s="189">
        <v>4</v>
      </c>
      <c r="O12" s="9">
        <f>+F20</f>
        <v>0</v>
      </c>
    </row>
    <row r="13" spans="1:33">
      <c r="A13" s="20" t="s">
        <v>105</v>
      </c>
      <c r="C13" s="184">
        <f>IF(Business!$B$8="cash",Proprietor!$H$3,0)</f>
        <v>0</v>
      </c>
      <c r="F13" s="184">
        <f>-Proprietor!$H$4</f>
        <v>0</v>
      </c>
      <c r="H13" s="184">
        <f>IF(Business!$B$8="cash",SUMIF(Proprietor!$C$7:$C$573,"=income from customers",Proprietor!$G$7:$G$573),0)</f>
        <v>0</v>
      </c>
      <c r="I13" s="184">
        <f>-Proprietor!$J$4</f>
        <v>0</v>
      </c>
      <c r="M13" s="208" t="s">
        <v>226</v>
      </c>
      <c r="N13" s="207">
        <v>5</v>
      </c>
      <c r="O13" s="208">
        <f>+G20</f>
        <v>0</v>
      </c>
    </row>
    <row r="14" spans="1:33">
      <c r="A14" s="20" t="s">
        <v>140</v>
      </c>
      <c r="C14" s="184">
        <f>IF(Business!$B$8="cash",0,'Sales Invoices'!K4)</f>
        <v>0</v>
      </c>
      <c r="H14" s="184">
        <f>IF(Business!$B$8="cash",0,'Sales Invoices'!J4)</f>
        <v>0</v>
      </c>
      <c r="M14" s="9" t="s">
        <v>227</v>
      </c>
      <c r="N14" s="189">
        <v>6</v>
      </c>
      <c r="O14" s="9">
        <f>+H20</f>
        <v>0</v>
      </c>
    </row>
    <row r="15" spans="1:33">
      <c r="A15" s="288" t="s">
        <v>362</v>
      </c>
      <c r="B15" s="200"/>
      <c r="H15" s="184">
        <f>+IF(Business!B10="y",SUM(C9:C16),0)</f>
        <v>0</v>
      </c>
      <c r="M15" s="9" t="s">
        <v>229</v>
      </c>
      <c r="N15" s="189">
        <v>7</v>
      </c>
      <c r="O15" s="9">
        <f>+I20</f>
        <v>0</v>
      </c>
    </row>
    <row r="16" spans="1:33">
      <c r="A16" s="200" t="s">
        <v>228</v>
      </c>
      <c r="B16" s="200"/>
      <c r="M16" s="9" t="s">
        <v>230</v>
      </c>
      <c r="N16" s="189">
        <v>8</v>
      </c>
      <c r="O16" s="9">
        <f>+J20</f>
        <v>0</v>
      </c>
    </row>
    <row r="17" spans="1:33">
      <c r="A17" s="200"/>
      <c r="B17" s="200"/>
      <c r="M17" s="9" t="s">
        <v>231</v>
      </c>
      <c r="N17" s="189">
        <v>9</v>
      </c>
      <c r="O17" s="9">
        <f>+K20</f>
        <v>0</v>
      </c>
    </row>
    <row r="18" spans="1:33">
      <c r="A18" s="20" t="s">
        <v>232</v>
      </c>
      <c r="C18" s="201">
        <f>SUM(C10:C17)</f>
        <v>0</v>
      </c>
      <c r="D18" s="201">
        <f t="shared" ref="D18:K18" si="0">SUM(D10:D17)</f>
        <v>0</v>
      </c>
      <c r="E18" s="202">
        <f>+C18+D18</f>
        <v>0</v>
      </c>
      <c r="F18" s="201">
        <f t="shared" si="0"/>
        <v>0</v>
      </c>
      <c r="G18" s="202">
        <f>+E18-F18</f>
        <v>0</v>
      </c>
      <c r="H18" s="201">
        <f t="shared" si="0"/>
        <v>0</v>
      </c>
      <c r="I18" s="201">
        <f t="shared" si="0"/>
        <v>0</v>
      </c>
      <c r="J18" s="201">
        <f t="shared" si="0"/>
        <v>0</v>
      </c>
      <c r="K18" s="201">
        <f t="shared" si="0"/>
        <v>0</v>
      </c>
    </row>
    <row r="19" spans="1:33">
      <c r="A19" s="200" t="s">
        <v>233</v>
      </c>
      <c r="C19" s="160">
        <f t="shared" ref="C19:K19" si="1">SUM(C31:C39)</f>
        <v>0</v>
      </c>
      <c r="D19" s="160">
        <f t="shared" si="1"/>
        <v>0</v>
      </c>
      <c r="E19" s="186">
        <f t="shared" si="1"/>
        <v>0</v>
      </c>
      <c r="F19" s="160">
        <f t="shared" si="1"/>
        <v>0</v>
      </c>
      <c r="G19" s="186">
        <f t="shared" si="1"/>
        <v>0</v>
      </c>
      <c r="H19" s="160">
        <f t="shared" si="1"/>
        <v>0</v>
      </c>
      <c r="I19" s="160">
        <f t="shared" si="1"/>
        <v>0</v>
      </c>
      <c r="J19" s="160">
        <f t="shared" si="1"/>
        <v>0</v>
      </c>
      <c r="K19" s="160">
        <f t="shared" si="1"/>
        <v>0</v>
      </c>
    </row>
    <row r="20" spans="1:33" s="183" customFormat="1" ht="15.75" thickBot="1">
      <c r="A20" s="203" t="s">
        <v>234</v>
      </c>
      <c r="B20" s="203"/>
      <c r="C20" s="204">
        <f>+C18-C19</f>
        <v>0</v>
      </c>
      <c r="D20" s="204">
        <f t="shared" ref="D20:K20" si="2">+D18-D19</f>
        <v>0</v>
      </c>
      <c r="E20" s="205">
        <f t="shared" si="2"/>
        <v>0</v>
      </c>
      <c r="F20" s="204">
        <f t="shared" si="2"/>
        <v>0</v>
      </c>
      <c r="G20" s="205">
        <f t="shared" si="2"/>
        <v>0</v>
      </c>
      <c r="H20" s="204">
        <f t="shared" si="2"/>
        <v>0</v>
      </c>
      <c r="I20" s="204">
        <f t="shared" si="2"/>
        <v>0</v>
      </c>
      <c r="J20" s="204">
        <f t="shared" si="2"/>
        <v>0</v>
      </c>
      <c r="K20" s="204">
        <f t="shared" si="2"/>
        <v>0</v>
      </c>
      <c r="L20" s="206"/>
      <c r="M20" s="208"/>
      <c r="N20" s="207"/>
      <c r="O20" s="208"/>
      <c r="P20" s="208"/>
      <c r="Q20" s="208"/>
      <c r="R20" s="208"/>
      <c r="T20" s="208"/>
      <c r="U20" s="208"/>
      <c r="V20" s="208"/>
      <c r="W20" s="208"/>
      <c r="X20" s="208"/>
      <c r="Y20" s="208"/>
      <c r="Z20" s="208"/>
      <c r="AA20" s="208"/>
      <c r="AB20" s="208"/>
      <c r="AC20" s="208"/>
      <c r="AD20" s="208"/>
      <c r="AE20" s="208"/>
      <c r="AF20" s="208"/>
      <c r="AG20" s="208"/>
    </row>
    <row r="21" spans="1:33" ht="15.75" thickTop="1">
      <c r="A21" s="200" t="s">
        <v>124</v>
      </c>
      <c r="C21" s="160"/>
      <c r="D21" s="160"/>
      <c r="E21" s="186">
        <f>+C20+D20</f>
        <v>0</v>
      </c>
      <c r="F21" s="160"/>
      <c r="G21" s="186">
        <f>+E20-F20</f>
        <v>0</v>
      </c>
      <c r="H21" s="160"/>
      <c r="I21" s="160"/>
      <c r="J21" s="160"/>
      <c r="K21" s="160"/>
    </row>
    <row r="22" spans="1:33">
      <c r="A22" s="200" t="s">
        <v>235</v>
      </c>
      <c r="C22" s="160"/>
      <c r="D22" s="160"/>
      <c r="E22" s="186"/>
      <c r="F22" s="160"/>
      <c r="G22" s="186">
        <f>IF(Business!$B$8="cash",'Sales Invoices'!P4,0)</f>
        <v>0</v>
      </c>
      <c r="H22" s="160"/>
      <c r="I22" s="160"/>
      <c r="J22" s="160"/>
      <c r="K22" s="160"/>
    </row>
    <row r="23" spans="1:33">
      <c r="A23" s="200" t="s">
        <v>236</v>
      </c>
      <c r="C23" s="160"/>
      <c r="D23" s="160"/>
      <c r="E23" s="186"/>
      <c r="F23" s="160"/>
      <c r="G23" s="186">
        <f>+G21+G22</f>
        <v>0</v>
      </c>
      <c r="H23" s="160"/>
      <c r="I23" s="160"/>
      <c r="J23" s="160"/>
      <c r="K23" s="160"/>
    </row>
    <row r="24" spans="1:33">
      <c r="A24" s="200" t="s">
        <v>237</v>
      </c>
      <c r="C24" s="160"/>
      <c r="D24" s="160"/>
      <c r="E24" s="186"/>
      <c r="F24" s="160"/>
      <c r="G24" s="186">
        <f>+Summary!B106</f>
        <v>0</v>
      </c>
      <c r="H24" s="160"/>
      <c r="I24" s="160"/>
      <c r="J24" s="160"/>
      <c r="K24" s="160"/>
    </row>
    <row r="25" spans="1:33">
      <c r="A25" s="200" t="s">
        <v>238</v>
      </c>
      <c r="C25" s="160"/>
      <c r="D25" s="160"/>
      <c r="E25" s="186"/>
      <c r="F25" s="160"/>
      <c r="G25" s="186">
        <f>+G23-G24</f>
        <v>0</v>
      </c>
      <c r="H25" s="160"/>
      <c r="I25" s="160"/>
      <c r="J25" s="160"/>
      <c r="K25" s="160"/>
    </row>
    <row r="26" spans="1:33">
      <c r="C26" s="160"/>
      <c r="D26" s="160"/>
      <c r="E26" s="186"/>
      <c r="F26" s="160"/>
      <c r="G26" s="186"/>
      <c r="H26" s="160"/>
      <c r="I26" s="160"/>
      <c r="J26" s="160"/>
      <c r="K26" s="160"/>
    </row>
    <row r="28" spans="1:33" ht="15.75" thickBot="1"/>
    <row r="29" spans="1:33" s="146" customFormat="1">
      <c r="A29" s="209" t="s">
        <v>239</v>
      </c>
      <c r="B29" s="209"/>
      <c r="C29" s="210"/>
      <c r="D29" s="210"/>
      <c r="E29" s="211"/>
      <c r="F29" s="210"/>
      <c r="G29" s="211"/>
      <c r="H29" s="210"/>
      <c r="I29" s="210"/>
      <c r="J29" s="210"/>
      <c r="K29" s="210"/>
      <c r="L29" s="212"/>
      <c r="M29" s="147"/>
      <c r="N29" s="213"/>
      <c r="O29" s="147"/>
      <c r="P29" s="147"/>
      <c r="Q29" s="147"/>
      <c r="R29" s="147"/>
      <c r="T29" s="147"/>
      <c r="U29" s="147"/>
      <c r="V29" s="147"/>
      <c r="W29" s="147"/>
      <c r="X29" s="147"/>
      <c r="Y29" s="147"/>
      <c r="Z29" s="147"/>
      <c r="AA29" s="147"/>
      <c r="AB29" s="147"/>
      <c r="AC29" s="147"/>
      <c r="AD29" s="147"/>
      <c r="AE29" s="147"/>
      <c r="AF29" s="147"/>
      <c r="AG29" s="147"/>
    </row>
    <row r="30" spans="1:33">
      <c r="A30" s="200" t="s">
        <v>240</v>
      </c>
      <c r="B30" s="200"/>
    </row>
    <row r="31" spans="1:33">
      <c r="A31" s="20">
        <f>+Business!B4</f>
        <v>0</v>
      </c>
    </row>
    <row r="32" spans="1:33">
      <c r="A32" s="20">
        <f>+B31+1</f>
        <v>1</v>
      </c>
    </row>
    <row r="33" spans="1:1">
      <c r="A33" s="20">
        <f t="shared" ref="A33:A39" si="3">+B32+1</f>
        <v>1</v>
      </c>
    </row>
    <row r="34" spans="1:1">
      <c r="A34" s="20">
        <f t="shared" si="3"/>
        <v>1</v>
      </c>
    </row>
    <row r="35" spans="1:1">
      <c r="A35" s="20">
        <f t="shared" si="3"/>
        <v>1</v>
      </c>
    </row>
    <row r="36" spans="1:1">
      <c r="A36" s="20">
        <f t="shared" si="3"/>
        <v>1</v>
      </c>
    </row>
    <row r="37" spans="1:1">
      <c r="A37" s="20">
        <f t="shared" si="3"/>
        <v>1</v>
      </c>
    </row>
    <row r="38" spans="1:1">
      <c r="A38" s="20">
        <f t="shared" si="3"/>
        <v>1</v>
      </c>
    </row>
    <row r="39" spans="1:1">
      <c r="A39" s="20">
        <f t="shared" si="3"/>
        <v>1</v>
      </c>
    </row>
  </sheetData>
  <pageMargins left="0.39370078740157483" right="0" top="0.39370078740157483" bottom="0.39370078740157483" header="0" footer="0"/>
  <pageSetup paperSize="9" scale="27"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G132"/>
  <sheetViews>
    <sheetView zoomScale="85" zoomScaleNormal="85" workbookViewId="0">
      <pane xSplit="5" ySplit="4" topLeftCell="F5" activePane="bottomRight" state="frozen"/>
      <selection pane="topRight" activeCell="F1" sqref="F1"/>
      <selection pane="bottomLeft" activeCell="A5" sqref="A5"/>
      <selection pane="bottomRight" activeCell="B5" sqref="B5"/>
    </sheetView>
  </sheetViews>
  <sheetFormatPr defaultColWidth="0" defaultRowHeight="15" zeroHeight="1"/>
  <cols>
    <col min="1" max="1" width="45.7109375" style="159" customWidth="1"/>
    <col min="2" max="5" width="10.7109375" style="151" customWidth="1"/>
    <col min="6" max="9" width="10.7109375" style="151" hidden="1" customWidth="1"/>
    <col min="10" max="10" width="28.5703125" style="151" hidden="1" customWidth="1"/>
    <col min="11" max="11" width="10.7109375" style="256" hidden="1" customWidth="1"/>
    <col min="12" max="12" width="46.42578125" style="159" hidden="1" customWidth="1"/>
    <col min="13" max="14" width="16.7109375" style="154" hidden="1" customWidth="1"/>
    <col min="15" max="32" width="16.7109375" style="151" hidden="1" customWidth="1"/>
    <col min="33" max="33" width="10.7109375" style="151" hidden="1" customWidth="1"/>
    <col min="34" max="16384" width="9.140625" style="151" hidden="1"/>
  </cols>
  <sheetData>
    <row r="1" spans="1:33">
      <c r="A1" s="155">
        <f>+Business!B3</f>
        <v>0</v>
      </c>
      <c r="D1" s="254" t="s">
        <v>125</v>
      </c>
      <c r="E1" s="255">
        <f ca="1">+C112-C119</f>
        <v>0</v>
      </c>
      <c r="L1" s="153"/>
    </row>
    <row r="2" spans="1:33">
      <c r="A2" s="155" t="s">
        <v>88</v>
      </c>
      <c r="B2" s="257">
        <f>+Business!B5</f>
        <v>0</v>
      </c>
      <c r="L2" s="151"/>
    </row>
    <row r="3" spans="1:33" ht="18">
      <c r="A3" s="156" t="s">
        <v>126</v>
      </c>
      <c r="L3" s="155"/>
      <c r="M3" s="154">
        <f t="shared" ref="M3:AG3" si="0">SUM(M5:M1006)</f>
        <v>0</v>
      </c>
      <c r="N3" s="154">
        <f t="shared" si="0"/>
        <v>0</v>
      </c>
      <c r="O3" s="154">
        <f t="shared" ca="1" si="0"/>
        <v>0</v>
      </c>
      <c r="P3" s="154">
        <f t="shared" si="0"/>
        <v>0</v>
      </c>
      <c r="Q3" s="154">
        <f t="shared" ca="1" si="0"/>
        <v>0</v>
      </c>
      <c r="R3" s="154">
        <f t="shared" si="0"/>
        <v>0</v>
      </c>
      <c r="S3" s="154">
        <f t="shared" ca="1" si="0"/>
        <v>0</v>
      </c>
      <c r="T3" s="154">
        <f t="shared" si="0"/>
        <v>0</v>
      </c>
      <c r="U3" s="154">
        <f t="shared" ca="1" si="0"/>
        <v>0</v>
      </c>
      <c r="V3" s="154">
        <f t="shared" si="0"/>
        <v>0</v>
      </c>
      <c r="W3" s="154">
        <f t="shared" ca="1" si="0"/>
        <v>0</v>
      </c>
      <c r="X3" s="154">
        <f t="shared" si="0"/>
        <v>0</v>
      </c>
      <c r="Y3" s="154">
        <f t="shared" ca="1" si="0"/>
        <v>0</v>
      </c>
      <c r="Z3" s="154">
        <f t="shared" si="0"/>
        <v>0</v>
      </c>
      <c r="AA3" s="154">
        <f t="shared" si="0"/>
        <v>0</v>
      </c>
      <c r="AB3" s="154">
        <f t="shared" si="0"/>
        <v>0</v>
      </c>
      <c r="AC3" s="154">
        <f t="shared" si="0"/>
        <v>0</v>
      </c>
      <c r="AD3" s="154">
        <f t="shared" si="0"/>
        <v>0</v>
      </c>
      <c r="AE3" s="154">
        <f t="shared" si="0"/>
        <v>0</v>
      </c>
      <c r="AF3" s="154">
        <f t="shared" si="0"/>
        <v>0</v>
      </c>
      <c r="AG3" s="154">
        <f t="shared" ca="1" si="0"/>
        <v>0</v>
      </c>
    </row>
    <row r="4" spans="1:33" s="148" customFormat="1" ht="30">
      <c r="A4" s="258"/>
      <c r="I4" s="401" t="s">
        <v>555</v>
      </c>
      <c r="J4" s="151" t="s">
        <v>270</v>
      </c>
      <c r="K4" s="259" t="s">
        <v>127</v>
      </c>
      <c r="L4" s="258"/>
      <c r="M4" s="148" t="s">
        <v>102</v>
      </c>
      <c r="N4" s="157" t="s">
        <v>128</v>
      </c>
      <c r="O4" s="148" t="s">
        <v>87</v>
      </c>
      <c r="P4" s="148" t="s">
        <v>129</v>
      </c>
      <c r="Q4" s="148" t="s">
        <v>100</v>
      </c>
      <c r="R4" s="148" t="s">
        <v>130</v>
      </c>
      <c r="S4" s="148" t="s">
        <v>131</v>
      </c>
      <c r="T4" s="148" t="s">
        <v>132</v>
      </c>
      <c r="U4" s="401" t="s">
        <v>389</v>
      </c>
      <c r="V4" s="401" t="s">
        <v>391</v>
      </c>
      <c r="W4" s="148" t="s">
        <v>390</v>
      </c>
      <c r="X4" s="401" t="s">
        <v>392</v>
      </c>
      <c r="Y4" s="148" t="s">
        <v>105</v>
      </c>
      <c r="Z4" s="148" t="s">
        <v>133</v>
      </c>
      <c r="AA4" s="148" t="s">
        <v>134</v>
      </c>
      <c r="AB4" s="148" t="s">
        <v>135</v>
      </c>
      <c r="AC4" s="157" t="s">
        <v>136</v>
      </c>
      <c r="AD4" s="148" t="s">
        <v>137</v>
      </c>
      <c r="AE4" s="148" t="s">
        <v>138</v>
      </c>
      <c r="AF4" s="148" t="s">
        <v>11</v>
      </c>
      <c r="AG4" s="148" t="s">
        <v>139</v>
      </c>
    </row>
    <row r="5" spans="1:33" s="148" customFormat="1">
      <c r="A5" s="258" t="s">
        <v>140</v>
      </c>
      <c r="B5" s="148">
        <f t="shared" ref="B5:B10" si="1">-AG5</f>
        <v>0</v>
      </c>
      <c r="J5" s="151" t="s">
        <v>287</v>
      </c>
      <c r="K5" s="260">
        <v>1</v>
      </c>
      <c r="L5" s="258"/>
      <c r="M5" s="158"/>
      <c r="N5" s="158"/>
      <c r="AA5" s="148">
        <f>-'Sales Invoices'!G4</f>
        <v>0</v>
      </c>
      <c r="AG5" s="148">
        <f t="shared" ref="AG5:AG73" si="2">SUM(M5:AF5)</f>
        <v>0</v>
      </c>
    </row>
    <row r="6" spans="1:33" s="148" customFormat="1" hidden="1">
      <c r="A6" s="359" t="s">
        <v>345</v>
      </c>
      <c r="B6" s="148">
        <f t="shared" si="1"/>
        <v>0</v>
      </c>
      <c r="I6" s="401" t="s">
        <v>554</v>
      </c>
      <c r="J6" s="151" t="s">
        <v>142</v>
      </c>
      <c r="K6" s="260">
        <v>43</v>
      </c>
      <c r="L6" s="359" t="s">
        <v>345</v>
      </c>
      <c r="M6" s="158"/>
      <c r="N6" s="158"/>
      <c r="O6" s="151">
        <f>-SUMIF('Business Bank'!$C$8:$C$598,$L6,'Business Bank'!$D$8:$D$598)</f>
        <v>0</v>
      </c>
      <c r="P6" s="151">
        <f>+SUMIF('Business Bank'!$C$8:$C$598,$L6,'Business Bank'!$H$8:$H$598)</f>
        <v>0</v>
      </c>
      <c r="Q6" s="151">
        <f>-SUMIF(Bank2!$C$8:$C$598,$L6,Bank2!$D$8:$D$598)</f>
        <v>0</v>
      </c>
      <c r="R6" s="151">
        <f>+SUMIF(Bank2!$C$8:$C$598,$L6,Bank2!$H$8:$H$598)</f>
        <v>0</v>
      </c>
      <c r="S6" s="151">
        <f>-SUMIF(CreditCard!$C$8:$C$598,$L6,CreditCard!$D$8:$D$598)</f>
        <v>0</v>
      </c>
      <c r="T6" s="151">
        <f>+SUMIF(CreditCard!$C$8:$C$598,$L6,CreditCard!$H$8:$H$598)</f>
        <v>0</v>
      </c>
      <c r="U6" s="151">
        <f>-SUMIF('CIS(suppliers)'!$C$8:$C$598,$L6,'CIS(suppliers)'!$D$8:$D$598)</f>
        <v>0</v>
      </c>
      <c r="V6" s="151">
        <f>+SUMIF('CIS(suppliers)'!$C$8:$C$598,$L6,'CIS(suppliers)'!$H$8:$H$598)</f>
        <v>0</v>
      </c>
      <c r="W6" s="151">
        <f>-SUMIF('CIS(customers)'!$C$8:$C$598,$L6,'CIS(customers)'!$D$8:$D$598)</f>
        <v>0</v>
      </c>
      <c r="X6" s="151">
        <f>+SUMIF('CIS(customers)'!$C$8:$C$598,$L6,'CIS(customers)'!$H$8:$H$598)</f>
        <v>0</v>
      </c>
      <c r="Y6" s="151">
        <f>-SUMIF(Proprietor!$C$8:$C$574,$L6,Proprietor!$D$8:$D$574)</f>
        <v>0</v>
      </c>
      <c r="Z6" s="151">
        <f>+SUMIF(Proprietor!$C$8:$C$574,$L6,Proprietor!$H$8:$H$574)</f>
        <v>0</v>
      </c>
      <c r="AG6" s="148">
        <f t="shared" si="2"/>
        <v>0</v>
      </c>
    </row>
    <row r="7" spans="1:33" s="148" customFormat="1" hidden="1">
      <c r="A7" s="258" t="s">
        <v>141</v>
      </c>
      <c r="B7" s="148">
        <f t="shared" si="1"/>
        <v>0</v>
      </c>
      <c r="I7" s="401" t="s">
        <v>554</v>
      </c>
      <c r="J7" s="151" t="s">
        <v>287</v>
      </c>
      <c r="K7" s="260">
        <v>2</v>
      </c>
      <c r="L7" s="258"/>
      <c r="M7" s="158"/>
      <c r="N7" s="158"/>
      <c r="AA7" s="148">
        <f>-'Sales Invoices'!J4+'Sales Invoices'!G4</f>
        <v>0</v>
      </c>
      <c r="AG7" s="148">
        <f t="shared" si="2"/>
        <v>0</v>
      </c>
    </row>
    <row r="8" spans="1:33">
      <c r="A8" s="159" t="s">
        <v>142</v>
      </c>
      <c r="B8" s="148">
        <f t="shared" si="1"/>
        <v>0</v>
      </c>
      <c r="J8" s="151" t="s">
        <v>142</v>
      </c>
      <c r="K8" s="256">
        <v>45</v>
      </c>
      <c r="L8" s="159" t="s">
        <v>33</v>
      </c>
      <c r="O8" s="151">
        <f>-SUMIF('Business Bank'!$C$8:$C$598,$L8,'Business Bank'!$D$8:$D$598)</f>
        <v>0</v>
      </c>
      <c r="P8" s="151">
        <f>+SUMIF('Business Bank'!$C$8:$C$598,$L8,'Business Bank'!$H$8:$H$598)</f>
        <v>0</v>
      </c>
      <c r="Q8" s="151">
        <f>-SUMIF(Bank2!$C$8:$C$598,$L8,Bank2!$D$8:$D$598)</f>
        <v>0</v>
      </c>
      <c r="R8" s="151">
        <f>+SUMIF(Bank2!$C$8:$C$598,$L8,Bank2!$H$8:$H$598)</f>
        <v>0</v>
      </c>
      <c r="S8" s="151">
        <f>-SUMIF(CreditCard!$C$8:$C$598,$L8,CreditCard!$D$8:$D$598)</f>
        <v>0</v>
      </c>
      <c r="T8" s="151">
        <f>+SUMIF(CreditCard!$C$8:$C$598,$L8,CreditCard!$H$8:$H$598)</f>
        <v>0</v>
      </c>
      <c r="U8" s="151">
        <f>-SUMIF('CIS(suppliers)'!$C$8:$C$598,$L8,'CIS(suppliers)'!$D$8:$D$598)</f>
        <v>0</v>
      </c>
      <c r="V8" s="151">
        <f>+SUMIF('CIS(suppliers)'!$C$8:$C$598,$L8,'CIS(suppliers)'!$H$8:$H$598)</f>
        <v>0</v>
      </c>
      <c r="W8" s="151">
        <f>-SUMIF('CIS(customers)'!$C$8:$C$598,$L8,'CIS(customers)'!$D$8:$D$598)</f>
        <v>0</v>
      </c>
      <c r="X8" s="151">
        <f>+SUMIF('CIS(customers)'!$C$8:$C$598,$L8,'CIS(customers)'!$H$8:$H$598)</f>
        <v>0</v>
      </c>
      <c r="Y8" s="151">
        <f>-SUMIF(Proprietor!$C$8:$C$574,$L8,Proprietor!$D$8:$D$574)</f>
        <v>0</v>
      </c>
      <c r="Z8" s="151">
        <f>+SUMIF(Proprietor!$C$8:$C$574,$L8,Proprietor!$H$8:$H$574)</f>
        <v>0</v>
      </c>
      <c r="AG8" s="148">
        <f t="shared" si="2"/>
        <v>0</v>
      </c>
    </row>
    <row r="9" spans="1:33">
      <c r="A9" s="159" t="s">
        <v>143</v>
      </c>
      <c r="B9" s="148">
        <f t="shared" si="1"/>
        <v>0</v>
      </c>
      <c r="I9" s="401" t="s">
        <v>554</v>
      </c>
      <c r="J9" s="151" t="s">
        <v>288</v>
      </c>
      <c r="K9" s="256">
        <v>410</v>
      </c>
      <c r="L9" s="151" t="s">
        <v>42</v>
      </c>
      <c r="O9" s="151">
        <f>-SUMIF('Business Bank'!$C$8:$C$598,$L9,'Business Bank'!$D$8:$D$598)</f>
        <v>0</v>
      </c>
      <c r="P9" s="151">
        <f>+SUMIF('Business Bank'!$C$8:$C$598,$L9,'Business Bank'!$H$8:$H$598)</f>
        <v>0</v>
      </c>
      <c r="Q9" s="151">
        <f>-SUMIF(Bank2!$C$8:$C$598,$L9,Bank2!$D$8:$D$598)</f>
        <v>0</v>
      </c>
      <c r="R9" s="151">
        <f>+SUMIF(Bank2!$C$8:$C$598,$L9,Bank2!$H$8:$H$598)</f>
        <v>0</v>
      </c>
      <c r="S9" s="151">
        <f>-SUMIF(CreditCard!$C$8:$C$598,$L9,CreditCard!$D$8:$D$598)</f>
        <v>0</v>
      </c>
      <c r="T9" s="151">
        <f>+SUMIF(CreditCard!$C$8:$C$598,$L9,CreditCard!$H$8:$H$598)</f>
        <v>0</v>
      </c>
      <c r="U9" s="151">
        <f>-SUMIF('CIS(suppliers)'!$C$8:$C$598,$L9,'CIS(suppliers)'!$D$8:$D$598)</f>
        <v>0</v>
      </c>
      <c r="V9" s="151">
        <f>+SUMIF('CIS(suppliers)'!$C$8:$C$598,$L9,'CIS(suppliers)'!$H$8:$H$598)</f>
        <v>0</v>
      </c>
      <c r="W9" s="151">
        <f>-SUMIF('CIS(customers)'!$C$8:$C$598,$L9,'CIS(customers)'!$D$8:$D$598)</f>
        <v>0</v>
      </c>
      <c r="X9" s="151">
        <f>+SUMIF('CIS(customers)'!$C$8:$C$598,$L9,'CIS(customers)'!$H$8:$H$598)</f>
        <v>0</v>
      </c>
      <c r="Y9" s="151">
        <f>-SUMIF(Proprietor!$C$8:$C$574,$L9,Proprietor!$D$8:$D$574)</f>
        <v>0</v>
      </c>
      <c r="Z9" s="151">
        <f>+SUMIF(Proprietor!$C$8:$C$574,$L9,Proprietor!$H$8:$H$574)</f>
        <v>0</v>
      </c>
      <c r="AG9" s="148">
        <f t="shared" si="2"/>
        <v>0</v>
      </c>
    </row>
    <row r="10" spans="1:33">
      <c r="A10" s="159" t="s">
        <v>144</v>
      </c>
      <c r="B10" s="148">
        <f t="shared" si="1"/>
        <v>0</v>
      </c>
      <c r="I10" s="401" t="s">
        <v>554</v>
      </c>
      <c r="J10" s="151" t="s">
        <v>288</v>
      </c>
      <c r="K10" s="256">
        <v>430</v>
      </c>
      <c r="L10" s="159" t="s">
        <v>25</v>
      </c>
      <c r="O10" s="151">
        <f>-SUMIF('Business Bank'!$C$8:$C$598,$L10,'Business Bank'!$D$8:$D$598)</f>
        <v>0</v>
      </c>
      <c r="P10" s="151">
        <f>+SUMIF('Business Bank'!$C$8:$C$598,$L10,'Business Bank'!$H$8:$H$598)</f>
        <v>0</v>
      </c>
      <c r="Q10" s="151">
        <f>-SUMIF(Bank2!$C$8:$C$598,$L10,Bank2!$D$8:$D$598)</f>
        <v>0</v>
      </c>
      <c r="R10" s="151">
        <f>+SUMIF(Bank2!$C$8:$C$598,$L10,Bank2!$H$8:$H$598)</f>
        <v>0</v>
      </c>
      <c r="S10" s="151">
        <f>-SUMIF(CreditCard!$C$8:$C$598,$L10,CreditCard!$D$8:$D$598)</f>
        <v>0</v>
      </c>
      <c r="T10" s="151">
        <f>+SUMIF(CreditCard!$C$8:$C$598,$L10,CreditCard!$H$8:$H$598)</f>
        <v>0</v>
      </c>
      <c r="U10" s="151">
        <f>-SUMIF('CIS(suppliers)'!$C$8:$C$598,$L10,'CIS(suppliers)'!$D$8:$D$598)</f>
        <v>0</v>
      </c>
      <c r="V10" s="151">
        <f>+SUMIF('CIS(suppliers)'!$C$8:$C$598,$L10,'CIS(suppliers)'!$H$8:$H$598)</f>
        <v>0</v>
      </c>
      <c r="W10" s="151">
        <f>-SUMIF('CIS(customers)'!$C$8:$C$598,$L10,'CIS(customers)'!$D$8:$D$598)</f>
        <v>0</v>
      </c>
      <c r="X10" s="151">
        <f>+SUMIF('CIS(customers)'!$C$8:$C$598,$L10,'CIS(customers)'!$H$8:$H$598)</f>
        <v>0</v>
      </c>
      <c r="Y10" s="151">
        <f>-SUMIF(Proprietor!$C$8:$C$574,$L10,Proprietor!$D$8:$D$574)</f>
        <v>0</v>
      </c>
      <c r="Z10" s="151">
        <f>+SUMIF(Proprietor!$C$8:$C$574,$L10,Proprietor!$H$8:$H$574)</f>
        <v>0</v>
      </c>
      <c r="AG10" s="148">
        <f t="shared" si="2"/>
        <v>0</v>
      </c>
    </row>
    <row r="11" spans="1:33">
      <c r="A11" s="159" t="s">
        <v>145</v>
      </c>
      <c r="B11" s="261"/>
      <c r="C11" s="151">
        <f>SUM(B5:B10)</f>
        <v>0</v>
      </c>
      <c r="AG11" s="148">
        <f t="shared" si="2"/>
        <v>0</v>
      </c>
    </row>
    <row r="12" spans="1:33">
      <c r="AG12" s="148">
        <f t="shared" si="2"/>
        <v>0</v>
      </c>
    </row>
    <row r="13" spans="1:33">
      <c r="A13" s="159" t="s">
        <v>146</v>
      </c>
      <c r="B13" s="151">
        <f t="shared" ref="B13:B71" si="3">+AG13</f>
        <v>0</v>
      </c>
      <c r="J13" s="151" t="s">
        <v>271</v>
      </c>
      <c r="K13" s="256">
        <v>55</v>
      </c>
      <c r="L13" s="159" t="str">
        <f>+A13</f>
        <v>Cost of goods sold</v>
      </c>
      <c r="O13" s="151">
        <f>-SUMIF('Business Bank'!$C$8:$C$598,$L13,'Business Bank'!$D$8:$D$598)</f>
        <v>0</v>
      </c>
      <c r="P13" s="151">
        <f>+SUMIF('Business Bank'!$C$8:$C$598,$L13,'Business Bank'!$H$8:$H$598)</f>
        <v>0</v>
      </c>
      <c r="Q13" s="151">
        <f>-SUMIF(Bank2!$C$8:$C$598,$L13,Bank2!$D$8:$D$598)</f>
        <v>0</v>
      </c>
      <c r="R13" s="151">
        <f>+SUMIF(Bank2!$C$8:$C$598,$L13,Bank2!$H$8:$H$598)</f>
        <v>0</v>
      </c>
      <c r="S13" s="151">
        <f>-SUMIF(CreditCard!$C$8:$C$598,$L13,CreditCard!$D$8:$D$598)</f>
        <v>0</v>
      </c>
      <c r="T13" s="151">
        <f>+SUMIF(CreditCard!$C$8:$C$598,$L13,CreditCard!$H$8:$H$598)</f>
        <v>0</v>
      </c>
      <c r="U13" s="151">
        <f>-SUMIF('CIS(suppliers)'!$C$8:$C$598,$L13,'CIS(suppliers)'!$D$8:$D$598)</f>
        <v>0</v>
      </c>
      <c r="V13" s="151">
        <f>+SUMIF('CIS(suppliers)'!$C$8:$C$598,$L13,'CIS(suppliers)'!$H$8:$H$598)</f>
        <v>0</v>
      </c>
      <c r="W13" s="151">
        <f>-SUMIF('CIS(customers)'!$C$8:$C$598,$L13,'CIS(customers)'!$D$8:$D$598)</f>
        <v>0</v>
      </c>
      <c r="X13" s="151">
        <f>+SUMIF('CIS(customers)'!$C$8:$C$598,$L13,'CIS(customers)'!$H$8:$H$598)</f>
        <v>0</v>
      </c>
      <c r="Y13" s="151">
        <f>-SUMIF(Proprietor!$C$8:$C$574,$L13,Proprietor!$D$8:$D$574)</f>
        <v>0</v>
      </c>
      <c r="Z13" s="151">
        <f>+SUMIF(Proprietor!$C$8:$C$574,$L13,Proprietor!$H$8:$H$574)</f>
        <v>0</v>
      </c>
      <c r="AG13" s="148">
        <f t="shared" si="2"/>
        <v>0</v>
      </c>
    </row>
    <row r="14" spans="1:33">
      <c r="A14" s="159" t="str">
        <f>+Types!A2</f>
        <v>Accommodation</v>
      </c>
      <c r="B14" s="151">
        <f t="shared" si="3"/>
        <v>0</v>
      </c>
      <c r="J14" s="151" t="s">
        <v>272</v>
      </c>
      <c r="K14" s="256">
        <v>322</v>
      </c>
      <c r="L14" s="159" t="str">
        <f t="shared" ref="L14:L71" si="4">+A14</f>
        <v>Accommodation</v>
      </c>
      <c r="O14" s="151">
        <f>-SUMIF('Business Bank'!$C$8:$C$598,$L14,'Business Bank'!$D$8:$D$598)</f>
        <v>0</v>
      </c>
      <c r="P14" s="151">
        <f>+SUMIF('Business Bank'!$C$8:$C$598,$L14,'Business Bank'!$H$8:$H$598)</f>
        <v>0</v>
      </c>
      <c r="Q14" s="151">
        <f>-SUMIF(Bank2!$C$8:$C$598,$L14,Bank2!$D$8:$D$598)</f>
        <v>0</v>
      </c>
      <c r="R14" s="151">
        <f>+SUMIF(Bank2!$C$8:$C$598,$L14,Bank2!$H$8:$H$598)</f>
        <v>0</v>
      </c>
      <c r="S14" s="151">
        <f>-SUMIF(CreditCard!$C$8:$C$598,$L14,CreditCard!$D$8:$D$598)</f>
        <v>0</v>
      </c>
      <c r="T14" s="151">
        <f>+SUMIF(CreditCard!$C$8:$C$598,$L14,CreditCard!$H$8:$H$598)</f>
        <v>0</v>
      </c>
      <c r="U14" s="151">
        <f>-SUMIF('CIS(suppliers)'!$C$8:$C$598,$L14,'CIS(suppliers)'!$D$8:$D$598)</f>
        <v>0</v>
      </c>
      <c r="V14" s="151">
        <f>+SUMIF('CIS(suppliers)'!$C$8:$C$598,$L14,'CIS(suppliers)'!$H$8:$H$598)</f>
        <v>0</v>
      </c>
      <c r="W14" s="151">
        <f>-SUMIF('CIS(customers)'!$C$8:$C$598,$L14,'CIS(customers)'!$D$8:$D$598)</f>
        <v>0</v>
      </c>
      <c r="X14" s="151">
        <f>+SUMIF('CIS(customers)'!$C$8:$C$598,$L14,'CIS(customers)'!$H$8:$H$598)</f>
        <v>0</v>
      </c>
      <c r="Y14" s="151">
        <f>-SUMIF(Proprietor!$C$8:$C$574,$L14,Proprietor!$D$8:$D$574)</f>
        <v>0</v>
      </c>
      <c r="Z14" s="151">
        <f>+SUMIF(Proprietor!$C$8:$C$574,$L14,Proprietor!$H$8:$H$574)</f>
        <v>0</v>
      </c>
      <c r="AG14" s="148">
        <f t="shared" si="2"/>
        <v>0</v>
      </c>
    </row>
    <row r="15" spans="1:33">
      <c r="A15" s="159" t="str">
        <f>+Types!A3</f>
        <v>Accountancy</v>
      </c>
      <c r="B15" s="151">
        <f t="shared" si="3"/>
        <v>0</v>
      </c>
      <c r="J15" s="151" t="s">
        <v>273</v>
      </c>
      <c r="K15" s="256">
        <v>340</v>
      </c>
      <c r="L15" s="159" t="str">
        <f t="shared" si="4"/>
        <v>Accountancy</v>
      </c>
      <c r="O15" s="151">
        <f>-SUMIF('Business Bank'!$C$8:$C$598,$L15,'Business Bank'!$D$8:$D$598)</f>
        <v>0</v>
      </c>
      <c r="P15" s="151">
        <f>+SUMIF('Business Bank'!$C$8:$C$598,$L15,'Business Bank'!$H$8:$H$598)</f>
        <v>0</v>
      </c>
      <c r="Q15" s="151">
        <f>-SUMIF(Bank2!$C$8:$C$598,$L15,Bank2!$D$8:$D$598)</f>
        <v>0</v>
      </c>
      <c r="R15" s="151">
        <f>+SUMIF(Bank2!$C$8:$C$598,$L15,Bank2!$H$8:$H$598)</f>
        <v>0</v>
      </c>
      <c r="S15" s="151">
        <f>-SUMIF(CreditCard!$C$8:$C$598,$L15,CreditCard!$D$8:$D$598)</f>
        <v>0</v>
      </c>
      <c r="T15" s="151">
        <f>+SUMIF(CreditCard!$C$8:$C$598,$L15,CreditCard!$H$8:$H$598)</f>
        <v>0</v>
      </c>
      <c r="U15" s="151">
        <f>-SUMIF('CIS(suppliers)'!$C$8:$C$598,$L15,'CIS(suppliers)'!$D$8:$D$598)</f>
        <v>0</v>
      </c>
      <c r="V15" s="151">
        <f>+SUMIF('CIS(suppliers)'!$C$8:$C$598,$L15,'CIS(suppliers)'!$H$8:$H$598)</f>
        <v>0</v>
      </c>
      <c r="W15" s="151">
        <f>-SUMIF('CIS(customers)'!$C$8:$C$598,$L15,'CIS(customers)'!$D$8:$D$598)</f>
        <v>0</v>
      </c>
      <c r="X15" s="151">
        <f>+SUMIF('CIS(customers)'!$C$8:$C$598,$L15,'CIS(customers)'!$H$8:$H$598)</f>
        <v>0</v>
      </c>
      <c r="Y15" s="151">
        <f>-SUMIF(Proprietor!$C$8:$C$574,$L15,Proprietor!$D$8:$D$574)</f>
        <v>0</v>
      </c>
      <c r="Z15" s="151">
        <f>+SUMIF(Proprietor!$C$8:$C$574,$L15,Proprietor!$H$8:$H$574)</f>
        <v>0</v>
      </c>
      <c r="AG15" s="148">
        <f t="shared" si="2"/>
        <v>0</v>
      </c>
    </row>
    <row r="16" spans="1:33">
      <c r="A16" s="159" t="str">
        <f>+Types!A4</f>
        <v>Advertising</v>
      </c>
      <c r="B16" s="151">
        <f t="shared" si="3"/>
        <v>0</v>
      </c>
      <c r="J16" s="151" t="s">
        <v>274</v>
      </c>
      <c r="K16" s="256">
        <v>330</v>
      </c>
      <c r="L16" s="159" t="str">
        <f t="shared" si="4"/>
        <v>Advertising</v>
      </c>
      <c r="O16" s="151">
        <f>-SUMIF('Business Bank'!$C$8:$C$598,$L16,'Business Bank'!$D$8:$D$598)</f>
        <v>0</v>
      </c>
      <c r="P16" s="151">
        <f>+SUMIF('Business Bank'!$C$8:$C$598,$L16,'Business Bank'!$H$8:$H$598)</f>
        <v>0</v>
      </c>
      <c r="Q16" s="151">
        <f>-SUMIF(Bank2!$C$8:$C$598,$L16,Bank2!$D$8:$D$598)</f>
        <v>0</v>
      </c>
      <c r="R16" s="151">
        <f>+SUMIF(Bank2!$C$8:$C$598,$L16,Bank2!$H$8:$H$598)</f>
        <v>0</v>
      </c>
      <c r="S16" s="151">
        <f>-SUMIF(CreditCard!$C$8:$C$598,$L16,CreditCard!$D$8:$D$598)</f>
        <v>0</v>
      </c>
      <c r="T16" s="151">
        <f>+SUMIF(CreditCard!$C$8:$C$598,$L16,CreditCard!$H$8:$H$598)</f>
        <v>0</v>
      </c>
      <c r="U16" s="151">
        <f>-SUMIF('CIS(suppliers)'!$C$8:$C$598,$L16,'CIS(suppliers)'!$D$8:$D$598)</f>
        <v>0</v>
      </c>
      <c r="V16" s="151">
        <f>+SUMIF('CIS(suppliers)'!$C$8:$C$598,$L16,'CIS(suppliers)'!$H$8:$H$598)</f>
        <v>0</v>
      </c>
      <c r="W16" s="151">
        <f>-SUMIF('CIS(customers)'!$C$8:$C$598,$L16,'CIS(customers)'!$D$8:$D$598)</f>
        <v>0</v>
      </c>
      <c r="X16" s="151">
        <f>+SUMIF('CIS(customers)'!$C$8:$C$598,$L16,'CIS(customers)'!$H$8:$H$598)</f>
        <v>0</v>
      </c>
      <c r="Y16" s="151">
        <f>-SUMIF(Proprietor!$C$8:$C$574,$L16,Proprietor!$D$8:$D$574)</f>
        <v>0</v>
      </c>
      <c r="Z16" s="151">
        <f>+SUMIF(Proprietor!$C$8:$C$574,$L16,Proprietor!$H$8:$H$574)</f>
        <v>0</v>
      </c>
      <c r="AG16" s="148">
        <f t="shared" si="2"/>
        <v>0</v>
      </c>
    </row>
    <row r="17" spans="1:33">
      <c r="A17" s="159" t="str">
        <f>+Types!A5</f>
        <v>Bank Charges</v>
      </c>
      <c r="B17" s="151">
        <f t="shared" si="3"/>
        <v>0</v>
      </c>
      <c r="J17" s="151" t="s">
        <v>275</v>
      </c>
      <c r="K17" s="256">
        <v>360</v>
      </c>
      <c r="L17" s="159" t="str">
        <f t="shared" si="4"/>
        <v>Bank Charges</v>
      </c>
      <c r="O17" s="151">
        <f>-SUMIF('Business Bank'!$C$8:$C$598,$L17,'Business Bank'!$D$8:$D$598)</f>
        <v>0</v>
      </c>
      <c r="P17" s="151">
        <f>+SUMIF('Business Bank'!$C$8:$C$598,$L17,'Business Bank'!$H$8:$H$598)</f>
        <v>0</v>
      </c>
      <c r="Q17" s="151">
        <f>-SUMIF(Bank2!$C$8:$C$598,$L17,Bank2!$D$8:$D$598)</f>
        <v>0</v>
      </c>
      <c r="R17" s="151">
        <f>+SUMIF(Bank2!$C$8:$C$598,$L17,Bank2!$H$8:$H$598)</f>
        <v>0</v>
      </c>
      <c r="S17" s="151">
        <f>-SUMIF(CreditCard!$C$8:$C$598,$L17,CreditCard!$D$8:$D$598)</f>
        <v>0</v>
      </c>
      <c r="T17" s="151">
        <f>+SUMIF(CreditCard!$C$8:$C$598,$L17,CreditCard!$H$8:$H$598)</f>
        <v>0</v>
      </c>
      <c r="U17" s="151">
        <f>-SUMIF('CIS(suppliers)'!$C$8:$C$598,$L17,'CIS(suppliers)'!$D$8:$D$598)</f>
        <v>0</v>
      </c>
      <c r="V17" s="151">
        <f>+SUMIF('CIS(suppliers)'!$C$8:$C$598,$L17,'CIS(suppliers)'!$H$8:$H$598)</f>
        <v>0</v>
      </c>
      <c r="W17" s="151">
        <f>-SUMIF('CIS(customers)'!$C$8:$C$598,$L17,'CIS(customers)'!$D$8:$D$598)</f>
        <v>0</v>
      </c>
      <c r="X17" s="151">
        <f>+SUMIF('CIS(customers)'!$C$8:$C$598,$L17,'CIS(customers)'!$H$8:$H$598)</f>
        <v>0</v>
      </c>
      <c r="Y17" s="151">
        <f>-SUMIF(Proprietor!$C$8:$C$574,$L17,Proprietor!$D$8:$D$574)</f>
        <v>0</v>
      </c>
      <c r="Z17" s="151">
        <f>+SUMIF(Proprietor!$C$8:$C$574,$L17,Proprietor!$H$8:$H$574)</f>
        <v>0</v>
      </c>
      <c r="AG17" s="148">
        <f t="shared" si="2"/>
        <v>0</v>
      </c>
    </row>
    <row r="18" spans="1:33">
      <c r="A18" s="159" t="str">
        <f>+Types!A6</f>
        <v>Business Rates</v>
      </c>
      <c r="B18" s="151">
        <f t="shared" si="3"/>
        <v>0</v>
      </c>
      <c r="J18" s="151" t="s">
        <v>276</v>
      </c>
      <c r="K18" s="256">
        <v>252</v>
      </c>
      <c r="L18" s="159" t="str">
        <f t="shared" si="4"/>
        <v>Business Rates</v>
      </c>
      <c r="O18" s="151">
        <f>-SUMIF('Business Bank'!$C$8:$C$598,$L18,'Business Bank'!$D$8:$D$598)</f>
        <v>0</v>
      </c>
      <c r="P18" s="151">
        <f>+SUMIF('Business Bank'!$C$8:$C$598,$L18,'Business Bank'!$H$8:$H$598)</f>
        <v>0</v>
      </c>
      <c r="Q18" s="151">
        <f>-SUMIF(Bank2!$C$8:$C$598,$L18,Bank2!$D$8:$D$598)</f>
        <v>0</v>
      </c>
      <c r="R18" s="151">
        <f>+SUMIF(Bank2!$C$8:$C$598,$L18,Bank2!$H$8:$H$598)</f>
        <v>0</v>
      </c>
      <c r="S18" s="151">
        <f>-SUMIF(CreditCard!$C$8:$C$598,$L18,CreditCard!$D$8:$D$598)</f>
        <v>0</v>
      </c>
      <c r="T18" s="151">
        <f>+SUMIF(CreditCard!$C$8:$C$598,$L18,CreditCard!$H$8:$H$598)</f>
        <v>0</v>
      </c>
      <c r="U18" s="151">
        <f>-SUMIF('CIS(suppliers)'!$C$8:$C$598,$L18,'CIS(suppliers)'!$D$8:$D$598)</f>
        <v>0</v>
      </c>
      <c r="V18" s="151">
        <f>+SUMIF('CIS(suppliers)'!$C$8:$C$598,$L18,'CIS(suppliers)'!$H$8:$H$598)</f>
        <v>0</v>
      </c>
      <c r="W18" s="151">
        <f>-SUMIF('CIS(customers)'!$C$8:$C$598,$L18,'CIS(customers)'!$D$8:$D$598)</f>
        <v>0</v>
      </c>
      <c r="X18" s="151">
        <f>+SUMIF('CIS(customers)'!$C$8:$C$598,$L18,'CIS(customers)'!$H$8:$H$598)</f>
        <v>0</v>
      </c>
      <c r="Y18" s="151">
        <f>-SUMIF(Proprietor!$C$8:$C$574,$L18,Proprietor!$D$8:$D$574)</f>
        <v>0</v>
      </c>
      <c r="Z18" s="151">
        <f>+SUMIF(Proprietor!$C$8:$C$574,$L18,Proprietor!$H$8:$H$574)</f>
        <v>0</v>
      </c>
      <c r="AG18" s="148">
        <f t="shared" si="2"/>
        <v>0</v>
      </c>
    </row>
    <row r="19" spans="1:33">
      <c r="A19" s="159" t="str">
        <f>+Types!A8</f>
        <v>Cleaning</v>
      </c>
      <c r="B19" s="151">
        <f t="shared" si="3"/>
        <v>0</v>
      </c>
      <c r="J19" s="151" t="s">
        <v>277</v>
      </c>
      <c r="K19" s="256">
        <v>301</v>
      </c>
      <c r="L19" s="159" t="str">
        <f t="shared" si="4"/>
        <v>Cleaning</v>
      </c>
      <c r="O19" s="151">
        <f>-SUMIF('Business Bank'!$C$8:$C$598,$L19,'Business Bank'!$D$8:$D$598)</f>
        <v>0</v>
      </c>
      <c r="P19" s="151">
        <f>+SUMIF('Business Bank'!$C$8:$C$598,$L19,'Business Bank'!$H$8:$H$598)</f>
        <v>0</v>
      </c>
      <c r="Q19" s="151">
        <f>-SUMIF(Bank2!$C$8:$C$598,$L19,Bank2!$D$8:$D$598)</f>
        <v>0</v>
      </c>
      <c r="R19" s="151">
        <f>+SUMIF(Bank2!$C$8:$C$598,$L19,Bank2!$H$8:$H$598)</f>
        <v>0</v>
      </c>
      <c r="S19" s="151">
        <f>-SUMIF(CreditCard!$C$8:$C$598,$L19,CreditCard!$D$8:$D$598)</f>
        <v>0</v>
      </c>
      <c r="T19" s="151">
        <f>+SUMIF(CreditCard!$C$8:$C$598,$L19,CreditCard!$H$8:$H$598)</f>
        <v>0</v>
      </c>
      <c r="U19" s="151">
        <f>-SUMIF('CIS(suppliers)'!$C$8:$C$598,$L19,'CIS(suppliers)'!$D$8:$D$598)</f>
        <v>0</v>
      </c>
      <c r="V19" s="151">
        <f>+SUMIF('CIS(suppliers)'!$C$8:$C$598,$L19,'CIS(suppliers)'!$H$8:$H$598)</f>
        <v>0</v>
      </c>
      <c r="W19" s="151">
        <f>-SUMIF('CIS(customers)'!$C$8:$C$598,$L19,'CIS(customers)'!$D$8:$D$598)</f>
        <v>0</v>
      </c>
      <c r="X19" s="151">
        <f>+SUMIF('CIS(customers)'!$C$8:$C$598,$L19,'CIS(customers)'!$H$8:$H$598)</f>
        <v>0</v>
      </c>
      <c r="Y19" s="151">
        <f>-SUMIF(Proprietor!$C$8:$C$574,$L19,Proprietor!$D$8:$D$574)</f>
        <v>0</v>
      </c>
      <c r="Z19" s="151">
        <f>+SUMIF(Proprietor!$C$8:$C$574,$L19,Proprietor!$H$8:$H$574)</f>
        <v>0</v>
      </c>
      <c r="AG19" s="148">
        <f t="shared" si="2"/>
        <v>0</v>
      </c>
    </row>
    <row r="20" spans="1:33" hidden="1">
      <c r="A20" s="159" t="str">
        <f>+Types!A9</f>
        <v>Companies House Fees</v>
      </c>
      <c r="B20" s="151">
        <f t="shared" si="3"/>
        <v>0</v>
      </c>
      <c r="I20" s="401" t="s">
        <v>554</v>
      </c>
      <c r="J20" s="151" t="s">
        <v>277</v>
      </c>
      <c r="K20" s="256">
        <v>300</v>
      </c>
      <c r="L20" s="159" t="str">
        <f t="shared" si="4"/>
        <v>Companies House Fees</v>
      </c>
      <c r="O20" s="151">
        <f>-SUMIF('Business Bank'!$C$8:$C$598,$L20,'Business Bank'!$D$8:$D$598)</f>
        <v>0</v>
      </c>
      <c r="P20" s="151">
        <f>+SUMIF('Business Bank'!$C$8:$C$598,$L20,'Business Bank'!$H$8:$H$598)</f>
        <v>0</v>
      </c>
      <c r="Q20" s="151">
        <f>-SUMIF(Bank2!$C$8:$C$598,$L20,Bank2!$D$8:$D$598)</f>
        <v>0</v>
      </c>
      <c r="R20" s="151">
        <f>+SUMIF(Bank2!$C$8:$C$598,$L20,Bank2!$H$8:$H$598)</f>
        <v>0</v>
      </c>
      <c r="S20" s="151">
        <f>-SUMIF(CreditCard!$C$8:$C$598,$L20,CreditCard!$D$8:$D$598)</f>
        <v>0</v>
      </c>
      <c r="T20" s="151">
        <f>+SUMIF(CreditCard!$C$8:$C$598,$L20,CreditCard!$H$8:$H$598)</f>
        <v>0</v>
      </c>
      <c r="U20" s="151">
        <f>-SUMIF('CIS(suppliers)'!$C$8:$C$598,$L20,'CIS(suppliers)'!$D$8:$D$598)</f>
        <v>0</v>
      </c>
      <c r="V20" s="151">
        <f>+SUMIF('CIS(suppliers)'!$C$8:$C$598,$L20,'CIS(suppliers)'!$H$8:$H$598)</f>
        <v>0</v>
      </c>
      <c r="W20" s="151">
        <f>-SUMIF('CIS(customers)'!$C$8:$C$598,$L20,'CIS(customers)'!$D$8:$D$598)</f>
        <v>0</v>
      </c>
      <c r="X20" s="151">
        <f>+SUMIF('CIS(customers)'!$C$8:$C$598,$L20,'CIS(customers)'!$H$8:$H$598)</f>
        <v>0</v>
      </c>
      <c r="Y20" s="151">
        <f>-SUMIF(Proprietor!$C$8:$C$574,$L20,Proprietor!$D$8:$D$574)</f>
        <v>0</v>
      </c>
      <c r="Z20" s="151">
        <f>+SUMIF(Proprietor!$C$8:$C$574,$L20,Proprietor!$H$8:$H$574)</f>
        <v>0</v>
      </c>
      <c r="AG20" s="148">
        <f t="shared" si="2"/>
        <v>0</v>
      </c>
    </row>
    <row r="21" spans="1:33" hidden="1">
      <c r="A21" s="159" t="str">
        <f>+Types!A10</f>
        <v>Company Formation</v>
      </c>
      <c r="B21" s="151">
        <f t="shared" si="3"/>
        <v>0</v>
      </c>
      <c r="I21" s="401" t="s">
        <v>554</v>
      </c>
      <c r="J21" s="151" t="s">
        <v>277</v>
      </c>
      <c r="K21" s="256">
        <v>300</v>
      </c>
      <c r="L21" s="159" t="str">
        <f t="shared" si="4"/>
        <v>Company Formation</v>
      </c>
      <c r="O21" s="151">
        <f>-SUMIF('Business Bank'!$C$8:$C$598,$L21,'Business Bank'!$D$8:$D$598)</f>
        <v>0</v>
      </c>
      <c r="P21" s="151">
        <f>+SUMIF('Business Bank'!$C$8:$C$598,$L21,'Business Bank'!$H$8:$H$598)</f>
        <v>0</v>
      </c>
      <c r="Q21" s="151">
        <f>-SUMIF(Bank2!$C$8:$C$598,$L21,Bank2!$D$8:$D$598)</f>
        <v>0</v>
      </c>
      <c r="R21" s="151">
        <f>+SUMIF(Bank2!$C$8:$C$598,$L21,Bank2!$H$8:$H$598)</f>
        <v>0</v>
      </c>
      <c r="S21" s="151">
        <f>-SUMIF(CreditCard!$C$8:$C$598,$L21,CreditCard!$D$8:$D$598)</f>
        <v>0</v>
      </c>
      <c r="T21" s="151">
        <f>+SUMIF(CreditCard!$C$8:$C$598,$L21,CreditCard!$H$8:$H$598)</f>
        <v>0</v>
      </c>
      <c r="U21" s="151">
        <f>-SUMIF('CIS(suppliers)'!$C$8:$C$598,$L21,'CIS(suppliers)'!$D$8:$D$598)</f>
        <v>0</v>
      </c>
      <c r="V21" s="151">
        <f>+SUMIF('CIS(suppliers)'!$C$8:$C$598,$L21,'CIS(suppliers)'!$H$8:$H$598)</f>
        <v>0</v>
      </c>
      <c r="W21" s="151">
        <f>-SUMIF('CIS(customers)'!$C$8:$C$598,$L21,'CIS(customers)'!$D$8:$D$598)</f>
        <v>0</v>
      </c>
      <c r="X21" s="151">
        <f>+SUMIF('CIS(customers)'!$C$8:$C$598,$L21,'CIS(customers)'!$H$8:$H$598)</f>
        <v>0</v>
      </c>
      <c r="Y21" s="151">
        <f>-SUMIF(Proprietor!$C$8:$C$574,$L21,Proprietor!$D$8:$D$574)</f>
        <v>0</v>
      </c>
      <c r="Z21" s="151">
        <f>+SUMIF(Proprietor!$C$8:$C$574,$L21,Proprietor!$H$8:$H$574)</f>
        <v>0</v>
      </c>
      <c r="AG21" s="148">
        <f t="shared" si="2"/>
        <v>0</v>
      </c>
    </row>
    <row r="22" spans="1:33">
      <c r="A22" s="159" t="str">
        <f>+Types!A12</f>
        <v>Computer Consumables</v>
      </c>
      <c r="B22" s="151">
        <f t="shared" si="3"/>
        <v>0</v>
      </c>
      <c r="J22" s="151" t="s">
        <v>277</v>
      </c>
      <c r="K22" s="256">
        <v>274</v>
      </c>
      <c r="L22" s="159" t="str">
        <f t="shared" si="4"/>
        <v>Computer Consumables</v>
      </c>
      <c r="O22" s="151">
        <f>-SUMIF('Business Bank'!$C$8:$C$598,$L22,'Business Bank'!$D$8:$D$598)</f>
        <v>0</v>
      </c>
      <c r="P22" s="151">
        <f>+SUMIF('Business Bank'!$C$8:$C$598,$L22,'Business Bank'!$H$8:$H$598)</f>
        <v>0</v>
      </c>
      <c r="Q22" s="151">
        <f>-SUMIF(Bank2!$C$8:$C$598,$L22,Bank2!$D$8:$D$598)</f>
        <v>0</v>
      </c>
      <c r="R22" s="151">
        <f>+SUMIF(Bank2!$C$8:$C$598,$L22,Bank2!$H$8:$H$598)</f>
        <v>0</v>
      </c>
      <c r="S22" s="151">
        <f>-SUMIF(CreditCard!$C$8:$C$598,$L22,CreditCard!$D$8:$D$598)</f>
        <v>0</v>
      </c>
      <c r="T22" s="151">
        <f>+SUMIF(CreditCard!$C$8:$C$598,$L22,CreditCard!$H$8:$H$598)</f>
        <v>0</v>
      </c>
      <c r="U22" s="151">
        <f>-SUMIF('CIS(suppliers)'!$C$8:$C$598,$L22,'CIS(suppliers)'!$D$8:$D$598)</f>
        <v>0</v>
      </c>
      <c r="V22" s="151">
        <f>+SUMIF('CIS(suppliers)'!$C$8:$C$598,$L22,'CIS(suppliers)'!$H$8:$H$598)</f>
        <v>0</v>
      </c>
      <c r="W22" s="151">
        <f>-SUMIF('CIS(customers)'!$C$8:$C$598,$L22,'CIS(customers)'!$D$8:$D$598)</f>
        <v>0</v>
      </c>
      <c r="X22" s="151">
        <f>+SUMIF('CIS(customers)'!$C$8:$C$598,$L22,'CIS(customers)'!$H$8:$H$598)</f>
        <v>0</v>
      </c>
      <c r="Y22" s="151">
        <f>-SUMIF(Proprietor!$C$8:$C$574,$L22,Proprietor!$D$8:$D$574)</f>
        <v>0</v>
      </c>
      <c r="Z22" s="151">
        <f>+SUMIF(Proprietor!$C$8:$C$574,$L22,Proprietor!$H$8:$H$574)</f>
        <v>0</v>
      </c>
      <c r="AG22" s="148">
        <f t="shared" si="2"/>
        <v>0</v>
      </c>
    </row>
    <row r="23" spans="1:33">
      <c r="A23" s="159" t="str">
        <f>+Types!A15</f>
        <v>Courier</v>
      </c>
      <c r="B23" s="151">
        <f t="shared" si="3"/>
        <v>0</v>
      </c>
      <c r="J23" s="151" t="s">
        <v>277</v>
      </c>
      <c r="K23" s="256">
        <v>280</v>
      </c>
      <c r="L23" s="159" t="str">
        <f t="shared" si="4"/>
        <v>Courier</v>
      </c>
      <c r="O23" s="151">
        <f>-SUMIF('Business Bank'!$C$8:$C$598,$L23,'Business Bank'!$D$8:$D$598)</f>
        <v>0</v>
      </c>
      <c r="P23" s="151">
        <f>+SUMIF('Business Bank'!$C$8:$C$598,$L23,'Business Bank'!$H$8:$H$598)</f>
        <v>0</v>
      </c>
      <c r="Q23" s="151">
        <f>-SUMIF(Bank2!$C$8:$C$598,$L23,Bank2!$D$8:$D$598)</f>
        <v>0</v>
      </c>
      <c r="R23" s="151">
        <f>+SUMIF(Bank2!$C$8:$C$598,$L23,Bank2!$H$8:$H$598)</f>
        <v>0</v>
      </c>
      <c r="S23" s="151">
        <f>-SUMIF(CreditCard!$C$8:$C$598,$L23,CreditCard!$D$8:$D$598)</f>
        <v>0</v>
      </c>
      <c r="T23" s="151">
        <f>+SUMIF(CreditCard!$C$8:$C$598,$L23,CreditCard!$H$8:$H$598)</f>
        <v>0</v>
      </c>
      <c r="U23" s="151">
        <f>-SUMIF('CIS(suppliers)'!$C$8:$C$598,$L23,'CIS(suppliers)'!$D$8:$D$598)</f>
        <v>0</v>
      </c>
      <c r="V23" s="151">
        <f>+SUMIF('CIS(suppliers)'!$C$8:$C$598,$L23,'CIS(suppliers)'!$H$8:$H$598)</f>
        <v>0</v>
      </c>
      <c r="W23" s="151">
        <f>-SUMIF('CIS(customers)'!$C$8:$C$598,$L23,'CIS(customers)'!$D$8:$D$598)</f>
        <v>0</v>
      </c>
      <c r="X23" s="151">
        <f>+SUMIF('CIS(customers)'!$C$8:$C$598,$L23,'CIS(customers)'!$H$8:$H$598)</f>
        <v>0</v>
      </c>
      <c r="Y23" s="151">
        <f>-SUMIF(Proprietor!$C$8:$C$574,$L23,Proprietor!$D$8:$D$574)</f>
        <v>0</v>
      </c>
      <c r="Z23" s="151">
        <f>+SUMIF(Proprietor!$C$8:$C$574,$L23,Proprietor!$H$8:$H$574)</f>
        <v>0</v>
      </c>
      <c r="AG23" s="148">
        <f t="shared" si="2"/>
        <v>0</v>
      </c>
    </row>
    <row r="24" spans="1:33" hidden="1">
      <c r="A24" s="159" t="str">
        <f>+Types!A16</f>
        <v>Directors Net Salary</v>
      </c>
      <c r="B24" s="151">
        <f t="shared" si="3"/>
        <v>0</v>
      </c>
      <c r="I24" s="401" t="s">
        <v>554</v>
      </c>
      <c r="J24" s="151" t="s">
        <v>279</v>
      </c>
      <c r="K24" s="256">
        <v>232</v>
      </c>
      <c r="L24" s="159" t="str">
        <f t="shared" si="4"/>
        <v>Directors Net Salary</v>
      </c>
      <c r="O24" s="151">
        <f>-SUMIF('Business Bank'!$C$8:$C$598,$L24,'Business Bank'!$D$8:$D$598)</f>
        <v>0</v>
      </c>
      <c r="P24" s="151">
        <f>+SUMIF('Business Bank'!$C$8:$C$598,$L24,'Business Bank'!$H$8:$H$598)</f>
        <v>0</v>
      </c>
      <c r="Q24" s="151">
        <f>-SUMIF(Bank2!$C$8:$C$598,$L24,Bank2!$D$8:$D$598)</f>
        <v>0</v>
      </c>
      <c r="R24" s="151">
        <f>+SUMIF(Bank2!$C$8:$C$598,$L24,Bank2!$H$8:$H$598)</f>
        <v>0</v>
      </c>
      <c r="S24" s="151">
        <f>-SUMIF(CreditCard!$C$8:$C$598,$L24,CreditCard!$D$8:$D$598)</f>
        <v>0</v>
      </c>
      <c r="T24" s="151">
        <f>+SUMIF(CreditCard!$C$8:$C$598,$L24,CreditCard!$H$8:$H$598)</f>
        <v>0</v>
      </c>
      <c r="U24" s="151">
        <f>-SUMIF('CIS(suppliers)'!$C$8:$C$598,$L24,'CIS(suppliers)'!$D$8:$D$598)</f>
        <v>0</v>
      </c>
      <c r="V24" s="151">
        <f>+SUMIF('CIS(suppliers)'!$C$8:$C$598,$L24,'CIS(suppliers)'!$H$8:$H$598)</f>
        <v>0</v>
      </c>
      <c r="W24" s="151">
        <f>-SUMIF('CIS(customers)'!$C$8:$C$598,$L24,'CIS(customers)'!$D$8:$D$598)</f>
        <v>0</v>
      </c>
      <c r="X24" s="151">
        <f>+SUMIF('CIS(customers)'!$C$8:$C$598,$L24,'CIS(customers)'!$H$8:$H$598)</f>
        <v>0</v>
      </c>
      <c r="Y24" s="151">
        <f>-SUMIF(Proprietor!$C$8:$C$574,$L24,Proprietor!$D$8:$D$574)</f>
        <v>0</v>
      </c>
      <c r="Z24" s="151">
        <f>+SUMIF(Proprietor!$C$8:$C$574,$L24,Proprietor!$H$8:$H$574)</f>
        <v>0</v>
      </c>
      <c r="AG24" s="148">
        <f t="shared" si="2"/>
        <v>0</v>
      </c>
    </row>
    <row r="25" spans="1:33" hidden="1">
      <c r="A25" s="159" t="str">
        <f>+Types!A17</f>
        <v>Directors PAYE &amp; NI</v>
      </c>
      <c r="B25" s="151">
        <f t="shared" si="3"/>
        <v>0</v>
      </c>
      <c r="I25" s="401" t="s">
        <v>554</v>
      </c>
      <c r="J25" s="151" t="s">
        <v>279</v>
      </c>
      <c r="K25" s="256">
        <v>233</v>
      </c>
      <c r="L25" s="159" t="str">
        <f t="shared" si="4"/>
        <v>Directors PAYE &amp; NI</v>
      </c>
      <c r="O25" s="151">
        <f>-SUMIF('Business Bank'!$C$8:$C$598,$L25,'Business Bank'!$D$8:$D$598)</f>
        <v>0</v>
      </c>
      <c r="P25" s="151">
        <f>+SUMIF('Business Bank'!$C$8:$C$598,$L25,'Business Bank'!$H$8:$H$598)</f>
        <v>0</v>
      </c>
      <c r="Q25" s="151">
        <f>-SUMIF(Bank2!$C$8:$C$598,$L25,Bank2!$D$8:$D$598)</f>
        <v>0</v>
      </c>
      <c r="R25" s="151">
        <f>+SUMIF(Bank2!$C$8:$C$598,$L25,Bank2!$H$8:$H$598)</f>
        <v>0</v>
      </c>
      <c r="S25" s="151">
        <f>-SUMIF(CreditCard!$C$8:$C$598,$L25,CreditCard!$D$8:$D$598)</f>
        <v>0</v>
      </c>
      <c r="T25" s="151">
        <f>+SUMIF(CreditCard!$C$8:$C$598,$L25,CreditCard!$H$8:$H$598)</f>
        <v>0</v>
      </c>
      <c r="U25" s="151">
        <f>-SUMIF('CIS(suppliers)'!$C$8:$C$598,$L25,'CIS(suppliers)'!$D$8:$D$598)</f>
        <v>0</v>
      </c>
      <c r="V25" s="151">
        <f>+SUMIF('CIS(suppliers)'!$C$8:$C$598,$L25,'CIS(suppliers)'!$H$8:$H$598)</f>
        <v>0</v>
      </c>
      <c r="W25" s="151">
        <f>-SUMIF('CIS(customers)'!$C$8:$C$598,$L25,'CIS(customers)'!$D$8:$D$598)</f>
        <v>0</v>
      </c>
      <c r="X25" s="151">
        <f>+SUMIF('CIS(customers)'!$C$8:$C$598,$L25,'CIS(customers)'!$H$8:$H$598)</f>
        <v>0</v>
      </c>
      <c r="Y25" s="151">
        <f>-SUMIF(Proprietor!$C$8:$C$574,$L25,Proprietor!$D$8:$D$574)</f>
        <v>0</v>
      </c>
      <c r="Z25" s="151">
        <f>+SUMIF(Proprietor!$C$8:$C$574,$L25,Proprietor!$H$8:$H$574)</f>
        <v>0</v>
      </c>
      <c r="AG25" s="148">
        <f t="shared" si="2"/>
        <v>0</v>
      </c>
    </row>
    <row r="26" spans="1:33">
      <c r="A26" s="159" t="str">
        <f>+Types!A19</f>
        <v>Donations</v>
      </c>
      <c r="B26" s="151">
        <f t="shared" si="3"/>
        <v>0</v>
      </c>
      <c r="J26" s="151" t="s">
        <v>282</v>
      </c>
      <c r="K26" s="256">
        <v>285</v>
      </c>
      <c r="L26" s="159" t="str">
        <f t="shared" si="4"/>
        <v>Donations</v>
      </c>
      <c r="O26" s="151">
        <f>-SUMIF('Business Bank'!$C$8:$C$598,$L26,'Business Bank'!$D$8:$D$598)</f>
        <v>0</v>
      </c>
      <c r="P26" s="151">
        <f>+SUMIF('Business Bank'!$C$8:$C$598,$L26,'Business Bank'!$H$8:$H$598)</f>
        <v>0</v>
      </c>
      <c r="Q26" s="151">
        <f>-SUMIF(Bank2!$C$8:$C$598,$L26,Bank2!$D$8:$D$598)</f>
        <v>0</v>
      </c>
      <c r="R26" s="151">
        <f>+SUMIF(Bank2!$C$8:$C$598,$L26,Bank2!$H$8:$H$598)</f>
        <v>0</v>
      </c>
      <c r="S26" s="151">
        <f>-SUMIF(CreditCard!$C$8:$C$598,$L26,CreditCard!$D$8:$D$598)</f>
        <v>0</v>
      </c>
      <c r="T26" s="151">
        <f>+SUMIF(CreditCard!$C$8:$C$598,$L26,CreditCard!$H$8:$H$598)</f>
        <v>0</v>
      </c>
      <c r="U26" s="151">
        <f>-SUMIF('CIS(suppliers)'!$C$8:$C$598,$L26,'CIS(suppliers)'!$D$8:$D$598)</f>
        <v>0</v>
      </c>
      <c r="V26" s="151">
        <f>+SUMIF('CIS(suppliers)'!$C$8:$C$598,$L26,'CIS(suppliers)'!$H$8:$H$598)</f>
        <v>0</v>
      </c>
      <c r="W26" s="151">
        <f>-SUMIF('CIS(customers)'!$C$8:$C$598,$L26,'CIS(customers)'!$D$8:$D$598)</f>
        <v>0</v>
      </c>
      <c r="X26" s="151">
        <f>+SUMIF('CIS(customers)'!$C$8:$C$598,$L26,'CIS(customers)'!$H$8:$H$598)</f>
        <v>0</v>
      </c>
      <c r="Y26" s="151">
        <f>-SUMIF(Proprietor!$C$8:$C$574,$L26,Proprietor!$D$8:$D$574)</f>
        <v>0</v>
      </c>
      <c r="Z26" s="151">
        <f>+SUMIF(Proprietor!$C$8:$C$574,$L26,Proprietor!$H$8:$H$574)</f>
        <v>0</v>
      </c>
      <c r="AG26" s="148">
        <f t="shared" si="2"/>
        <v>0</v>
      </c>
    </row>
    <row r="27" spans="1:33">
      <c r="A27" s="159" t="str">
        <f>+Types!A21</f>
        <v>Electricity</v>
      </c>
      <c r="B27" s="151">
        <f t="shared" si="3"/>
        <v>0</v>
      </c>
      <c r="J27" s="151" t="s">
        <v>276</v>
      </c>
      <c r="K27" s="256">
        <v>254</v>
      </c>
      <c r="L27" s="159" t="str">
        <f t="shared" si="4"/>
        <v>Electricity</v>
      </c>
      <c r="O27" s="151">
        <f>-SUMIF('Business Bank'!$C$8:$C$598,$L27,'Business Bank'!$D$8:$D$598)</f>
        <v>0</v>
      </c>
      <c r="P27" s="151">
        <f>+SUMIF('Business Bank'!$C$8:$C$598,$L27,'Business Bank'!$H$8:$H$598)</f>
        <v>0</v>
      </c>
      <c r="Q27" s="151">
        <f>-SUMIF(Bank2!$C$8:$C$598,$L27,Bank2!$D$8:$D$598)</f>
        <v>0</v>
      </c>
      <c r="R27" s="151">
        <f>+SUMIF(Bank2!$C$8:$C$598,$L27,Bank2!$H$8:$H$598)</f>
        <v>0</v>
      </c>
      <c r="S27" s="151">
        <f>-SUMIF(CreditCard!$C$8:$C$598,$L27,CreditCard!$D$8:$D$598)</f>
        <v>0</v>
      </c>
      <c r="T27" s="151">
        <f>+SUMIF(CreditCard!$C$8:$C$598,$L27,CreditCard!$H$8:$H$598)</f>
        <v>0</v>
      </c>
      <c r="U27" s="151">
        <f>-SUMIF('CIS(suppliers)'!$C$8:$C$598,$L27,'CIS(suppliers)'!$D$8:$D$598)</f>
        <v>0</v>
      </c>
      <c r="V27" s="151">
        <f>+SUMIF('CIS(suppliers)'!$C$8:$C$598,$L27,'CIS(suppliers)'!$H$8:$H$598)</f>
        <v>0</v>
      </c>
      <c r="W27" s="151">
        <f>-SUMIF('CIS(customers)'!$C$8:$C$598,$L27,'CIS(customers)'!$D$8:$D$598)</f>
        <v>0</v>
      </c>
      <c r="X27" s="151">
        <f>+SUMIF('CIS(customers)'!$C$8:$C$598,$L27,'CIS(customers)'!$H$8:$H$598)</f>
        <v>0</v>
      </c>
      <c r="Y27" s="151">
        <f>-SUMIF(Proprietor!$C$8:$C$574,$L27,Proprietor!$D$8:$D$574)</f>
        <v>0</v>
      </c>
      <c r="Z27" s="151">
        <f>+SUMIF(Proprietor!$C$8:$C$574,$L27,Proprietor!$H$8:$H$574)</f>
        <v>0</v>
      </c>
      <c r="AG27" s="148">
        <f t="shared" si="2"/>
        <v>0</v>
      </c>
    </row>
    <row r="28" spans="1:33" hidden="1">
      <c r="A28" s="159" t="str">
        <f>+Types!A22</f>
        <v>Employees Net Salary</v>
      </c>
      <c r="B28" s="151">
        <f t="shared" si="3"/>
        <v>0</v>
      </c>
      <c r="I28" s="401" t="s">
        <v>554</v>
      </c>
      <c r="J28" s="151" t="s">
        <v>279</v>
      </c>
      <c r="K28" s="256">
        <v>230</v>
      </c>
      <c r="L28" s="159" t="str">
        <f t="shared" si="4"/>
        <v>Employees Net Salary</v>
      </c>
      <c r="O28" s="151">
        <f>-SUMIF('Business Bank'!$C$8:$C$598,$L28,'Business Bank'!$D$8:$D$598)</f>
        <v>0</v>
      </c>
      <c r="P28" s="151">
        <f>+SUMIF('Business Bank'!$C$8:$C$598,$L28,'Business Bank'!$H$8:$H$598)</f>
        <v>0</v>
      </c>
      <c r="Q28" s="151">
        <f>-SUMIF(Bank2!$C$8:$C$598,$L28,Bank2!$D$8:$D$598)</f>
        <v>0</v>
      </c>
      <c r="R28" s="151">
        <f>+SUMIF(Bank2!$C$8:$C$598,$L28,Bank2!$H$8:$H$598)</f>
        <v>0</v>
      </c>
      <c r="S28" s="151">
        <f>-SUMIF(CreditCard!$C$8:$C$598,$L28,CreditCard!$D$8:$D$598)</f>
        <v>0</v>
      </c>
      <c r="T28" s="151">
        <f>+SUMIF(CreditCard!$C$8:$C$598,$L28,CreditCard!$H$8:$H$598)</f>
        <v>0</v>
      </c>
      <c r="U28" s="151">
        <f>-SUMIF('CIS(suppliers)'!$C$8:$C$598,$L28,'CIS(suppliers)'!$D$8:$D$598)</f>
        <v>0</v>
      </c>
      <c r="V28" s="151">
        <f>+SUMIF('CIS(suppliers)'!$C$8:$C$598,$L28,'CIS(suppliers)'!$H$8:$H$598)</f>
        <v>0</v>
      </c>
      <c r="W28" s="151">
        <f>-SUMIF('CIS(customers)'!$C$8:$C$598,$L28,'CIS(customers)'!$D$8:$D$598)</f>
        <v>0</v>
      </c>
      <c r="X28" s="151">
        <f>+SUMIF('CIS(customers)'!$C$8:$C$598,$L28,'CIS(customers)'!$H$8:$H$598)</f>
        <v>0</v>
      </c>
      <c r="Y28" s="151">
        <f>-SUMIF(Proprietor!$C$8:$C$574,$L28,Proprietor!$D$8:$D$574)</f>
        <v>0</v>
      </c>
      <c r="Z28" s="151">
        <f>+SUMIF(Proprietor!$C$8:$C$574,$L28,Proprietor!$H$8:$H$574)</f>
        <v>0</v>
      </c>
      <c r="AG28" s="148">
        <f t="shared" si="2"/>
        <v>0</v>
      </c>
    </row>
    <row r="29" spans="1:33" hidden="1">
      <c r="A29" s="159" t="str">
        <f>+Types!A23</f>
        <v>Employees PAYE &amp; NI</v>
      </c>
      <c r="B29" s="151">
        <f t="shared" si="3"/>
        <v>0</v>
      </c>
      <c r="I29" s="401" t="s">
        <v>554</v>
      </c>
      <c r="J29" s="151" t="s">
        <v>279</v>
      </c>
      <c r="K29" s="256">
        <v>231</v>
      </c>
      <c r="L29" s="159" t="str">
        <f t="shared" si="4"/>
        <v>Employees PAYE &amp; NI</v>
      </c>
      <c r="O29" s="151">
        <f>-SUMIF('Business Bank'!$C$8:$C$598,$L29,'Business Bank'!$D$8:$D$598)</f>
        <v>0</v>
      </c>
      <c r="P29" s="151">
        <f>+SUMIF('Business Bank'!$C$8:$C$598,$L29,'Business Bank'!$H$8:$H$598)</f>
        <v>0</v>
      </c>
      <c r="Q29" s="151">
        <f>-SUMIF(Bank2!$C$8:$C$598,$L29,Bank2!$D$8:$D$598)</f>
        <v>0</v>
      </c>
      <c r="R29" s="151">
        <f>+SUMIF(Bank2!$C$8:$C$598,$L29,Bank2!$H$8:$H$598)</f>
        <v>0</v>
      </c>
      <c r="S29" s="151">
        <f>-SUMIF(CreditCard!$C$8:$C$598,$L29,CreditCard!$D$8:$D$598)</f>
        <v>0</v>
      </c>
      <c r="T29" s="151">
        <f>+SUMIF(CreditCard!$C$8:$C$598,$L29,CreditCard!$H$8:$H$598)</f>
        <v>0</v>
      </c>
      <c r="U29" s="151">
        <f>-SUMIF('CIS(suppliers)'!$C$8:$C$598,$L29,'CIS(suppliers)'!$D$8:$D$598)</f>
        <v>0</v>
      </c>
      <c r="V29" s="151">
        <f>+SUMIF('CIS(suppliers)'!$C$8:$C$598,$L29,'CIS(suppliers)'!$H$8:$H$598)</f>
        <v>0</v>
      </c>
      <c r="W29" s="151">
        <f>-SUMIF('CIS(customers)'!$C$8:$C$598,$L29,'CIS(customers)'!$D$8:$D$598)</f>
        <v>0</v>
      </c>
      <c r="X29" s="151">
        <f>+SUMIF('CIS(customers)'!$C$8:$C$598,$L29,'CIS(customers)'!$H$8:$H$598)</f>
        <v>0</v>
      </c>
      <c r="Y29" s="151">
        <f>-SUMIF(Proprietor!$C$8:$C$574,$L29,Proprietor!$D$8:$D$574)</f>
        <v>0</v>
      </c>
      <c r="Z29" s="151">
        <f>+SUMIF(Proprietor!$C$8:$C$574,$L29,Proprietor!$H$8:$H$574)</f>
        <v>0</v>
      </c>
      <c r="AG29" s="148">
        <f t="shared" si="2"/>
        <v>0</v>
      </c>
    </row>
    <row r="30" spans="1:33">
      <c r="A30" s="159" t="str">
        <f>+Types!A24</f>
        <v>Entertainment: Customers</v>
      </c>
      <c r="B30" s="151">
        <f t="shared" si="3"/>
        <v>0</v>
      </c>
      <c r="J30" s="151" t="s">
        <v>282</v>
      </c>
      <c r="K30" s="256">
        <v>336</v>
      </c>
      <c r="L30" s="159" t="str">
        <f t="shared" si="4"/>
        <v>Entertainment: Customers</v>
      </c>
      <c r="O30" s="151">
        <f>-SUMIF('Business Bank'!$C$8:$C$598,$L30,'Business Bank'!$D$8:$D$598)</f>
        <v>0</v>
      </c>
      <c r="P30" s="151">
        <f>+SUMIF('Business Bank'!$C$8:$C$598,$L30,'Business Bank'!$H$8:$H$598)</f>
        <v>0</v>
      </c>
      <c r="Q30" s="151">
        <f>-SUMIF(Bank2!$C$8:$C$598,$L30,Bank2!$D$8:$D$598)</f>
        <v>0</v>
      </c>
      <c r="R30" s="151">
        <f>+SUMIF(Bank2!$C$8:$C$598,$L30,Bank2!$H$8:$H$598)</f>
        <v>0</v>
      </c>
      <c r="S30" s="151">
        <f>-SUMIF(CreditCard!$C$8:$C$598,$L30,CreditCard!$D$8:$D$598)</f>
        <v>0</v>
      </c>
      <c r="T30" s="151">
        <f>+SUMIF(CreditCard!$C$8:$C$598,$L30,CreditCard!$H$8:$H$598)</f>
        <v>0</v>
      </c>
      <c r="U30" s="151">
        <f>-SUMIF('CIS(suppliers)'!$C$8:$C$598,$L30,'CIS(suppliers)'!$D$8:$D$598)</f>
        <v>0</v>
      </c>
      <c r="V30" s="151">
        <f>+SUMIF('CIS(suppliers)'!$C$8:$C$598,$L30,'CIS(suppliers)'!$H$8:$H$598)</f>
        <v>0</v>
      </c>
      <c r="W30" s="151">
        <f>-SUMIF('CIS(customers)'!$C$8:$C$598,$L30,'CIS(customers)'!$D$8:$D$598)</f>
        <v>0</v>
      </c>
      <c r="X30" s="151">
        <f>+SUMIF('CIS(customers)'!$C$8:$C$598,$L30,'CIS(customers)'!$H$8:$H$598)</f>
        <v>0</v>
      </c>
      <c r="Y30" s="151">
        <f>-SUMIF(Proprietor!$C$8:$C$574,$L30,Proprietor!$D$8:$D$574)</f>
        <v>0</v>
      </c>
      <c r="Z30" s="151">
        <f>+SUMIF(Proprietor!$C$8:$C$574,$L30,Proprietor!$H$8:$H$574)</f>
        <v>0</v>
      </c>
      <c r="AG30" s="148">
        <f t="shared" si="2"/>
        <v>0</v>
      </c>
    </row>
    <row r="31" spans="1:33" hidden="1">
      <c r="A31" s="159" t="str">
        <f>+Types!A25</f>
        <v>Entertainment: Staff</v>
      </c>
      <c r="B31" s="151">
        <f>+AG31</f>
        <v>0</v>
      </c>
      <c r="I31" s="401" t="s">
        <v>554</v>
      </c>
      <c r="J31" s="151" t="s">
        <v>279</v>
      </c>
      <c r="K31" s="256">
        <v>335</v>
      </c>
      <c r="L31" s="159" t="str">
        <f t="shared" si="4"/>
        <v>Entertainment: Staff</v>
      </c>
      <c r="O31" s="151">
        <f>-SUMIF('Business Bank'!$C$8:$C$598,$L31,'Business Bank'!$D$8:$D$598)</f>
        <v>0</v>
      </c>
      <c r="P31" s="151">
        <f>+SUMIF('Business Bank'!$C$8:$C$598,$L31,'Business Bank'!$H$8:$H$598)</f>
        <v>0</v>
      </c>
      <c r="Q31" s="151">
        <f>-SUMIF(Bank2!$C$8:$C$598,$L31,Bank2!$D$8:$D$598)</f>
        <v>0</v>
      </c>
      <c r="R31" s="151">
        <f>+SUMIF(Bank2!$C$8:$C$598,$L31,Bank2!$H$8:$H$598)</f>
        <v>0</v>
      </c>
      <c r="S31" s="151">
        <f>-SUMIF(CreditCard!$C$8:$C$598,$L31,CreditCard!$D$8:$D$598)</f>
        <v>0</v>
      </c>
      <c r="T31" s="151">
        <f>+SUMIF(CreditCard!$C$8:$C$598,$L31,CreditCard!$H$8:$H$598)</f>
        <v>0</v>
      </c>
      <c r="U31" s="151">
        <f>-SUMIF('CIS(suppliers)'!$C$8:$C$598,$L31,'CIS(suppliers)'!$D$8:$D$598)</f>
        <v>0</v>
      </c>
      <c r="V31" s="151">
        <f>+SUMIF('CIS(suppliers)'!$C$8:$C$598,$L31,'CIS(suppliers)'!$H$8:$H$598)</f>
        <v>0</v>
      </c>
      <c r="W31" s="151">
        <f>-SUMIF('CIS(customers)'!$C$8:$C$598,$L31,'CIS(customers)'!$D$8:$D$598)</f>
        <v>0</v>
      </c>
      <c r="X31" s="151">
        <f>+SUMIF('CIS(customers)'!$C$8:$C$598,$L31,'CIS(customers)'!$H$8:$H$598)</f>
        <v>0</v>
      </c>
      <c r="Y31" s="151">
        <f>-SUMIF(Proprietor!$C$8:$C$574,$L31,Proprietor!$D$8:$D$574)</f>
        <v>0</v>
      </c>
      <c r="Z31" s="151">
        <f>+SUMIF(Proprietor!$C$8:$C$574,$L31,Proprietor!$H$8:$H$574)</f>
        <v>0</v>
      </c>
      <c r="AG31" s="148">
        <f>SUM(M31:AF31)</f>
        <v>0</v>
      </c>
    </row>
    <row r="32" spans="1:33">
      <c r="A32" s="159" t="str">
        <f>+Types!A26</f>
        <v>Event Promotional Expenses</v>
      </c>
      <c r="B32" s="151">
        <f t="shared" si="3"/>
        <v>0</v>
      </c>
      <c r="J32" s="151" t="s">
        <v>277</v>
      </c>
      <c r="K32" s="256">
        <v>331</v>
      </c>
      <c r="L32" s="159" t="str">
        <f t="shared" si="4"/>
        <v>Event Promotional Expenses</v>
      </c>
      <c r="O32" s="151">
        <f>-SUMIF('Business Bank'!$C$8:$C$598,$L32,'Business Bank'!$D$8:$D$598)</f>
        <v>0</v>
      </c>
      <c r="P32" s="151">
        <f>+SUMIF('Business Bank'!$C$8:$C$598,$L32,'Business Bank'!$H$8:$H$598)</f>
        <v>0</v>
      </c>
      <c r="Q32" s="151">
        <f>-SUMIF(Bank2!$C$8:$C$598,$L32,Bank2!$D$8:$D$598)</f>
        <v>0</v>
      </c>
      <c r="R32" s="151">
        <f>+SUMIF(Bank2!$C$8:$C$598,$L32,Bank2!$H$8:$H$598)</f>
        <v>0</v>
      </c>
      <c r="S32" s="151">
        <f>-SUMIF(CreditCard!$C$8:$C$598,$L32,CreditCard!$D$8:$D$598)</f>
        <v>0</v>
      </c>
      <c r="T32" s="151">
        <f>+SUMIF(CreditCard!$C$8:$C$598,$L32,CreditCard!$H$8:$H$598)</f>
        <v>0</v>
      </c>
      <c r="U32" s="151">
        <f>-SUMIF('CIS(suppliers)'!$C$8:$C$598,$L32,'CIS(suppliers)'!$D$8:$D$598)</f>
        <v>0</v>
      </c>
      <c r="V32" s="151">
        <f>+SUMIF('CIS(suppliers)'!$C$8:$C$598,$L32,'CIS(suppliers)'!$H$8:$H$598)</f>
        <v>0</v>
      </c>
      <c r="W32" s="151">
        <f>-SUMIF('CIS(customers)'!$C$8:$C$598,$L32,'CIS(customers)'!$D$8:$D$598)</f>
        <v>0</v>
      </c>
      <c r="X32" s="151">
        <f>+SUMIF('CIS(customers)'!$C$8:$C$598,$L32,'CIS(customers)'!$H$8:$H$598)</f>
        <v>0</v>
      </c>
      <c r="Y32" s="151">
        <f>-SUMIF(Proprietor!$C$8:$C$574,$L32,Proprietor!$D$8:$D$574)</f>
        <v>0</v>
      </c>
      <c r="Z32" s="151">
        <f>+SUMIF(Proprietor!$C$8:$C$574,$L32,Proprietor!$H$8:$H$574)</f>
        <v>0</v>
      </c>
      <c r="AG32" s="148">
        <f t="shared" si="2"/>
        <v>0</v>
      </c>
    </row>
    <row r="33" spans="1:33">
      <c r="A33" s="159" t="str">
        <f>+Types!A27</f>
        <v>Gas</v>
      </c>
      <c r="B33" s="151">
        <f t="shared" si="3"/>
        <v>0</v>
      </c>
      <c r="J33" s="358" t="s">
        <v>276</v>
      </c>
      <c r="K33" s="267">
        <v>254</v>
      </c>
      <c r="L33" s="268" t="str">
        <f t="shared" si="4"/>
        <v>Gas</v>
      </c>
      <c r="O33" s="151">
        <f>-SUMIF('Business Bank'!$C$8:$C$598,$L33,'Business Bank'!$D$8:$D$598)</f>
        <v>0</v>
      </c>
      <c r="P33" s="151">
        <f>+SUMIF('Business Bank'!$C$8:$C$598,$L33,'Business Bank'!$H$8:$H$598)</f>
        <v>0</v>
      </c>
      <c r="Q33" s="151">
        <f>-SUMIF(Bank2!$C$8:$C$598,$L33,Bank2!$D$8:$D$598)</f>
        <v>0</v>
      </c>
      <c r="R33" s="151">
        <f>+SUMIF(Bank2!$C$8:$C$598,$L33,Bank2!$H$8:$H$598)</f>
        <v>0</v>
      </c>
      <c r="S33" s="151">
        <f>-SUMIF(CreditCard!$C$8:$C$598,$L33,CreditCard!$D$8:$D$598)</f>
        <v>0</v>
      </c>
      <c r="T33" s="151">
        <f>+SUMIF(CreditCard!$C$8:$C$598,$L33,CreditCard!$H$8:$H$598)</f>
        <v>0</v>
      </c>
      <c r="U33" s="151">
        <f>-SUMIF('CIS(suppliers)'!$C$8:$C$598,$L33,'CIS(suppliers)'!$D$8:$D$598)</f>
        <v>0</v>
      </c>
      <c r="V33" s="151">
        <f>+SUMIF('CIS(suppliers)'!$C$8:$C$598,$L33,'CIS(suppliers)'!$H$8:$H$598)</f>
        <v>0</v>
      </c>
      <c r="W33" s="151">
        <f>-SUMIF('CIS(customers)'!$C$8:$C$598,$L33,'CIS(customers)'!$D$8:$D$598)</f>
        <v>0</v>
      </c>
      <c r="X33" s="151">
        <f>+SUMIF('CIS(customers)'!$C$8:$C$598,$L33,'CIS(customers)'!$H$8:$H$598)</f>
        <v>0</v>
      </c>
      <c r="Y33" s="151">
        <f>-SUMIF(Proprietor!$C$8:$C$574,$L33,Proprietor!$D$8:$D$574)</f>
        <v>0</v>
      </c>
      <c r="Z33" s="151">
        <f>+SUMIF(Proprietor!$C$8:$C$574,$L33,Proprietor!$H$8:$H$574)</f>
        <v>0</v>
      </c>
      <c r="AG33" s="148">
        <f t="shared" si="2"/>
        <v>0</v>
      </c>
    </row>
    <row r="34" spans="1:33">
      <c r="A34" s="159" t="str">
        <f>+Types!A29</f>
        <v>Hire Equipment and Vehicle</v>
      </c>
      <c r="B34" s="151">
        <f t="shared" si="3"/>
        <v>0</v>
      </c>
      <c r="J34" s="374" t="s">
        <v>277</v>
      </c>
      <c r="K34" s="375">
        <v>316</v>
      </c>
      <c r="L34" s="159" t="str">
        <f t="shared" si="4"/>
        <v>Hire Equipment and Vehicle</v>
      </c>
      <c r="O34" s="151">
        <f>-SUMIF('Business Bank'!$C$8:$C$598,$L34,'Business Bank'!$D$8:$D$598)</f>
        <v>0</v>
      </c>
      <c r="P34" s="151">
        <f>+SUMIF('Business Bank'!$C$8:$C$598,$L34,'Business Bank'!$H$8:$H$598)</f>
        <v>0</v>
      </c>
      <c r="Q34" s="151">
        <f>-SUMIF(Bank2!$C$8:$C$598,$L34,Bank2!$D$8:$D$598)</f>
        <v>0</v>
      </c>
      <c r="R34" s="151">
        <f>+SUMIF(Bank2!$C$8:$C$598,$L34,Bank2!$H$8:$H$598)</f>
        <v>0</v>
      </c>
      <c r="S34" s="151">
        <f>-SUMIF(CreditCard!$C$8:$C$598,$L34,CreditCard!$D$8:$D$598)</f>
        <v>0</v>
      </c>
      <c r="T34" s="151">
        <f>+SUMIF(CreditCard!$C$8:$C$598,$L34,CreditCard!$H$8:$H$598)</f>
        <v>0</v>
      </c>
      <c r="U34" s="151">
        <f>-SUMIF('CIS(suppliers)'!$C$8:$C$598,$L34,'CIS(suppliers)'!$D$8:$D$598)</f>
        <v>0</v>
      </c>
      <c r="V34" s="151">
        <f>+SUMIF('CIS(suppliers)'!$C$8:$C$598,$L34,'CIS(suppliers)'!$H$8:$H$598)</f>
        <v>0</v>
      </c>
      <c r="W34" s="151">
        <f>-SUMIF('CIS(customers)'!$C$8:$C$598,$L34,'CIS(customers)'!$D$8:$D$598)</f>
        <v>0</v>
      </c>
      <c r="X34" s="151">
        <f>+SUMIF('CIS(customers)'!$C$8:$C$598,$L34,'CIS(customers)'!$H$8:$H$598)</f>
        <v>0</v>
      </c>
      <c r="Y34" s="151">
        <f>-SUMIF(Proprietor!$C$8:$C$574,$L34,Proprietor!$D$8:$D$574)</f>
        <v>0</v>
      </c>
      <c r="Z34" s="151">
        <f>+SUMIF(Proprietor!$C$8:$C$574,$L34,Proprietor!$H$8:$H$574)</f>
        <v>0</v>
      </c>
      <c r="AG34" s="148">
        <f t="shared" si="2"/>
        <v>0</v>
      </c>
    </row>
    <row r="35" spans="1:33">
      <c r="A35" s="159" t="str">
        <f>+Types!A31</f>
        <v>Insurance</v>
      </c>
      <c r="B35" s="151">
        <f t="shared" si="3"/>
        <v>0</v>
      </c>
      <c r="J35" s="151" t="s">
        <v>277</v>
      </c>
      <c r="K35" s="256">
        <v>255</v>
      </c>
      <c r="L35" s="159" t="str">
        <f t="shared" si="4"/>
        <v>Insurance</v>
      </c>
      <c r="O35" s="151">
        <f>-SUMIF('Business Bank'!$C$8:$C$598,$L35,'Business Bank'!$D$8:$D$598)</f>
        <v>0</v>
      </c>
      <c r="P35" s="151">
        <f>+SUMIF('Business Bank'!$C$8:$C$598,$L35,'Business Bank'!$H$8:$H$598)</f>
        <v>0</v>
      </c>
      <c r="Q35" s="151">
        <f>-SUMIF(Bank2!$C$8:$C$598,$L35,Bank2!$D$8:$D$598)</f>
        <v>0</v>
      </c>
      <c r="R35" s="151">
        <f>+SUMIF(Bank2!$C$8:$C$598,$L35,Bank2!$H$8:$H$598)</f>
        <v>0</v>
      </c>
      <c r="S35" s="151">
        <f>-SUMIF(CreditCard!$C$8:$C$598,$L35,CreditCard!$D$8:$D$598)</f>
        <v>0</v>
      </c>
      <c r="T35" s="151">
        <f>+SUMIF(CreditCard!$C$8:$C$598,$L35,CreditCard!$H$8:$H$598)</f>
        <v>0</v>
      </c>
      <c r="U35" s="151">
        <f>-SUMIF('CIS(suppliers)'!$C$8:$C$598,$L35,'CIS(suppliers)'!$D$8:$D$598)</f>
        <v>0</v>
      </c>
      <c r="V35" s="151">
        <f>+SUMIF('CIS(suppliers)'!$C$8:$C$598,$L35,'CIS(suppliers)'!$H$8:$H$598)</f>
        <v>0</v>
      </c>
      <c r="W35" s="151">
        <f>-SUMIF('CIS(customers)'!$C$8:$C$598,$L35,'CIS(customers)'!$D$8:$D$598)</f>
        <v>0</v>
      </c>
      <c r="X35" s="151">
        <f>+SUMIF('CIS(customers)'!$C$8:$C$598,$L35,'CIS(customers)'!$H$8:$H$598)</f>
        <v>0</v>
      </c>
      <c r="Y35" s="151">
        <f>-SUMIF(Proprietor!$C$8:$C$574,$L35,Proprietor!$D$8:$D$574)</f>
        <v>0</v>
      </c>
      <c r="Z35" s="151">
        <f>+SUMIF(Proprietor!$C$8:$C$574,$L35,Proprietor!$H$8:$H$574)</f>
        <v>0</v>
      </c>
      <c r="AG35" s="148">
        <f t="shared" si="2"/>
        <v>0</v>
      </c>
    </row>
    <row r="36" spans="1:33">
      <c r="A36" s="159" t="str">
        <f>+Types!A32</f>
        <v>Interest Payable</v>
      </c>
      <c r="B36" s="151">
        <f t="shared" si="3"/>
        <v>0</v>
      </c>
      <c r="J36" s="151" t="s">
        <v>278</v>
      </c>
      <c r="K36" s="256">
        <v>444</v>
      </c>
      <c r="L36" s="159" t="str">
        <f t="shared" si="4"/>
        <v>Interest Payable</v>
      </c>
      <c r="O36" s="151">
        <f>-SUMIF('Business Bank'!$C$8:$C$598,$L36,'Business Bank'!$D$8:$D$598)</f>
        <v>0</v>
      </c>
      <c r="P36" s="151">
        <f>+SUMIF('Business Bank'!$C$8:$C$598,$L36,'Business Bank'!$H$8:$H$598)</f>
        <v>0</v>
      </c>
      <c r="Q36" s="151">
        <f>-SUMIF(Bank2!$C$8:$C$598,$L36,Bank2!$D$8:$D$598)</f>
        <v>0</v>
      </c>
      <c r="R36" s="151">
        <f>+SUMIF(Bank2!$C$8:$C$598,$L36,Bank2!$H$8:$H$598)</f>
        <v>0</v>
      </c>
      <c r="S36" s="151">
        <f>-SUMIF(CreditCard!$C$8:$C$598,$L36,CreditCard!$D$8:$D$598)</f>
        <v>0</v>
      </c>
      <c r="T36" s="151">
        <f>+SUMIF(CreditCard!$C$8:$C$598,$L36,CreditCard!$H$8:$H$598)</f>
        <v>0</v>
      </c>
      <c r="U36" s="151">
        <f>-SUMIF('CIS(suppliers)'!$C$8:$C$598,$L36,'CIS(suppliers)'!$D$8:$D$598)</f>
        <v>0</v>
      </c>
      <c r="V36" s="151">
        <f>+SUMIF('CIS(suppliers)'!$C$8:$C$598,$L36,'CIS(suppliers)'!$H$8:$H$598)</f>
        <v>0</v>
      </c>
      <c r="W36" s="151">
        <f>-SUMIF('CIS(customers)'!$C$8:$C$598,$L36,'CIS(customers)'!$D$8:$D$598)</f>
        <v>0</v>
      </c>
      <c r="X36" s="151">
        <f>+SUMIF('CIS(customers)'!$C$8:$C$598,$L36,'CIS(customers)'!$H$8:$H$598)</f>
        <v>0</v>
      </c>
      <c r="Y36" s="151">
        <f>-SUMIF(Proprietor!$C$8:$C$574,$L36,Proprietor!$D$8:$D$574)</f>
        <v>0</v>
      </c>
      <c r="Z36" s="151">
        <f>+SUMIF(Proprietor!$C$8:$C$574,$L36,Proprietor!$H$8:$H$574)</f>
        <v>0</v>
      </c>
      <c r="AG36" s="148">
        <f t="shared" si="2"/>
        <v>0</v>
      </c>
    </row>
    <row r="37" spans="1:33">
      <c r="A37" s="159" t="str">
        <f>+Types!A34</f>
        <v>Internet</v>
      </c>
      <c r="B37" s="151">
        <f t="shared" si="3"/>
        <v>0</v>
      </c>
      <c r="J37" s="151" t="s">
        <v>277</v>
      </c>
      <c r="K37" s="256">
        <v>270</v>
      </c>
      <c r="L37" s="159" t="str">
        <f t="shared" si="4"/>
        <v>Internet</v>
      </c>
      <c r="O37" s="151">
        <f>-SUMIF('Business Bank'!$C$8:$C$598,$L37,'Business Bank'!$D$8:$D$598)</f>
        <v>0</v>
      </c>
      <c r="P37" s="151">
        <f>+SUMIF('Business Bank'!$C$8:$C$598,$L37,'Business Bank'!$H$8:$H$598)</f>
        <v>0</v>
      </c>
      <c r="Q37" s="151">
        <f>-SUMIF(Bank2!$C$8:$C$598,$L37,Bank2!$D$8:$D$598)</f>
        <v>0</v>
      </c>
      <c r="R37" s="151">
        <f>+SUMIF(Bank2!$C$8:$C$598,$L37,Bank2!$H$8:$H$598)</f>
        <v>0</v>
      </c>
      <c r="S37" s="151">
        <f>-SUMIF(CreditCard!$C$8:$C$598,$L37,CreditCard!$D$8:$D$598)</f>
        <v>0</v>
      </c>
      <c r="T37" s="151">
        <f>+SUMIF(CreditCard!$C$8:$C$598,$L37,CreditCard!$H$8:$H$598)</f>
        <v>0</v>
      </c>
      <c r="U37" s="151">
        <f>-SUMIF('CIS(suppliers)'!$C$8:$C$598,$L37,'CIS(suppliers)'!$D$8:$D$598)</f>
        <v>0</v>
      </c>
      <c r="V37" s="151">
        <f>+SUMIF('CIS(suppliers)'!$C$8:$C$598,$L37,'CIS(suppliers)'!$H$8:$H$598)</f>
        <v>0</v>
      </c>
      <c r="W37" s="151">
        <f>-SUMIF('CIS(customers)'!$C$8:$C$598,$L37,'CIS(customers)'!$D$8:$D$598)</f>
        <v>0</v>
      </c>
      <c r="X37" s="151">
        <f>+SUMIF('CIS(customers)'!$C$8:$C$598,$L37,'CIS(customers)'!$H$8:$H$598)</f>
        <v>0</v>
      </c>
      <c r="Y37" s="151">
        <f>-SUMIF(Proprietor!$C$8:$C$574,$L37,Proprietor!$D$8:$D$574)</f>
        <v>0</v>
      </c>
      <c r="Z37" s="151">
        <f>+SUMIF(Proprietor!$C$8:$C$574,$L37,Proprietor!$H$8:$H$574)</f>
        <v>0</v>
      </c>
      <c r="AG37" s="148">
        <f t="shared" si="2"/>
        <v>0</v>
      </c>
    </row>
    <row r="38" spans="1:33">
      <c r="A38" s="159" t="str">
        <f>+Types!A35</f>
        <v>Legal and Professional Fees</v>
      </c>
      <c r="B38" s="151">
        <f t="shared" si="3"/>
        <v>0</v>
      </c>
      <c r="J38" s="151" t="s">
        <v>273</v>
      </c>
      <c r="K38" s="256">
        <v>348</v>
      </c>
      <c r="L38" s="159" t="str">
        <f t="shared" si="4"/>
        <v>Legal and Professional Fees</v>
      </c>
      <c r="O38" s="151">
        <f>-SUMIF('Business Bank'!$C$8:$C$598,$L38,'Business Bank'!$D$8:$D$598)</f>
        <v>0</v>
      </c>
      <c r="P38" s="151">
        <f>+SUMIF('Business Bank'!$C$8:$C$598,$L38,'Business Bank'!$H$8:$H$598)</f>
        <v>0</v>
      </c>
      <c r="Q38" s="151">
        <f>-SUMIF(Bank2!$C$8:$C$598,$L38,Bank2!$D$8:$D$598)</f>
        <v>0</v>
      </c>
      <c r="R38" s="151">
        <f>+SUMIF(Bank2!$C$8:$C$598,$L38,Bank2!$H$8:$H$598)</f>
        <v>0</v>
      </c>
      <c r="S38" s="151">
        <f>-SUMIF(CreditCard!$C$8:$C$598,$L38,CreditCard!$D$8:$D$598)</f>
        <v>0</v>
      </c>
      <c r="T38" s="151">
        <f>+SUMIF(CreditCard!$C$8:$C$598,$L38,CreditCard!$H$8:$H$598)</f>
        <v>0</v>
      </c>
      <c r="U38" s="151">
        <f>-SUMIF('CIS(suppliers)'!$C$8:$C$598,$L38,'CIS(suppliers)'!$D$8:$D$598)</f>
        <v>0</v>
      </c>
      <c r="V38" s="151">
        <f>+SUMIF('CIS(suppliers)'!$C$8:$C$598,$L38,'CIS(suppliers)'!$H$8:$H$598)</f>
        <v>0</v>
      </c>
      <c r="W38" s="151">
        <f>-SUMIF('CIS(customers)'!$C$8:$C$598,$L38,'CIS(customers)'!$D$8:$D$598)</f>
        <v>0</v>
      </c>
      <c r="X38" s="151">
        <f>+SUMIF('CIS(customers)'!$C$8:$C$598,$L38,'CIS(customers)'!$H$8:$H$598)</f>
        <v>0</v>
      </c>
      <c r="Y38" s="151">
        <f>-SUMIF(Proprietor!$C$8:$C$574,$L38,Proprietor!$D$8:$D$574)</f>
        <v>0</v>
      </c>
      <c r="Z38" s="151">
        <f>+SUMIF(Proprietor!$C$8:$C$574,$L38,Proprietor!$H$8:$H$574)</f>
        <v>0</v>
      </c>
      <c r="AG38" s="148">
        <f t="shared" si="2"/>
        <v>0</v>
      </c>
    </row>
    <row r="39" spans="1:33">
      <c r="A39" s="159" t="str">
        <f>+Types!A37</f>
        <v>Meeting costs</v>
      </c>
      <c r="B39" s="151">
        <f t="shared" si="3"/>
        <v>0</v>
      </c>
      <c r="J39" s="151" t="s">
        <v>277</v>
      </c>
      <c r="K39" s="256">
        <v>243</v>
      </c>
      <c r="L39" s="159" t="str">
        <f t="shared" si="4"/>
        <v>Meeting costs</v>
      </c>
      <c r="O39" s="151">
        <f>-SUMIF('Business Bank'!$C$8:$C$598,$L39,'Business Bank'!$D$8:$D$598)</f>
        <v>0</v>
      </c>
      <c r="P39" s="151">
        <f>+SUMIF('Business Bank'!$C$8:$C$598,$L39,'Business Bank'!$H$8:$H$598)</f>
        <v>0</v>
      </c>
      <c r="Q39" s="151">
        <f>-SUMIF(Bank2!$C$8:$C$598,$L39,Bank2!$D$8:$D$598)</f>
        <v>0</v>
      </c>
      <c r="R39" s="151">
        <f>+SUMIF(Bank2!$C$8:$C$598,$L39,Bank2!$H$8:$H$598)</f>
        <v>0</v>
      </c>
      <c r="S39" s="151">
        <f>-SUMIF(CreditCard!$C$8:$C$598,$L39,CreditCard!$D$8:$D$598)</f>
        <v>0</v>
      </c>
      <c r="T39" s="151">
        <f>+SUMIF(CreditCard!$C$8:$C$598,$L39,CreditCard!$H$8:$H$598)</f>
        <v>0</v>
      </c>
      <c r="U39" s="151">
        <f>-SUMIF('CIS(suppliers)'!$C$8:$C$598,$L39,'CIS(suppliers)'!$D$8:$D$598)</f>
        <v>0</v>
      </c>
      <c r="V39" s="151">
        <f>+SUMIF('CIS(suppliers)'!$C$8:$C$598,$L39,'CIS(suppliers)'!$H$8:$H$598)</f>
        <v>0</v>
      </c>
      <c r="W39" s="151">
        <f>-SUMIF('CIS(customers)'!$C$8:$C$598,$L39,'CIS(customers)'!$D$8:$D$598)</f>
        <v>0</v>
      </c>
      <c r="X39" s="151">
        <f>+SUMIF('CIS(customers)'!$C$8:$C$598,$L39,'CIS(customers)'!$H$8:$H$598)</f>
        <v>0</v>
      </c>
      <c r="Y39" s="151">
        <f>-SUMIF(Proprietor!$C$8:$C$574,$L39,Proprietor!$D$8:$D$574)</f>
        <v>0</v>
      </c>
      <c r="Z39" s="151">
        <f>+SUMIF(Proprietor!$C$8:$C$574,$L39,Proprietor!$H$8:$H$574)</f>
        <v>0</v>
      </c>
      <c r="AG39" s="148">
        <f t="shared" si="2"/>
        <v>0</v>
      </c>
    </row>
    <row r="40" spans="1:33">
      <c r="A40" s="159" t="str">
        <f>+Types!A38</f>
        <v>Mileage Claim Payments</v>
      </c>
      <c r="B40" s="151">
        <f t="shared" si="3"/>
        <v>0</v>
      </c>
      <c r="J40" s="151" t="s">
        <v>147</v>
      </c>
      <c r="K40" s="256">
        <v>310</v>
      </c>
      <c r="L40" s="159" t="str">
        <f t="shared" si="4"/>
        <v>Mileage Claim Payments</v>
      </c>
      <c r="O40" s="151">
        <f>-SUMIF('Business Bank'!$C$8:$C$598,$L40,'Business Bank'!$D$8:$D$598)</f>
        <v>0</v>
      </c>
      <c r="P40" s="151">
        <f>+SUMIF('Business Bank'!$C$8:$C$598,$L40,'Business Bank'!$H$8:$H$598)</f>
        <v>0</v>
      </c>
      <c r="Q40" s="151">
        <f>-SUMIF(Bank2!$C$8:$C$598,$L40,Bank2!$D$8:$D$598)</f>
        <v>0</v>
      </c>
      <c r="R40" s="151">
        <f>+SUMIF(Bank2!$C$8:$C$598,$L40,Bank2!$H$8:$H$598)</f>
        <v>0</v>
      </c>
      <c r="S40" s="151">
        <f>-SUMIF(CreditCard!$C$8:$C$598,$L40,CreditCard!$D$8:$D$598)</f>
        <v>0</v>
      </c>
      <c r="T40" s="151">
        <f>+SUMIF(CreditCard!$C$8:$C$598,$L40,CreditCard!$H$8:$H$598)</f>
        <v>0</v>
      </c>
      <c r="U40" s="151">
        <f>-SUMIF('CIS(suppliers)'!$C$8:$C$598,$L40,'CIS(suppliers)'!$D$8:$D$598)</f>
        <v>0</v>
      </c>
      <c r="V40" s="151">
        <f>+SUMIF('CIS(suppliers)'!$C$8:$C$598,$L40,'CIS(suppliers)'!$H$8:$H$598)</f>
        <v>0</v>
      </c>
      <c r="W40" s="151">
        <f>-SUMIF('CIS(customers)'!$C$8:$C$598,$L40,'CIS(customers)'!$D$8:$D$598)</f>
        <v>0</v>
      </c>
      <c r="X40" s="151">
        <f>+SUMIF('CIS(customers)'!$C$8:$C$598,$L40,'CIS(customers)'!$H$8:$H$598)</f>
        <v>0</v>
      </c>
      <c r="Y40" s="151">
        <f>-SUMIF(Proprietor!$C$8:$C$574,$L40,Proprietor!$D$8:$D$574)</f>
        <v>0</v>
      </c>
      <c r="Z40" s="151">
        <f>+SUMIF(Proprietor!$C$8:$C$574,$L40,Proprietor!$H$8:$H$574)</f>
        <v>0</v>
      </c>
      <c r="AG40" s="148">
        <f t="shared" si="2"/>
        <v>0</v>
      </c>
    </row>
    <row r="41" spans="1:33">
      <c r="A41" s="159" t="str">
        <f>+Types!A39</f>
        <v>Motor Expenses</v>
      </c>
      <c r="B41" s="151">
        <f t="shared" si="3"/>
        <v>0</v>
      </c>
      <c r="J41" s="151" t="s">
        <v>147</v>
      </c>
      <c r="K41" s="256">
        <v>310</v>
      </c>
      <c r="L41" s="159" t="str">
        <f t="shared" si="4"/>
        <v>Motor Expenses</v>
      </c>
      <c r="O41" s="151">
        <f>-SUMIF('Business Bank'!$C$8:$C$598,$L41,'Business Bank'!$D$8:$D$598)</f>
        <v>0</v>
      </c>
      <c r="P41" s="151">
        <f>+SUMIF('Business Bank'!$C$8:$C$598,$L41,'Business Bank'!$H$8:$H$598)</f>
        <v>0</v>
      </c>
      <c r="Q41" s="151">
        <f>-SUMIF(Bank2!$C$8:$C$598,$L41,Bank2!$D$8:$D$598)</f>
        <v>0</v>
      </c>
      <c r="R41" s="151">
        <f>+SUMIF(Bank2!$C$8:$C$598,$L41,Bank2!$H$8:$H$598)</f>
        <v>0</v>
      </c>
      <c r="S41" s="151">
        <f>-SUMIF(CreditCard!$C$8:$C$598,$L41,CreditCard!$D$8:$D$598)</f>
        <v>0</v>
      </c>
      <c r="T41" s="151">
        <f>+SUMIF(CreditCard!$C$8:$C$598,$L41,CreditCard!$H$8:$H$598)</f>
        <v>0</v>
      </c>
      <c r="U41" s="151">
        <f>-SUMIF('CIS(suppliers)'!$C$8:$C$598,$L41,'CIS(suppliers)'!$D$8:$D$598)</f>
        <v>0</v>
      </c>
      <c r="V41" s="151">
        <f>+SUMIF('CIS(suppliers)'!$C$8:$C$598,$L41,'CIS(suppliers)'!$H$8:$H$598)</f>
        <v>0</v>
      </c>
      <c r="W41" s="151">
        <f>-SUMIF('CIS(customers)'!$C$8:$C$598,$L41,'CIS(customers)'!$D$8:$D$598)</f>
        <v>0</v>
      </c>
      <c r="X41" s="151">
        <f>+SUMIF('CIS(customers)'!$C$8:$C$598,$L41,'CIS(customers)'!$H$8:$H$598)</f>
        <v>0</v>
      </c>
      <c r="Y41" s="151">
        <f>-SUMIF(Proprietor!$C$8:$C$574,$L41,Proprietor!$D$8:$D$574)</f>
        <v>0</v>
      </c>
      <c r="Z41" s="151">
        <f>+SUMIF(Proprietor!$C$8:$C$574,$L41,Proprietor!$H$8:$H$574)</f>
        <v>0</v>
      </c>
      <c r="AG41" s="148">
        <f t="shared" si="2"/>
        <v>0</v>
      </c>
    </row>
    <row r="42" spans="1:33">
      <c r="A42" s="159" t="str">
        <f>+Types!A40</f>
        <v>Office Facilities</v>
      </c>
      <c r="B42" s="151">
        <f t="shared" si="3"/>
        <v>0</v>
      </c>
      <c r="J42" s="151" t="s">
        <v>276</v>
      </c>
      <c r="K42" s="256">
        <v>273</v>
      </c>
      <c r="L42" s="159" t="str">
        <f t="shared" si="4"/>
        <v>Office Facilities</v>
      </c>
      <c r="O42" s="151">
        <f>-SUMIF('Business Bank'!$C$8:$C$598,$L42,'Business Bank'!$D$8:$D$598)</f>
        <v>0</v>
      </c>
      <c r="P42" s="151">
        <f>+SUMIF('Business Bank'!$C$8:$C$598,$L42,'Business Bank'!$H$8:$H$598)</f>
        <v>0</v>
      </c>
      <c r="Q42" s="151">
        <f>-SUMIF(Bank2!$C$8:$C$598,$L42,Bank2!$D$8:$D$598)</f>
        <v>0</v>
      </c>
      <c r="R42" s="151">
        <f>+SUMIF(Bank2!$C$8:$C$598,$L42,Bank2!$H$8:$H$598)</f>
        <v>0</v>
      </c>
      <c r="S42" s="151">
        <f>-SUMIF(CreditCard!$C$8:$C$598,$L42,CreditCard!$D$8:$D$598)</f>
        <v>0</v>
      </c>
      <c r="T42" s="151">
        <f>+SUMIF(CreditCard!$C$8:$C$598,$L42,CreditCard!$H$8:$H$598)</f>
        <v>0</v>
      </c>
      <c r="U42" s="151">
        <f>-SUMIF('CIS(suppliers)'!$C$8:$C$598,$L42,'CIS(suppliers)'!$D$8:$D$598)</f>
        <v>0</v>
      </c>
      <c r="V42" s="151">
        <f>+SUMIF('CIS(suppliers)'!$C$8:$C$598,$L42,'CIS(suppliers)'!$H$8:$H$598)</f>
        <v>0</v>
      </c>
      <c r="W42" s="151">
        <f>-SUMIF('CIS(customers)'!$C$8:$C$598,$L42,'CIS(customers)'!$D$8:$D$598)</f>
        <v>0</v>
      </c>
      <c r="X42" s="151">
        <f>+SUMIF('CIS(customers)'!$C$8:$C$598,$L42,'CIS(customers)'!$H$8:$H$598)</f>
        <v>0</v>
      </c>
      <c r="Y42" s="151">
        <f>-SUMIF(Proprietor!$C$8:$C$574,$L42,Proprietor!$D$8:$D$574)</f>
        <v>0</v>
      </c>
      <c r="Z42" s="151">
        <f>+SUMIF(Proprietor!$C$8:$C$574,$L42,Proprietor!$H$8:$H$574)</f>
        <v>0</v>
      </c>
      <c r="AG42" s="148">
        <f t="shared" si="2"/>
        <v>0</v>
      </c>
    </row>
    <row r="43" spans="1:33" hidden="1">
      <c r="A43" s="159" t="str">
        <f>+Types!A43</f>
        <v xml:space="preserve">Pension </v>
      </c>
      <c r="B43" s="151">
        <f t="shared" si="3"/>
        <v>0</v>
      </c>
      <c r="I43" s="401" t="s">
        <v>554</v>
      </c>
      <c r="J43" s="151" t="s">
        <v>279</v>
      </c>
      <c r="K43" s="256">
        <v>235</v>
      </c>
      <c r="L43" s="159" t="str">
        <f t="shared" si="4"/>
        <v xml:space="preserve">Pension </v>
      </c>
      <c r="O43" s="151">
        <f>-SUMIF('Business Bank'!$C$8:$C$598,$L43,'Business Bank'!$D$8:$D$598)</f>
        <v>0</v>
      </c>
      <c r="P43" s="151">
        <f>+SUMIF('Business Bank'!$C$8:$C$598,$L43,'Business Bank'!$H$8:$H$598)</f>
        <v>0</v>
      </c>
      <c r="Q43" s="151">
        <f>-SUMIF(Bank2!$C$8:$C$598,$L43,Bank2!$D$8:$D$598)</f>
        <v>0</v>
      </c>
      <c r="R43" s="151">
        <f>+SUMIF(Bank2!$C$8:$C$598,$L43,Bank2!$H$8:$H$598)</f>
        <v>0</v>
      </c>
      <c r="S43" s="151">
        <f>-SUMIF(CreditCard!$C$8:$C$598,$L43,CreditCard!$D$8:$D$598)</f>
        <v>0</v>
      </c>
      <c r="T43" s="151">
        <f>+SUMIF(CreditCard!$C$8:$C$598,$L43,CreditCard!$H$8:$H$598)</f>
        <v>0</v>
      </c>
      <c r="U43" s="151">
        <f>-SUMIF('CIS(suppliers)'!$C$8:$C$598,$L43,'CIS(suppliers)'!$D$8:$D$598)</f>
        <v>0</v>
      </c>
      <c r="V43" s="151">
        <f>+SUMIF('CIS(suppliers)'!$C$8:$C$598,$L43,'CIS(suppliers)'!$H$8:$H$598)</f>
        <v>0</v>
      </c>
      <c r="W43" s="151">
        <f>-SUMIF('CIS(customers)'!$C$8:$C$598,$L43,'CIS(customers)'!$D$8:$D$598)</f>
        <v>0</v>
      </c>
      <c r="X43" s="151">
        <f>+SUMIF('CIS(customers)'!$C$8:$C$598,$L43,'CIS(customers)'!$H$8:$H$598)</f>
        <v>0</v>
      </c>
      <c r="Y43" s="151">
        <f>-SUMIF(Proprietor!$C$8:$C$574,$L43,Proprietor!$D$8:$D$574)</f>
        <v>0</v>
      </c>
      <c r="Z43" s="151">
        <f>+SUMIF(Proprietor!$C$8:$C$574,$L43,Proprietor!$H$8:$H$574)</f>
        <v>0</v>
      </c>
      <c r="AG43" s="148">
        <f t="shared" si="2"/>
        <v>0</v>
      </c>
    </row>
    <row r="44" spans="1:33">
      <c r="A44" s="159" t="str">
        <f>+Types!A45</f>
        <v>Postage</v>
      </c>
      <c r="B44" s="151">
        <f t="shared" si="3"/>
        <v>0</v>
      </c>
      <c r="J44" s="151" t="s">
        <v>277</v>
      </c>
      <c r="K44" s="256">
        <v>276</v>
      </c>
      <c r="L44" s="159" t="str">
        <f t="shared" si="4"/>
        <v>Postage</v>
      </c>
      <c r="O44" s="151">
        <f>-SUMIF('Business Bank'!$C$8:$C$598,$L44,'Business Bank'!$D$8:$D$598)</f>
        <v>0</v>
      </c>
      <c r="P44" s="151">
        <f>+SUMIF('Business Bank'!$C$8:$C$598,$L44,'Business Bank'!$H$8:$H$598)</f>
        <v>0</v>
      </c>
      <c r="Q44" s="151">
        <f>-SUMIF(Bank2!$C$8:$C$598,$L44,Bank2!$D$8:$D$598)</f>
        <v>0</v>
      </c>
      <c r="R44" s="151">
        <f>+SUMIF(Bank2!$C$8:$C$598,$L44,Bank2!$H$8:$H$598)</f>
        <v>0</v>
      </c>
      <c r="S44" s="151">
        <f>-SUMIF(CreditCard!$C$8:$C$598,$L44,CreditCard!$D$8:$D$598)</f>
        <v>0</v>
      </c>
      <c r="T44" s="151">
        <f>+SUMIF(CreditCard!$C$8:$C$598,$L44,CreditCard!$H$8:$H$598)</f>
        <v>0</v>
      </c>
      <c r="U44" s="151">
        <f>-SUMIF('CIS(suppliers)'!$C$8:$C$598,$L44,'CIS(suppliers)'!$D$8:$D$598)</f>
        <v>0</v>
      </c>
      <c r="V44" s="151">
        <f>+SUMIF('CIS(suppliers)'!$C$8:$C$598,$L44,'CIS(suppliers)'!$H$8:$H$598)</f>
        <v>0</v>
      </c>
      <c r="W44" s="151">
        <f>-SUMIF('CIS(customers)'!$C$8:$C$598,$L44,'CIS(customers)'!$D$8:$D$598)</f>
        <v>0</v>
      </c>
      <c r="X44" s="151">
        <f>+SUMIF('CIS(customers)'!$C$8:$C$598,$L44,'CIS(customers)'!$H$8:$H$598)</f>
        <v>0</v>
      </c>
      <c r="Y44" s="151">
        <f>-SUMIF(Proprietor!$C$8:$C$574,$L44,Proprietor!$D$8:$D$574)</f>
        <v>0</v>
      </c>
      <c r="Z44" s="151">
        <f>+SUMIF(Proprietor!$C$8:$C$574,$L44,Proprietor!$H$8:$H$574)</f>
        <v>0</v>
      </c>
      <c r="AG44" s="148">
        <f t="shared" si="2"/>
        <v>0</v>
      </c>
    </row>
    <row r="45" spans="1:33">
      <c r="A45" s="159" t="str">
        <f>+Types!A46</f>
        <v>Premises Insurance</v>
      </c>
      <c r="B45" s="151">
        <f t="shared" si="3"/>
        <v>0</v>
      </c>
      <c r="J45" s="151" t="s">
        <v>276</v>
      </c>
      <c r="K45" s="256">
        <v>255</v>
      </c>
      <c r="L45" s="159" t="str">
        <f t="shared" si="4"/>
        <v>Premises Insurance</v>
      </c>
      <c r="O45" s="151">
        <f>-SUMIF('Business Bank'!$C$8:$C$598,$L45,'Business Bank'!$D$8:$D$598)</f>
        <v>0</v>
      </c>
      <c r="P45" s="151">
        <f>+SUMIF('Business Bank'!$C$8:$C$598,$L45,'Business Bank'!$H$8:$H$598)</f>
        <v>0</v>
      </c>
      <c r="Q45" s="151">
        <f>-SUMIF(Bank2!$C$8:$C$598,$L45,Bank2!$D$8:$D$598)</f>
        <v>0</v>
      </c>
      <c r="R45" s="151">
        <f>+SUMIF(Bank2!$C$8:$C$598,$L45,Bank2!$H$8:$H$598)</f>
        <v>0</v>
      </c>
      <c r="S45" s="151">
        <f>-SUMIF(CreditCard!$C$8:$C$598,$L45,CreditCard!$D$8:$D$598)</f>
        <v>0</v>
      </c>
      <c r="T45" s="151">
        <f>+SUMIF(CreditCard!$C$8:$C$598,$L45,CreditCard!$H$8:$H$598)</f>
        <v>0</v>
      </c>
      <c r="U45" s="151">
        <f>-SUMIF('CIS(suppliers)'!$C$8:$C$598,$L45,'CIS(suppliers)'!$D$8:$D$598)</f>
        <v>0</v>
      </c>
      <c r="V45" s="151">
        <f>+SUMIF('CIS(suppliers)'!$C$8:$C$598,$L45,'CIS(suppliers)'!$H$8:$H$598)</f>
        <v>0</v>
      </c>
      <c r="W45" s="151">
        <f>-SUMIF('CIS(customers)'!$C$8:$C$598,$L45,'CIS(customers)'!$D$8:$D$598)</f>
        <v>0</v>
      </c>
      <c r="X45" s="151">
        <f>+SUMIF('CIS(customers)'!$C$8:$C$598,$L45,'CIS(customers)'!$H$8:$H$598)</f>
        <v>0</v>
      </c>
      <c r="Y45" s="151">
        <f>-SUMIF(Proprietor!$C$8:$C$574,$L45,Proprietor!$D$8:$D$574)</f>
        <v>0</v>
      </c>
      <c r="Z45" s="151">
        <f>+SUMIF(Proprietor!$C$8:$C$574,$L45,Proprietor!$H$8:$H$574)</f>
        <v>0</v>
      </c>
      <c r="AG45" s="148">
        <f t="shared" si="2"/>
        <v>0</v>
      </c>
    </row>
    <row r="46" spans="1:33">
      <c r="A46" s="159" t="str">
        <f>+Types!A47</f>
        <v>Printing</v>
      </c>
      <c r="B46" s="151">
        <f t="shared" si="3"/>
        <v>0</v>
      </c>
      <c r="J46" s="151" t="s">
        <v>277</v>
      </c>
      <c r="K46" s="256">
        <v>276</v>
      </c>
      <c r="L46" s="159" t="str">
        <f t="shared" si="4"/>
        <v>Printing</v>
      </c>
      <c r="O46" s="151">
        <f>-SUMIF('Business Bank'!$C$8:$C$598,$L46,'Business Bank'!$D$8:$D$598)</f>
        <v>0</v>
      </c>
      <c r="P46" s="151">
        <f>+SUMIF('Business Bank'!$C$8:$C$598,$L46,'Business Bank'!$H$8:$H$598)</f>
        <v>0</v>
      </c>
      <c r="Q46" s="151">
        <f>-SUMIF(Bank2!$C$8:$C$598,$L46,Bank2!$D$8:$D$598)</f>
        <v>0</v>
      </c>
      <c r="R46" s="151">
        <f>+SUMIF(Bank2!$C$8:$C$598,$L46,Bank2!$H$8:$H$598)</f>
        <v>0</v>
      </c>
      <c r="S46" s="151">
        <f>-SUMIF(CreditCard!$C$8:$C$598,$L46,CreditCard!$D$8:$D$598)</f>
        <v>0</v>
      </c>
      <c r="T46" s="151">
        <f>+SUMIF(CreditCard!$C$8:$C$598,$L46,CreditCard!$H$8:$H$598)</f>
        <v>0</v>
      </c>
      <c r="U46" s="151">
        <f>-SUMIF('CIS(suppliers)'!$C$8:$C$598,$L46,'CIS(suppliers)'!$D$8:$D$598)</f>
        <v>0</v>
      </c>
      <c r="V46" s="151">
        <f>+SUMIF('CIS(suppliers)'!$C$8:$C$598,$L46,'CIS(suppliers)'!$H$8:$H$598)</f>
        <v>0</v>
      </c>
      <c r="W46" s="151">
        <f>-SUMIF('CIS(customers)'!$C$8:$C$598,$L46,'CIS(customers)'!$D$8:$D$598)</f>
        <v>0</v>
      </c>
      <c r="X46" s="151">
        <f>+SUMIF('CIS(customers)'!$C$8:$C$598,$L46,'CIS(customers)'!$H$8:$H$598)</f>
        <v>0</v>
      </c>
      <c r="Y46" s="151">
        <f>-SUMIF(Proprietor!$C$8:$C$574,$L46,Proprietor!$D$8:$D$574)</f>
        <v>0</v>
      </c>
      <c r="Z46" s="151">
        <f>+SUMIF(Proprietor!$C$8:$C$574,$L46,Proprietor!$H$8:$H$574)</f>
        <v>0</v>
      </c>
      <c r="AG46" s="148">
        <f t="shared" si="2"/>
        <v>0</v>
      </c>
    </row>
    <row r="47" spans="1:33">
      <c r="A47" s="159" t="str">
        <f>+Types!A48</f>
        <v>Professional Associations</v>
      </c>
      <c r="B47" s="151">
        <f t="shared" si="3"/>
        <v>0</v>
      </c>
      <c r="J47" s="151" t="s">
        <v>273</v>
      </c>
      <c r="K47" s="256">
        <v>284</v>
      </c>
      <c r="L47" s="159" t="str">
        <f t="shared" si="4"/>
        <v>Professional Associations</v>
      </c>
      <c r="O47" s="151">
        <f>-SUMIF('Business Bank'!$C$8:$C$598,$L47,'Business Bank'!$D$8:$D$598)</f>
        <v>0</v>
      </c>
      <c r="P47" s="151">
        <f>+SUMIF('Business Bank'!$C$8:$C$598,$L47,'Business Bank'!$H$8:$H$598)</f>
        <v>0</v>
      </c>
      <c r="Q47" s="151">
        <f>-SUMIF(Bank2!$C$8:$C$598,$L47,Bank2!$D$8:$D$598)</f>
        <v>0</v>
      </c>
      <c r="R47" s="151">
        <f>+SUMIF(Bank2!$C$8:$C$598,$L47,Bank2!$H$8:$H$598)</f>
        <v>0</v>
      </c>
      <c r="S47" s="151">
        <f>-SUMIF(CreditCard!$C$8:$C$598,$L47,CreditCard!$D$8:$D$598)</f>
        <v>0</v>
      </c>
      <c r="T47" s="151">
        <f>+SUMIF(CreditCard!$C$8:$C$598,$L47,CreditCard!$H$8:$H$598)</f>
        <v>0</v>
      </c>
      <c r="U47" s="151">
        <f>-SUMIF('CIS(suppliers)'!$C$8:$C$598,$L47,'CIS(suppliers)'!$D$8:$D$598)</f>
        <v>0</v>
      </c>
      <c r="V47" s="151">
        <f>+SUMIF('CIS(suppliers)'!$C$8:$C$598,$L47,'CIS(suppliers)'!$H$8:$H$598)</f>
        <v>0</v>
      </c>
      <c r="W47" s="151">
        <f>-SUMIF('CIS(customers)'!$C$8:$C$598,$L47,'CIS(customers)'!$D$8:$D$598)</f>
        <v>0</v>
      </c>
      <c r="X47" s="151">
        <f>+SUMIF('CIS(customers)'!$C$8:$C$598,$L47,'CIS(customers)'!$H$8:$H$598)</f>
        <v>0</v>
      </c>
      <c r="Y47" s="151">
        <f>-SUMIF(Proprietor!$C$8:$C$574,$L47,Proprietor!$D$8:$D$574)</f>
        <v>0</v>
      </c>
      <c r="Z47" s="151">
        <f>+SUMIF(Proprietor!$C$8:$C$574,$L47,Proprietor!$H$8:$H$574)</f>
        <v>0</v>
      </c>
      <c r="AG47" s="148">
        <f t="shared" si="2"/>
        <v>0</v>
      </c>
    </row>
    <row r="48" spans="1:33">
      <c r="A48" s="159" t="str">
        <f>+Types!A49</f>
        <v>Professional Books, Magazines And Journals</v>
      </c>
      <c r="B48" s="151">
        <f t="shared" si="3"/>
        <v>0</v>
      </c>
      <c r="J48" s="151" t="s">
        <v>277</v>
      </c>
      <c r="K48" s="256">
        <v>282</v>
      </c>
      <c r="L48" s="159" t="str">
        <f t="shared" si="4"/>
        <v>Professional Books, Magazines And Journals</v>
      </c>
      <c r="O48" s="151">
        <f>-SUMIF('Business Bank'!$C$8:$C$598,$L48,'Business Bank'!$D$8:$D$598)</f>
        <v>0</v>
      </c>
      <c r="P48" s="151">
        <f>+SUMIF('Business Bank'!$C$8:$C$598,$L48,'Business Bank'!$H$8:$H$598)</f>
        <v>0</v>
      </c>
      <c r="Q48" s="151">
        <f>-SUMIF(Bank2!$C$8:$C$598,$L48,Bank2!$D$8:$D$598)</f>
        <v>0</v>
      </c>
      <c r="R48" s="151">
        <f>+SUMIF(Bank2!$C$8:$C$598,$L48,Bank2!$H$8:$H$598)</f>
        <v>0</v>
      </c>
      <c r="S48" s="151">
        <f>-SUMIF(CreditCard!$C$8:$C$598,$L48,CreditCard!$D$8:$D$598)</f>
        <v>0</v>
      </c>
      <c r="T48" s="151">
        <f>+SUMIF(CreditCard!$C$8:$C$598,$L48,CreditCard!$H$8:$H$598)</f>
        <v>0</v>
      </c>
      <c r="U48" s="151">
        <f>-SUMIF('CIS(suppliers)'!$C$8:$C$598,$L48,'CIS(suppliers)'!$D$8:$D$598)</f>
        <v>0</v>
      </c>
      <c r="V48" s="151">
        <f>+SUMIF('CIS(suppliers)'!$C$8:$C$598,$L48,'CIS(suppliers)'!$H$8:$H$598)</f>
        <v>0</v>
      </c>
      <c r="W48" s="151">
        <f>-SUMIF('CIS(customers)'!$C$8:$C$598,$L48,'CIS(customers)'!$D$8:$D$598)</f>
        <v>0</v>
      </c>
      <c r="X48" s="151">
        <f>+SUMIF('CIS(customers)'!$C$8:$C$598,$L48,'CIS(customers)'!$H$8:$H$598)</f>
        <v>0</v>
      </c>
      <c r="Y48" s="151">
        <f>-SUMIF(Proprietor!$C$8:$C$574,$L48,Proprietor!$D$8:$D$574)</f>
        <v>0</v>
      </c>
      <c r="Z48" s="151">
        <f>+SUMIF(Proprietor!$C$8:$C$574,$L48,Proprietor!$H$8:$H$574)</f>
        <v>0</v>
      </c>
      <c r="AG48" s="148">
        <f t="shared" si="2"/>
        <v>0</v>
      </c>
    </row>
    <row r="49" spans="1:33">
      <c r="A49" s="159" t="str">
        <f>+Types!A52</f>
        <v>Rent</v>
      </c>
      <c r="B49" s="151">
        <f t="shared" si="3"/>
        <v>0</v>
      </c>
      <c r="J49" s="151" t="s">
        <v>276</v>
      </c>
      <c r="K49" s="256">
        <v>251</v>
      </c>
      <c r="L49" s="159" t="str">
        <f t="shared" si="4"/>
        <v>Rent</v>
      </c>
      <c r="O49" s="151">
        <f>-SUMIF('Business Bank'!$C$8:$C$598,$L49,'Business Bank'!$D$8:$D$598)</f>
        <v>0</v>
      </c>
      <c r="P49" s="151">
        <f>+SUMIF('Business Bank'!$C$8:$C$598,$L49,'Business Bank'!$H$8:$H$598)</f>
        <v>0</v>
      </c>
      <c r="Q49" s="151">
        <f>-SUMIF(Bank2!$C$8:$C$598,$L49,Bank2!$D$8:$D$598)</f>
        <v>0</v>
      </c>
      <c r="R49" s="151">
        <f>+SUMIF(Bank2!$C$8:$C$598,$L49,Bank2!$H$8:$H$598)</f>
        <v>0</v>
      </c>
      <c r="S49" s="151">
        <f>-SUMIF(CreditCard!$C$8:$C$598,$L49,CreditCard!$D$8:$D$598)</f>
        <v>0</v>
      </c>
      <c r="T49" s="151">
        <f>+SUMIF(CreditCard!$C$8:$C$598,$L49,CreditCard!$H$8:$H$598)</f>
        <v>0</v>
      </c>
      <c r="U49" s="151">
        <f>-SUMIF('CIS(suppliers)'!$C$8:$C$598,$L49,'CIS(suppliers)'!$D$8:$D$598)</f>
        <v>0</v>
      </c>
      <c r="V49" s="151">
        <f>+SUMIF('CIS(suppliers)'!$C$8:$C$598,$L49,'CIS(suppliers)'!$H$8:$H$598)</f>
        <v>0</v>
      </c>
      <c r="W49" s="151">
        <f>-SUMIF('CIS(customers)'!$C$8:$C$598,$L49,'CIS(customers)'!$D$8:$D$598)</f>
        <v>0</v>
      </c>
      <c r="X49" s="151">
        <f>+SUMIF('CIS(customers)'!$C$8:$C$598,$L49,'CIS(customers)'!$H$8:$H$598)</f>
        <v>0</v>
      </c>
      <c r="Y49" s="151">
        <f>-SUMIF(Proprietor!$C$8:$C$574,$L49,Proprietor!$D$8:$D$574)</f>
        <v>0</v>
      </c>
      <c r="Z49" s="151">
        <f>+SUMIF(Proprietor!$C$8:$C$574,$L49,Proprietor!$H$8:$H$574)</f>
        <v>0</v>
      </c>
      <c r="AG49" s="148">
        <f t="shared" si="2"/>
        <v>0</v>
      </c>
    </row>
    <row r="50" spans="1:33">
      <c r="A50" s="159" t="str">
        <f>+Types!A54</f>
        <v>Repairs To Equipment</v>
      </c>
      <c r="B50" s="151">
        <f t="shared" si="3"/>
        <v>0</v>
      </c>
      <c r="J50" s="151" t="s">
        <v>280</v>
      </c>
      <c r="K50" s="256">
        <v>263</v>
      </c>
      <c r="L50" s="159" t="str">
        <f t="shared" si="4"/>
        <v>Repairs To Equipment</v>
      </c>
      <c r="O50" s="151">
        <f>-SUMIF('Business Bank'!$C$8:$C$598,$L50,'Business Bank'!$D$8:$D$598)</f>
        <v>0</v>
      </c>
      <c r="P50" s="151">
        <f>+SUMIF('Business Bank'!$C$8:$C$598,$L50,'Business Bank'!$H$8:$H$598)</f>
        <v>0</v>
      </c>
      <c r="Q50" s="151">
        <f>-SUMIF(Bank2!$C$8:$C$598,$L50,Bank2!$D$8:$D$598)</f>
        <v>0</v>
      </c>
      <c r="R50" s="151">
        <f>+SUMIF(Bank2!$C$8:$C$598,$L50,Bank2!$H$8:$H$598)</f>
        <v>0</v>
      </c>
      <c r="S50" s="151">
        <f>-SUMIF(CreditCard!$C$8:$C$598,$L50,CreditCard!$D$8:$D$598)</f>
        <v>0</v>
      </c>
      <c r="T50" s="151">
        <f>+SUMIF(CreditCard!$C$8:$C$598,$L50,CreditCard!$H$8:$H$598)</f>
        <v>0</v>
      </c>
      <c r="U50" s="151">
        <f>-SUMIF('CIS(suppliers)'!$C$8:$C$598,$L50,'CIS(suppliers)'!$D$8:$D$598)</f>
        <v>0</v>
      </c>
      <c r="V50" s="151">
        <f>+SUMIF('CIS(suppliers)'!$C$8:$C$598,$L50,'CIS(suppliers)'!$H$8:$H$598)</f>
        <v>0</v>
      </c>
      <c r="W50" s="151">
        <f>-SUMIF('CIS(customers)'!$C$8:$C$598,$L50,'CIS(customers)'!$D$8:$D$598)</f>
        <v>0</v>
      </c>
      <c r="X50" s="151">
        <f>+SUMIF('CIS(customers)'!$C$8:$C$598,$L50,'CIS(customers)'!$H$8:$H$598)</f>
        <v>0</v>
      </c>
      <c r="Y50" s="151">
        <f>-SUMIF(Proprietor!$C$8:$C$574,$L50,Proprietor!$D$8:$D$574)</f>
        <v>0</v>
      </c>
      <c r="Z50" s="151">
        <f>+SUMIF(Proprietor!$C$8:$C$574,$L50,Proprietor!$H$8:$H$574)</f>
        <v>0</v>
      </c>
      <c r="AG50" s="148">
        <f t="shared" si="2"/>
        <v>0</v>
      </c>
    </row>
    <row r="51" spans="1:33">
      <c r="A51" s="159" t="str">
        <f>+Types!A55</f>
        <v>Repairs To Premises</v>
      </c>
      <c r="B51" s="151">
        <f t="shared" si="3"/>
        <v>0</v>
      </c>
      <c r="J51" s="151" t="s">
        <v>280</v>
      </c>
      <c r="K51" s="256">
        <v>260</v>
      </c>
      <c r="L51" s="159" t="str">
        <f t="shared" si="4"/>
        <v>Repairs To Premises</v>
      </c>
      <c r="O51" s="151">
        <f>-SUMIF('Business Bank'!$C$8:$C$598,$L51,'Business Bank'!$D$8:$D$598)</f>
        <v>0</v>
      </c>
      <c r="P51" s="151">
        <f>+SUMIF('Business Bank'!$C$8:$C$598,$L51,'Business Bank'!$H$8:$H$598)</f>
        <v>0</v>
      </c>
      <c r="Q51" s="151">
        <f>-SUMIF(Bank2!$C$8:$C$598,$L51,Bank2!$D$8:$D$598)</f>
        <v>0</v>
      </c>
      <c r="R51" s="151">
        <f>+SUMIF(Bank2!$C$8:$C$598,$L51,Bank2!$H$8:$H$598)</f>
        <v>0</v>
      </c>
      <c r="S51" s="151">
        <f>-SUMIF(CreditCard!$C$8:$C$598,$L51,CreditCard!$D$8:$D$598)</f>
        <v>0</v>
      </c>
      <c r="T51" s="151">
        <f>+SUMIF(CreditCard!$C$8:$C$598,$L51,CreditCard!$H$8:$H$598)</f>
        <v>0</v>
      </c>
      <c r="U51" s="151">
        <f>-SUMIF('CIS(suppliers)'!$C$8:$C$598,$L51,'CIS(suppliers)'!$D$8:$D$598)</f>
        <v>0</v>
      </c>
      <c r="V51" s="151">
        <f>+SUMIF('CIS(suppliers)'!$C$8:$C$598,$L51,'CIS(suppliers)'!$H$8:$H$598)</f>
        <v>0</v>
      </c>
      <c r="W51" s="151">
        <f>-SUMIF('CIS(customers)'!$C$8:$C$598,$L51,'CIS(customers)'!$D$8:$D$598)</f>
        <v>0</v>
      </c>
      <c r="X51" s="151">
        <f>+SUMIF('CIS(customers)'!$C$8:$C$598,$L51,'CIS(customers)'!$H$8:$H$598)</f>
        <v>0</v>
      </c>
      <c r="Y51" s="151">
        <f>-SUMIF(Proprietor!$C$8:$C$574,$L51,Proprietor!$D$8:$D$574)</f>
        <v>0</v>
      </c>
      <c r="Z51" s="151">
        <f>+SUMIF(Proprietor!$C$8:$C$574,$L51,Proprietor!$H$8:$H$574)</f>
        <v>0</v>
      </c>
      <c r="AG51" s="148">
        <f t="shared" si="2"/>
        <v>0</v>
      </c>
    </row>
    <row r="52" spans="1:33">
      <c r="A52" s="159" t="str">
        <f>+Types!A57</f>
        <v>Staff Welfare</v>
      </c>
      <c r="B52" s="151">
        <f t="shared" si="3"/>
        <v>0</v>
      </c>
      <c r="J52" s="151" t="s">
        <v>279</v>
      </c>
      <c r="K52" s="256">
        <v>243</v>
      </c>
      <c r="L52" s="159" t="str">
        <f t="shared" si="4"/>
        <v>Staff Welfare</v>
      </c>
      <c r="O52" s="151">
        <f>-SUMIF('Business Bank'!$C$8:$C$598,$L52,'Business Bank'!$D$8:$D$598)</f>
        <v>0</v>
      </c>
      <c r="P52" s="151">
        <f>+SUMIF('Business Bank'!$C$8:$C$598,$L52,'Business Bank'!$H$8:$H$598)</f>
        <v>0</v>
      </c>
      <c r="Q52" s="151">
        <f>-SUMIF(Bank2!$C$8:$C$598,$L52,Bank2!$D$8:$D$598)</f>
        <v>0</v>
      </c>
      <c r="R52" s="151">
        <f>+SUMIF(Bank2!$C$8:$C$598,$L52,Bank2!$H$8:$H$598)</f>
        <v>0</v>
      </c>
      <c r="S52" s="151">
        <f>-SUMIF(CreditCard!$C$8:$C$598,$L52,CreditCard!$D$8:$D$598)</f>
        <v>0</v>
      </c>
      <c r="T52" s="151">
        <f>+SUMIF(CreditCard!$C$8:$C$598,$L52,CreditCard!$H$8:$H$598)</f>
        <v>0</v>
      </c>
      <c r="U52" s="151">
        <f>-SUMIF('CIS(suppliers)'!$C$8:$C$598,$L52,'CIS(suppliers)'!$D$8:$D$598)</f>
        <v>0</v>
      </c>
      <c r="V52" s="151">
        <f>+SUMIF('CIS(suppliers)'!$C$8:$C$598,$L52,'CIS(suppliers)'!$H$8:$H$598)</f>
        <v>0</v>
      </c>
      <c r="W52" s="151">
        <f>-SUMIF('CIS(customers)'!$C$8:$C$598,$L52,'CIS(customers)'!$D$8:$D$598)</f>
        <v>0</v>
      </c>
      <c r="X52" s="151">
        <f>+SUMIF('CIS(customers)'!$C$8:$C$598,$L52,'CIS(customers)'!$H$8:$H$598)</f>
        <v>0</v>
      </c>
      <c r="Y52" s="151">
        <f>-SUMIF(Proprietor!$C$8:$C$574,$L52,Proprietor!$D$8:$D$574)</f>
        <v>0</v>
      </c>
      <c r="Z52" s="151">
        <f>+SUMIF(Proprietor!$C$8:$C$574,$L52,Proprietor!$H$8:$H$574)</f>
        <v>0</v>
      </c>
      <c r="AG52" s="148">
        <f t="shared" si="2"/>
        <v>0</v>
      </c>
    </row>
    <row r="53" spans="1:33">
      <c r="A53" s="159" t="str">
        <f>+Types!A58</f>
        <v>Stationery</v>
      </c>
      <c r="B53" s="151">
        <f t="shared" si="3"/>
        <v>0</v>
      </c>
      <c r="J53" s="151" t="s">
        <v>277</v>
      </c>
      <c r="K53" s="256">
        <v>276</v>
      </c>
      <c r="L53" s="159" t="str">
        <f t="shared" si="4"/>
        <v>Stationery</v>
      </c>
      <c r="O53" s="151">
        <f>-SUMIF('Business Bank'!$C$8:$C$598,$L53,'Business Bank'!$D$8:$D$598)</f>
        <v>0</v>
      </c>
      <c r="P53" s="151">
        <f>+SUMIF('Business Bank'!$C$8:$C$598,$L53,'Business Bank'!$H$8:$H$598)</f>
        <v>0</v>
      </c>
      <c r="Q53" s="151">
        <f>-SUMIF(Bank2!$C$8:$C$598,$L53,Bank2!$D$8:$D$598)</f>
        <v>0</v>
      </c>
      <c r="R53" s="151">
        <f>+SUMIF(Bank2!$C$8:$C$598,$L53,Bank2!$H$8:$H$598)</f>
        <v>0</v>
      </c>
      <c r="S53" s="151">
        <f>-SUMIF(CreditCard!$C$8:$C$598,$L53,CreditCard!$D$8:$D$598)</f>
        <v>0</v>
      </c>
      <c r="T53" s="151">
        <f>+SUMIF(CreditCard!$C$8:$C$598,$L53,CreditCard!$H$8:$H$598)</f>
        <v>0</v>
      </c>
      <c r="U53" s="151">
        <f>-SUMIF('CIS(suppliers)'!$C$8:$C$598,$L53,'CIS(suppliers)'!$D$8:$D$598)</f>
        <v>0</v>
      </c>
      <c r="V53" s="151">
        <f>+SUMIF('CIS(suppliers)'!$C$8:$C$598,$L53,'CIS(suppliers)'!$H$8:$H$598)</f>
        <v>0</v>
      </c>
      <c r="W53" s="151">
        <f>-SUMIF('CIS(customers)'!$C$8:$C$598,$L53,'CIS(customers)'!$D$8:$D$598)</f>
        <v>0</v>
      </c>
      <c r="X53" s="151">
        <f>+SUMIF('CIS(customers)'!$C$8:$C$598,$L53,'CIS(customers)'!$H$8:$H$598)</f>
        <v>0</v>
      </c>
      <c r="Y53" s="151">
        <f>-SUMIF(Proprietor!$C$8:$C$574,$L53,Proprietor!$D$8:$D$574)</f>
        <v>0</v>
      </c>
      <c r="Z53" s="151">
        <f>+SUMIF(Proprietor!$C$8:$C$574,$L53,Proprietor!$H$8:$H$574)</f>
        <v>0</v>
      </c>
      <c r="AG53" s="148">
        <f t="shared" si="2"/>
        <v>0</v>
      </c>
    </row>
    <row r="54" spans="1:33">
      <c r="A54" s="159" t="str">
        <f>+Types!A59</f>
        <v>Subcontractors</v>
      </c>
      <c r="B54" s="151">
        <f t="shared" si="3"/>
        <v>0</v>
      </c>
      <c r="J54" s="151" t="s">
        <v>279</v>
      </c>
      <c r="K54" s="256">
        <v>237</v>
      </c>
      <c r="L54" s="159" t="str">
        <f t="shared" si="4"/>
        <v>Subcontractors</v>
      </c>
      <c r="O54" s="151">
        <f>-SUMIF('Business Bank'!$C$8:$C$598,$L54,'Business Bank'!$D$8:$D$598)</f>
        <v>0</v>
      </c>
      <c r="P54" s="151">
        <f>+SUMIF('Business Bank'!$C$8:$C$598,$L54,'Business Bank'!$H$8:$H$598)</f>
        <v>0</v>
      </c>
      <c r="Q54" s="151">
        <f>-SUMIF(Bank2!$C$8:$C$598,$L54,Bank2!$D$8:$D$598)</f>
        <v>0</v>
      </c>
      <c r="R54" s="151">
        <f>+SUMIF(Bank2!$C$8:$C$598,$L54,Bank2!$H$8:$H$598)</f>
        <v>0</v>
      </c>
      <c r="S54" s="151">
        <f>-SUMIF(CreditCard!$C$8:$C$598,$L54,CreditCard!$D$8:$D$598)</f>
        <v>0</v>
      </c>
      <c r="T54" s="151">
        <f>+SUMIF(CreditCard!$C$8:$C$598,$L54,CreditCard!$H$8:$H$598)</f>
        <v>0</v>
      </c>
      <c r="U54" s="151">
        <f>-SUMIF('CIS(suppliers)'!$C$8:$C$598,$L54,'CIS(suppliers)'!$D$8:$D$598)</f>
        <v>0</v>
      </c>
      <c r="V54" s="151">
        <f>+SUMIF('CIS(suppliers)'!$C$8:$C$598,$L54,'CIS(suppliers)'!$H$8:$H$598)</f>
        <v>0</v>
      </c>
      <c r="W54" s="151">
        <f>-SUMIF('CIS(customers)'!$C$8:$C$598,$L54,'CIS(customers)'!$D$8:$D$598)</f>
        <v>0</v>
      </c>
      <c r="X54" s="151">
        <f>+SUMIF('CIS(customers)'!$C$8:$C$598,$L54,'CIS(customers)'!$H$8:$H$598)</f>
        <v>0</v>
      </c>
      <c r="Y54" s="151">
        <f>-SUMIF(Proprietor!$C$8:$C$574,$L54,Proprietor!$D$8:$D$574)</f>
        <v>0</v>
      </c>
      <c r="Z54" s="151">
        <f>+SUMIF(Proprietor!$C$8:$C$574,$L54,Proprietor!$H$8:$H$574)</f>
        <v>0</v>
      </c>
      <c r="AG54" s="148">
        <f t="shared" si="2"/>
        <v>0</v>
      </c>
    </row>
    <row r="55" spans="1:33">
      <c r="A55" s="159" t="str">
        <f>+Types!A60</f>
        <v>Subsistence</v>
      </c>
      <c r="B55" s="151">
        <f t="shared" si="3"/>
        <v>0</v>
      </c>
      <c r="J55" s="151" t="s">
        <v>272</v>
      </c>
      <c r="K55" s="256">
        <v>320</v>
      </c>
      <c r="L55" s="159" t="str">
        <f t="shared" si="4"/>
        <v>Subsistence</v>
      </c>
      <c r="O55" s="151">
        <f>-SUMIF('Business Bank'!$C$8:$C$598,$L55,'Business Bank'!$D$8:$D$598)</f>
        <v>0</v>
      </c>
      <c r="P55" s="151">
        <f>+SUMIF('Business Bank'!$C$8:$C$598,$L55,'Business Bank'!$H$8:$H$598)</f>
        <v>0</v>
      </c>
      <c r="Q55" s="151">
        <f>-SUMIF(Bank2!$C$8:$C$598,$L55,Bank2!$D$8:$D$598)</f>
        <v>0</v>
      </c>
      <c r="R55" s="151">
        <f>+SUMIF(Bank2!$C$8:$C$598,$L55,Bank2!$H$8:$H$598)</f>
        <v>0</v>
      </c>
      <c r="S55" s="151">
        <f>-SUMIF(CreditCard!$C$8:$C$598,$L55,CreditCard!$D$8:$D$598)</f>
        <v>0</v>
      </c>
      <c r="T55" s="151">
        <f>+SUMIF(CreditCard!$C$8:$C$598,$L55,CreditCard!$H$8:$H$598)</f>
        <v>0</v>
      </c>
      <c r="U55" s="151">
        <f>-SUMIF('CIS(suppliers)'!$C$8:$C$598,$L55,'CIS(suppliers)'!$D$8:$D$598)</f>
        <v>0</v>
      </c>
      <c r="V55" s="151">
        <f>+SUMIF('CIS(suppliers)'!$C$8:$C$598,$L55,'CIS(suppliers)'!$H$8:$H$598)</f>
        <v>0</v>
      </c>
      <c r="W55" s="151">
        <f>-SUMIF('CIS(customers)'!$C$8:$C$598,$L55,'CIS(customers)'!$D$8:$D$598)</f>
        <v>0</v>
      </c>
      <c r="X55" s="151">
        <f>+SUMIF('CIS(customers)'!$C$8:$C$598,$L55,'CIS(customers)'!$H$8:$H$598)</f>
        <v>0</v>
      </c>
      <c r="Y55" s="151">
        <f>-SUMIF(Proprietor!$C$8:$C$574,$L55,Proprietor!$D$8:$D$574)</f>
        <v>0</v>
      </c>
      <c r="Z55" s="151">
        <f>+SUMIF(Proprietor!$C$8:$C$574,$L55,Proprietor!$H$8:$H$574)</f>
        <v>0</v>
      </c>
      <c r="AG55" s="148">
        <f t="shared" si="2"/>
        <v>0</v>
      </c>
    </row>
    <row r="56" spans="1:33">
      <c r="A56" s="159" t="str">
        <f>+Types!A61</f>
        <v>Sundry Expenses</v>
      </c>
      <c r="B56" s="151">
        <f t="shared" si="3"/>
        <v>0</v>
      </c>
      <c r="J56" s="151" t="s">
        <v>277</v>
      </c>
      <c r="K56" s="256">
        <v>300</v>
      </c>
      <c r="L56" s="159" t="str">
        <f t="shared" si="4"/>
        <v>Sundry Expenses</v>
      </c>
      <c r="O56" s="151">
        <f>-SUMIF('Business Bank'!$C$8:$C$598,$L56,'Business Bank'!$D$8:$D$598)</f>
        <v>0</v>
      </c>
      <c r="P56" s="151">
        <f>+SUMIF('Business Bank'!$C$8:$C$598,$L56,'Business Bank'!$H$8:$H$598)</f>
        <v>0</v>
      </c>
      <c r="Q56" s="151">
        <f>-SUMIF(Bank2!$C$8:$C$598,$L56,Bank2!$D$8:$D$598)</f>
        <v>0</v>
      </c>
      <c r="R56" s="151">
        <f>+SUMIF(Bank2!$C$8:$C$598,$L56,Bank2!$H$8:$H$598)</f>
        <v>0</v>
      </c>
      <c r="S56" s="151">
        <f>-SUMIF(CreditCard!$C$8:$C$598,$L56,CreditCard!$D$8:$D$598)</f>
        <v>0</v>
      </c>
      <c r="T56" s="151">
        <f>+SUMIF(CreditCard!$C$8:$C$598,$L56,CreditCard!$H$8:$H$598)</f>
        <v>0</v>
      </c>
      <c r="U56" s="151">
        <f>-SUMIF('CIS(suppliers)'!$C$8:$C$598,$L56,'CIS(suppliers)'!$D$8:$D$598)</f>
        <v>0</v>
      </c>
      <c r="V56" s="151">
        <f>+SUMIF('CIS(suppliers)'!$C$8:$C$598,$L56,'CIS(suppliers)'!$H$8:$H$598)</f>
        <v>0</v>
      </c>
      <c r="W56" s="151">
        <f>-SUMIF('CIS(customers)'!$C$8:$C$598,$L56,'CIS(customers)'!$D$8:$D$598)</f>
        <v>0</v>
      </c>
      <c r="X56" s="151">
        <f>+SUMIF('CIS(customers)'!$C$8:$C$598,$L56,'CIS(customers)'!$H$8:$H$598)</f>
        <v>0</v>
      </c>
      <c r="Y56" s="151">
        <f>-SUMIF(Proprietor!$C$8:$C$574,$L56,Proprietor!$D$8:$D$574)</f>
        <v>0</v>
      </c>
      <c r="Z56" s="151">
        <f>+SUMIF(Proprietor!$C$8:$C$574,$L56,Proprietor!$H$8:$H$574)</f>
        <v>0</v>
      </c>
      <c r="AG56" s="148">
        <f t="shared" si="2"/>
        <v>0</v>
      </c>
    </row>
    <row r="57" spans="1:33">
      <c r="A57" s="159" t="str">
        <f>+Types!A62</f>
        <v>Telephone</v>
      </c>
      <c r="B57" s="151">
        <f t="shared" si="3"/>
        <v>0</v>
      </c>
      <c r="J57" s="151" t="s">
        <v>277</v>
      </c>
      <c r="K57" s="256">
        <v>270</v>
      </c>
      <c r="L57" s="159" t="str">
        <f t="shared" si="4"/>
        <v>Telephone</v>
      </c>
      <c r="O57" s="151">
        <f>-SUMIF('Business Bank'!$C$8:$C$598,$L57,'Business Bank'!$D$8:$D$598)</f>
        <v>0</v>
      </c>
      <c r="P57" s="151">
        <f>+SUMIF('Business Bank'!$C$8:$C$598,$L57,'Business Bank'!$H$8:$H$598)</f>
        <v>0</v>
      </c>
      <c r="Q57" s="151">
        <f>-SUMIF(Bank2!$C$8:$C$598,$L57,Bank2!$D$8:$D$598)</f>
        <v>0</v>
      </c>
      <c r="R57" s="151">
        <f>+SUMIF(Bank2!$C$8:$C$598,$L57,Bank2!$H$8:$H$598)</f>
        <v>0</v>
      </c>
      <c r="S57" s="151">
        <f>-SUMIF(CreditCard!$C$8:$C$598,$L57,CreditCard!$D$8:$D$598)</f>
        <v>0</v>
      </c>
      <c r="T57" s="151">
        <f>+SUMIF(CreditCard!$C$8:$C$598,$L57,CreditCard!$H$8:$H$598)</f>
        <v>0</v>
      </c>
      <c r="U57" s="151">
        <f>-SUMIF('CIS(suppliers)'!$C$8:$C$598,$L57,'CIS(suppliers)'!$D$8:$D$598)</f>
        <v>0</v>
      </c>
      <c r="V57" s="151">
        <f>+SUMIF('CIS(suppliers)'!$C$8:$C$598,$L57,'CIS(suppliers)'!$H$8:$H$598)</f>
        <v>0</v>
      </c>
      <c r="W57" s="151">
        <f>-SUMIF('CIS(customers)'!$C$8:$C$598,$L57,'CIS(customers)'!$D$8:$D$598)</f>
        <v>0</v>
      </c>
      <c r="X57" s="151">
        <f>+SUMIF('CIS(customers)'!$C$8:$C$598,$L57,'CIS(customers)'!$H$8:$H$598)</f>
        <v>0</v>
      </c>
      <c r="Y57" s="151">
        <f>-SUMIF(Proprietor!$C$8:$C$574,$L57,Proprietor!$D$8:$D$574)</f>
        <v>0</v>
      </c>
      <c r="Z57" s="151">
        <f>+SUMIF(Proprietor!$C$8:$C$574,$L57,Proprietor!$H$8:$H$574)</f>
        <v>0</v>
      </c>
      <c r="AG57" s="148">
        <f t="shared" si="2"/>
        <v>0</v>
      </c>
    </row>
    <row r="58" spans="1:33">
      <c r="A58" s="159" t="str">
        <f>+Types!A63</f>
        <v>Trade Subscriptions</v>
      </c>
      <c r="B58" s="151">
        <f t="shared" si="3"/>
        <v>0</v>
      </c>
      <c r="J58" s="151" t="s">
        <v>273</v>
      </c>
      <c r="K58" s="256">
        <v>284</v>
      </c>
      <c r="L58" s="159" t="str">
        <f t="shared" si="4"/>
        <v>Trade Subscriptions</v>
      </c>
      <c r="O58" s="151">
        <f>-SUMIF('Business Bank'!$C$8:$C$598,$L58,'Business Bank'!$D$8:$D$598)</f>
        <v>0</v>
      </c>
      <c r="P58" s="151">
        <f>+SUMIF('Business Bank'!$C$8:$C$598,$L58,'Business Bank'!$H$8:$H$598)</f>
        <v>0</v>
      </c>
      <c r="Q58" s="151">
        <f>-SUMIF(Bank2!$C$8:$C$598,$L58,Bank2!$D$8:$D$598)</f>
        <v>0</v>
      </c>
      <c r="R58" s="151">
        <f>+SUMIF(Bank2!$C$8:$C$598,$L58,Bank2!$H$8:$H$598)</f>
        <v>0</v>
      </c>
      <c r="S58" s="151">
        <f>-SUMIF(CreditCard!$C$8:$C$598,$L58,CreditCard!$D$8:$D$598)</f>
        <v>0</v>
      </c>
      <c r="T58" s="151">
        <f>+SUMIF(CreditCard!$C$8:$C$598,$L58,CreditCard!$H$8:$H$598)</f>
        <v>0</v>
      </c>
      <c r="U58" s="151">
        <f>-SUMIF('CIS(suppliers)'!$C$8:$C$598,$L58,'CIS(suppliers)'!$D$8:$D$598)</f>
        <v>0</v>
      </c>
      <c r="V58" s="151">
        <f>+SUMIF('CIS(suppliers)'!$C$8:$C$598,$L58,'CIS(suppliers)'!$H$8:$H$598)</f>
        <v>0</v>
      </c>
      <c r="W58" s="151">
        <f>-SUMIF('CIS(customers)'!$C$8:$C$598,$L58,'CIS(customers)'!$D$8:$D$598)</f>
        <v>0</v>
      </c>
      <c r="X58" s="151">
        <f>+SUMIF('CIS(customers)'!$C$8:$C$598,$L58,'CIS(customers)'!$H$8:$H$598)</f>
        <v>0</v>
      </c>
      <c r="Y58" s="151">
        <f>-SUMIF(Proprietor!$C$8:$C$574,$L58,Proprietor!$D$8:$D$574)</f>
        <v>0</v>
      </c>
      <c r="Z58" s="151">
        <f>+SUMIF(Proprietor!$C$8:$C$574,$L58,Proprietor!$H$8:$H$574)</f>
        <v>0</v>
      </c>
      <c r="AG58" s="148">
        <f t="shared" si="2"/>
        <v>0</v>
      </c>
    </row>
    <row r="59" spans="1:33">
      <c r="A59" s="159" t="str">
        <f>+Types!A64</f>
        <v>Training</v>
      </c>
      <c r="B59" s="151">
        <f t="shared" si="3"/>
        <v>0</v>
      </c>
      <c r="J59" s="151" t="s">
        <v>273</v>
      </c>
      <c r="K59" s="256">
        <v>242</v>
      </c>
      <c r="L59" s="159" t="str">
        <f t="shared" si="4"/>
        <v>Training</v>
      </c>
      <c r="O59" s="151">
        <f>-SUMIF('Business Bank'!$C$8:$C$598,$L59,'Business Bank'!$D$8:$D$598)</f>
        <v>0</v>
      </c>
      <c r="P59" s="151">
        <f>+SUMIF('Business Bank'!$C$8:$C$598,$L59,'Business Bank'!$H$8:$H$598)</f>
        <v>0</v>
      </c>
      <c r="Q59" s="151">
        <f>-SUMIF(Bank2!$C$8:$C$598,$L59,Bank2!$D$8:$D$598)</f>
        <v>0</v>
      </c>
      <c r="R59" s="151">
        <f>+SUMIF(Bank2!$C$8:$C$598,$L59,Bank2!$H$8:$H$598)</f>
        <v>0</v>
      </c>
      <c r="S59" s="151">
        <f>-SUMIF(CreditCard!$C$8:$C$598,$L59,CreditCard!$D$8:$D$598)</f>
        <v>0</v>
      </c>
      <c r="T59" s="151">
        <f>+SUMIF(CreditCard!$C$8:$C$598,$L59,CreditCard!$H$8:$H$598)</f>
        <v>0</v>
      </c>
      <c r="U59" s="151">
        <f>-SUMIF('CIS(suppliers)'!$C$8:$C$598,$L59,'CIS(suppliers)'!$D$8:$D$598)</f>
        <v>0</v>
      </c>
      <c r="V59" s="151">
        <f>+SUMIF('CIS(suppliers)'!$C$8:$C$598,$L59,'CIS(suppliers)'!$H$8:$H$598)</f>
        <v>0</v>
      </c>
      <c r="W59" s="151">
        <f>-SUMIF('CIS(customers)'!$C$8:$C$598,$L59,'CIS(customers)'!$D$8:$D$598)</f>
        <v>0</v>
      </c>
      <c r="X59" s="151">
        <f>+SUMIF('CIS(customers)'!$C$8:$C$598,$L59,'CIS(customers)'!$H$8:$H$598)</f>
        <v>0</v>
      </c>
      <c r="Y59" s="151">
        <f>-SUMIF(Proprietor!$C$8:$C$574,$L59,Proprietor!$D$8:$D$574)</f>
        <v>0</v>
      </c>
      <c r="Z59" s="151">
        <f>+SUMIF(Proprietor!$C$8:$C$574,$L59,Proprietor!$H$8:$H$574)</f>
        <v>0</v>
      </c>
      <c r="AG59" s="148">
        <f t="shared" si="2"/>
        <v>0</v>
      </c>
    </row>
    <row r="60" spans="1:33">
      <c r="A60" s="159" t="str">
        <f>+Types!A71</f>
        <v>Travel (Train, Bus, Taxi)</v>
      </c>
      <c r="B60" s="151">
        <f t="shared" si="3"/>
        <v>0</v>
      </c>
      <c r="J60" s="151" t="s">
        <v>272</v>
      </c>
      <c r="K60" s="256">
        <v>244</v>
      </c>
      <c r="L60" s="159" t="str">
        <f t="shared" si="4"/>
        <v>Travel (Train, Bus, Taxi)</v>
      </c>
      <c r="O60" s="151">
        <f>-SUMIF('Business Bank'!$C$8:$C$598,$L60,'Business Bank'!$D$8:$D$598)</f>
        <v>0</v>
      </c>
      <c r="P60" s="151">
        <f>+SUMIF('Business Bank'!$C$8:$C$598,$L60,'Business Bank'!$H$8:$H$598)</f>
        <v>0</v>
      </c>
      <c r="Q60" s="151">
        <f>-SUMIF(Bank2!$C$8:$C$598,$L60,Bank2!$D$8:$D$598)</f>
        <v>0</v>
      </c>
      <c r="R60" s="151">
        <f>+SUMIF(Bank2!$C$8:$C$598,$L60,Bank2!$H$8:$H$598)</f>
        <v>0</v>
      </c>
      <c r="S60" s="151">
        <f>-SUMIF(CreditCard!$C$8:$C$598,$L60,CreditCard!$D$8:$D$598)</f>
        <v>0</v>
      </c>
      <c r="T60" s="151">
        <f>+SUMIF(CreditCard!$C$8:$C$598,$L60,CreditCard!$H$8:$H$598)</f>
        <v>0</v>
      </c>
      <c r="U60" s="151">
        <f>-SUMIF('CIS(suppliers)'!$C$8:$C$598,$L60,'CIS(suppliers)'!$D$8:$D$598)</f>
        <v>0</v>
      </c>
      <c r="V60" s="151">
        <f>+SUMIF('CIS(suppliers)'!$C$8:$C$598,$L60,'CIS(suppliers)'!$H$8:$H$598)</f>
        <v>0</v>
      </c>
      <c r="W60" s="151">
        <f>-SUMIF('CIS(customers)'!$C$8:$C$598,$L60,'CIS(customers)'!$D$8:$D$598)</f>
        <v>0</v>
      </c>
      <c r="X60" s="151">
        <f>+SUMIF('CIS(customers)'!$C$8:$C$598,$L60,'CIS(customers)'!$H$8:$H$598)</f>
        <v>0</v>
      </c>
      <c r="Y60" s="151">
        <f>-SUMIF(Proprietor!$C$8:$C$574,$L60,Proprietor!$D$8:$D$574)</f>
        <v>0</v>
      </c>
      <c r="Z60" s="151">
        <f>+SUMIF(Proprietor!$C$8:$C$574,$L60,Proprietor!$H$8:$H$574)</f>
        <v>0</v>
      </c>
      <c r="AG60" s="148">
        <f t="shared" si="2"/>
        <v>0</v>
      </c>
    </row>
    <row r="61" spans="1:33">
      <c r="A61" s="159" t="str">
        <f>+Types!A72</f>
        <v>Use Of  Home As Office</v>
      </c>
      <c r="B61" s="151">
        <f t="shared" si="3"/>
        <v>0</v>
      </c>
      <c r="J61" s="151" t="s">
        <v>276</v>
      </c>
      <c r="K61" s="256">
        <v>251</v>
      </c>
      <c r="L61" s="159" t="str">
        <f t="shared" si="4"/>
        <v>Use Of  Home As Office</v>
      </c>
      <c r="O61" s="151">
        <f>-SUMIF('Business Bank'!$C$8:$C$598,$L61,'Business Bank'!$D$8:$D$598)</f>
        <v>0</v>
      </c>
      <c r="P61" s="151">
        <f>+SUMIF('Business Bank'!$C$8:$C$598,$L61,'Business Bank'!$H$8:$H$598)</f>
        <v>0</v>
      </c>
      <c r="Q61" s="151">
        <f>-SUMIF(Bank2!$C$8:$C$598,$L61,Bank2!$D$8:$D$598)</f>
        <v>0</v>
      </c>
      <c r="R61" s="151">
        <f>+SUMIF(Bank2!$C$8:$C$598,$L61,Bank2!$H$8:$H$598)</f>
        <v>0</v>
      </c>
      <c r="S61" s="151">
        <f>-SUMIF(CreditCard!$C$8:$C$598,$L61,CreditCard!$D$8:$D$598)</f>
        <v>0</v>
      </c>
      <c r="T61" s="151">
        <f>+SUMIF(CreditCard!$C$8:$C$598,$L61,CreditCard!$H$8:$H$598)</f>
        <v>0</v>
      </c>
      <c r="U61" s="151">
        <f>-SUMIF('CIS(suppliers)'!$C$8:$C$598,$L61,'CIS(suppliers)'!$D$8:$D$598)</f>
        <v>0</v>
      </c>
      <c r="V61" s="151">
        <f>+SUMIF('CIS(suppliers)'!$C$8:$C$598,$L61,'CIS(suppliers)'!$H$8:$H$598)</f>
        <v>0</v>
      </c>
      <c r="W61" s="151">
        <f>-SUMIF('CIS(customers)'!$C$8:$C$598,$L61,'CIS(customers)'!$D$8:$D$598)</f>
        <v>0</v>
      </c>
      <c r="X61" s="151">
        <f>+SUMIF('CIS(customers)'!$C$8:$C$598,$L61,'CIS(customers)'!$H$8:$H$598)</f>
        <v>0</v>
      </c>
      <c r="Y61" s="151">
        <f>-SUMIF(Proprietor!$C$8:$C$574,$L61,Proprietor!$D$8:$D$574)</f>
        <v>0</v>
      </c>
      <c r="Z61" s="151">
        <f>+SUMIF(Proprietor!$C$8:$C$574,$L61,Proprietor!$H$8:$H$574)</f>
        <v>0</v>
      </c>
      <c r="AG61" s="148">
        <f t="shared" si="2"/>
        <v>0</v>
      </c>
    </row>
    <row r="62" spans="1:33">
      <c r="A62" s="159" t="str">
        <f>+Types!A74</f>
        <v>Water Rates</v>
      </c>
      <c r="B62" s="151">
        <f t="shared" si="3"/>
        <v>0</v>
      </c>
      <c r="J62" s="151" t="s">
        <v>276</v>
      </c>
      <c r="K62" s="256">
        <v>253</v>
      </c>
      <c r="L62" s="159" t="str">
        <f t="shared" si="4"/>
        <v>Water Rates</v>
      </c>
      <c r="O62" s="151">
        <f>-SUMIF('Business Bank'!$C$8:$C$598,$L62,'Business Bank'!$D$8:$D$598)</f>
        <v>0</v>
      </c>
      <c r="P62" s="151">
        <f>+SUMIF('Business Bank'!$C$8:$C$598,$L62,'Business Bank'!$H$8:$H$598)</f>
        <v>0</v>
      </c>
      <c r="Q62" s="151">
        <f>-SUMIF(Bank2!$C$8:$C$598,$L62,Bank2!$D$8:$D$598)</f>
        <v>0</v>
      </c>
      <c r="R62" s="151">
        <f>+SUMIF(Bank2!$C$8:$C$598,$L62,Bank2!$H$8:$H$598)</f>
        <v>0</v>
      </c>
      <c r="S62" s="151">
        <f>-SUMIF(CreditCard!$C$8:$C$598,$L62,CreditCard!$D$8:$D$598)</f>
        <v>0</v>
      </c>
      <c r="T62" s="151">
        <f>+SUMIF(CreditCard!$C$8:$C$598,$L62,CreditCard!$H$8:$H$598)</f>
        <v>0</v>
      </c>
      <c r="U62" s="151">
        <f>-SUMIF('CIS(suppliers)'!$C$8:$C$598,$L62,'CIS(suppliers)'!$D$8:$D$598)</f>
        <v>0</v>
      </c>
      <c r="V62" s="151">
        <f>+SUMIF('CIS(suppliers)'!$C$8:$C$598,$L62,'CIS(suppliers)'!$H$8:$H$598)</f>
        <v>0</v>
      </c>
      <c r="W62" s="151">
        <f>-SUMIF('CIS(customers)'!$C$8:$C$598,$L62,'CIS(customers)'!$D$8:$D$598)</f>
        <v>0</v>
      </c>
      <c r="X62" s="151">
        <f>+SUMIF('CIS(customers)'!$C$8:$C$598,$L62,'CIS(customers)'!$H$8:$H$598)</f>
        <v>0</v>
      </c>
      <c r="Y62" s="151">
        <f>-SUMIF(Proprietor!$C$8:$C$574,$L62,Proprietor!$D$8:$D$574)</f>
        <v>0</v>
      </c>
      <c r="Z62" s="151">
        <f>+SUMIF(Proprietor!$C$8:$C$574,$L62,Proprietor!$H$8:$H$574)</f>
        <v>0</v>
      </c>
      <c r="AG62" s="148">
        <f t="shared" si="2"/>
        <v>0</v>
      </c>
    </row>
    <row r="63" spans="1:33">
      <c r="A63" s="159" t="str">
        <f>+Types!A75</f>
        <v>Expense 1</v>
      </c>
      <c r="B63" s="151">
        <f t="shared" si="3"/>
        <v>0</v>
      </c>
      <c r="J63" s="151" t="s">
        <v>511</v>
      </c>
      <c r="K63" s="267" t="s">
        <v>386</v>
      </c>
      <c r="L63" s="159" t="str">
        <f t="shared" si="4"/>
        <v>Expense 1</v>
      </c>
      <c r="O63" s="151">
        <f>-SUMIF('Business Bank'!$C$8:$C$598,$L63,'Business Bank'!$D$8:$D$598)</f>
        <v>0</v>
      </c>
      <c r="P63" s="151">
        <f>+SUMIF('Business Bank'!$C$8:$C$598,$L63,'Business Bank'!$H$8:$H$598)</f>
        <v>0</v>
      </c>
      <c r="Q63" s="151">
        <f>-SUMIF(Bank2!$C$8:$C$598,$L63,Bank2!$D$8:$D$598)</f>
        <v>0</v>
      </c>
      <c r="R63" s="151">
        <f>+SUMIF(Bank2!$C$8:$C$598,$L63,Bank2!$H$8:$H$598)</f>
        <v>0</v>
      </c>
      <c r="S63" s="151">
        <f>-SUMIF(CreditCard!$C$8:$C$598,$L63,CreditCard!$D$8:$D$598)</f>
        <v>0</v>
      </c>
      <c r="T63" s="151">
        <f>+SUMIF(CreditCard!$C$8:$C$598,$L63,CreditCard!$H$8:$H$598)</f>
        <v>0</v>
      </c>
      <c r="U63" s="151">
        <f>-SUMIF('CIS(suppliers)'!$C$8:$C$598,$L63,'CIS(suppliers)'!$D$8:$D$598)</f>
        <v>0</v>
      </c>
      <c r="V63" s="151">
        <f>+SUMIF('CIS(suppliers)'!$C$8:$C$598,$L63,'CIS(suppliers)'!$H$8:$H$598)</f>
        <v>0</v>
      </c>
      <c r="W63" s="151">
        <f>-SUMIF('CIS(customers)'!$C$8:$C$598,$L63,'CIS(customers)'!$D$8:$D$598)</f>
        <v>0</v>
      </c>
      <c r="X63" s="151">
        <f>+SUMIF('CIS(customers)'!$C$8:$C$598,$L63,'CIS(customers)'!$H$8:$H$598)</f>
        <v>0</v>
      </c>
      <c r="Y63" s="151">
        <f>-SUMIF(Proprietor!$C$8:$C$574,$L63,Proprietor!$D$8:$D$574)</f>
        <v>0</v>
      </c>
      <c r="Z63" s="151">
        <f>+SUMIF(Proprietor!$C$8:$C$574,$L63,Proprietor!$H$8:$H$574)</f>
        <v>0</v>
      </c>
      <c r="AG63" s="148">
        <f t="shared" si="2"/>
        <v>0</v>
      </c>
    </row>
    <row r="64" spans="1:33">
      <c r="A64" s="159" t="str">
        <f>+Types!A76</f>
        <v>Expense 2</v>
      </c>
      <c r="B64" s="151">
        <f t="shared" si="3"/>
        <v>0</v>
      </c>
      <c r="J64" s="151" t="s">
        <v>511</v>
      </c>
      <c r="K64" s="267" t="s">
        <v>386</v>
      </c>
      <c r="L64" s="159" t="str">
        <f t="shared" si="4"/>
        <v>Expense 2</v>
      </c>
      <c r="O64" s="151">
        <f>-SUMIF('Business Bank'!$C$8:$C$598,$L64,'Business Bank'!$D$8:$D$598)</f>
        <v>0</v>
      </c>
      <c r="P64" s="151">
        <f>+SUMIF('Business Bank'!$C$8:$C$598,$L64,'Business Bank'!$H$8:$H$598)</f>
        <v>0</v>
      </c>
      <c r="Q64" s="151">
        <f>-SUMIF(Bank2!$C$8:$C$598,$L64,Bank2!$D$8:$D$598)</f>
        <v>0</v>
      </c>
      <c r="R64" s="151">
        <f>+SUMIF(Bank2!$C$8:$C$598,$L64,Bank2!$H$8:$H$598)</f>
        <v>0</v>
      </c>
      <c r="S64" s="151">
        <f>-SUMIF(CreditCard!$C$8:$C$598,$L64,CreditCard!$D$8:$D$598)</f>
        <v>0</v>
      </c>
      <c r="T64" s="151">
        <f>+SUMIF(CreditCard!$C$8:$C$598,$L64,CreditCard!$H$8:$H$598)</f>
        <v>0</v>
      </c>
      <c r="U64" s="151">
        <f>-SUMIF('CIS(suppliers)'!$C$8:$C$598,$L64,'CIS(suppliers)'!$D$8:$D$598)</f>
        <v>0</v>
      </c>
      <c r="V64" s="151">
        <f>+SUMIF('CIS(suppliers)'!$C$8:$C$598,$L64,'CIS(suppliers)'!$H$8:$H$598)</f>
        <v>0</v>
      </c>
      <c r="W64" s="151">
        <f>-SUMIF('CIS(customers)'!$C$8:$C$598,$L64,'CIS(customers)'!$D$8:$D$598)</f>
        <v>0</v>
      </c>
      <c r="X64" s="151">
        <f>+SUMIF('CIS(customers)'!$C$8:$C$598,$L64,'CIS(customers)'!$H$8:$H$598)</f>
        <v>0</v>
      </c>
      <c r="Y64" s="151">
        <f>-SUMIF(Proprietor!$C$8:$C$574,$L64,Proprietor!$D$8:$D$574)</f>
        <v>0</v>
      </c>
      <c r="Z64" s="151">
        <f>+SUMIF(Proprietor!$C$8:$C$574,$L64,Proprietor!$H$8:$H$574)</f>
        <v>0</v>
      </c>
      <c r="AG64" s="148">
        <f t="shared" si="2"/>
        <v>0</v>
      </c>
    </row>
    <row r="65" spans="1:33">
      <c r="A65" s="159" t="str">
        <f>+Types!A77</f>
        <v>Expense 3</v>
      </c>
      <c r="B65" s="151">
        <f t="shared" si="3"/>
        <v>0</v>
      </c>
      <c r="J65" s="151" t="s">
        <v>511</v>
      </c>
      <c r="K65" s="267" t="s">
        <v>386</v>
      </c>
      <c r="L65" s="159" t="str">
        <f t="shared" si="4"/>
        <v>Expense 3</v>
      </c>
      <c r="O65" s="151">
        <f>-SUMIF('Business Bank'!$C$8:$C$598,$L65,'Business Bank'!$D$8:$D$598)</f>
        <v>0</v>
      </c>
      <c r="P65" s="151">
        <f>+SUMIF('Business Bank'!$C$8:$C$598,$L65,'Business Bank'!$H$8:$H$598)</f>
        <v>0</v>
      </c>
      <c r="Q65" s="151">
        <f>-SUMIF(Bank2!$C$8:$C$598,$L65,Bank2!$D$8:$D$598)</f>
        <v>0</v>
      </c>
      <c r="R65" s="151">
        <f>+SUMIF(Bank2!$C$8:$C$598,$L65,Bank2!$H$8:$H$598)</f>
        <v>0</v>
      </c>
      <c r="S65" s="151">
        <f>-SUMIF(CreditCard!$C$8:$C$598,$L65,CreditCard!$D$8:$D$598)</f>
        <v>0</v>
      </c>
      <c r="T65" s="151">
        <f>+SUMIF(CreditCard!$C$8:$C$598,$L65,CreditCard!$H$8:$H$598)</f>
        <v>0</v>
      </c>
      <c r="U65" s="151">
        <f>-SUMIF('CIS(suppliers)'!$C$8:$C$598,$L65,'CIS(suppliers)'!$D$8:$D$598)</f>
        <v>0</v>
      </c>
      <c r="V65" s="151">
        <f>+SUMIF('CIS(suppliers)'!$C$8:$C$598,$L65,'CIS(suppliers)'!$H$8:$H$598)</f>
        <v>0</v>
      </c>
      <c r="W65" s="151">
        <f>-SUMIF('CIS(customers)'!$C$8:$C$598,$L65,'CIS(customers)'!$D$8:$D$598)</f>
        <v>0</v>
      </c>
      <c r="X65" s="151">
        <f>+SUMIF('CIS(customers)'!$C$8:$C$598,$L65,'CIS(customers)'!$H$8:$H$598)</f>
        <v>0</v>
      </c>
      <c r="Y65" s="151">
        <f>-SUMIF(Proprietor!$C$8:$C$574,$L65,Proprietor!$D$8:$D$574)</f>
        <v>0</v>
      </c>
      <c r="Z65" s="151">
        <f>+SUMIF(Proprietor!$C$8:$C$574,$L65,Proprietor!$H$8:$H$574)</f>
        <v>0</v>
      </c>
      <c r="AG65" s="148">
        <f t="shared" si="2"/>
        <v>0</v>
      </c>
    </row>
    <row r="66" spans="1:33">
      <c r="A66" s="159" t="str">
        <f>+Types!A78</f>
        <v>Expense 4</v>
      </c>
      <c r="B66" s="151">
        <f t="shared" si="3"/>
        <v>0</v>
      </c>
      <c r="J66" s="151" t="s">
        <v>511</v>
      </c>
      <c r="K66" s="267" t="s">
        <v>386</v>
      </c>
      <c r="L66" s="159" t="str">
        <f t="shared" si="4"/>
        <v>Expense 4</v>
      </c>
      <c r="O66" s="151">
        <f>-SUMIF('Business Bank'!$C$8:$C$598,$L66,'Business Bank'!$D$8:$D$598)</f>
        <v>0</v>
      </c>
      <c r="P66" s="151">
        <f>+SUMIF('Business Bank'!$C$8:$C$598,$L66,'Business Bank'!$H$8:$H$598)</f>
        <v>0</v>
      </c>
      <c r="Q66" s="151">
        <f>-SUMIF(Bank2!$C$8:$C$598,$L66,Bank2!$D$8:$D$598)</f>
        <v>0</v>
      </c>
      <c r="R66" s="151">
        <f>+SUMIF(Bank2!$C$8:$C$598,$L66,Bank2!$H$8:$H$598)</f>
        <v>0</v>
      </c>
      <c r="S66" s="151">
        <f>-SUMIF(CreditCard!$C$8:$C$598,$L66,CreditCard!$D$8:$D$598)</f>
        <v>0</v>
      </c>
      <c r="T66" s="151">
        <f>+SUMIF(CreditCard!$C$8:$C$598,$L66,CreditCard!$H$8:$H$598)</f>
        <v>0</v>
      </c>
      <c r="U66" s="151">
        <f>-SUMIF('CIS(suppliers)'!$C$8:$C$598,$L66,'CIS(suppliers)'!$D$8:$D$598)</f>
        <v>0</v>
      </c>
      <c r="V66" s="151">
        <f>+SUMIF('CIS(suppliers)'!$C$8:$C$598,$L66,'CIS(suppliers)'!$H$8:$H$598)</f>
        <v>0</v>
      </c>
      <c r="W66" s="151">
        <f>-SUMIF('CIS(customers)'!$C$8:$C$598,$L66,'CIS(customers)'!$D$8:$D$598)</f>
        <v>0</v>
      </c>
      <c r="X66" s="151">
        <f>+SUMIF('CIS(customers)'!$C$8:$C$598,$L66,'CIS(customers)'!$H$8:$H$598)</f>
        <v>0</v>
      </c>
      <c r="Y66" s="151">
        <f>-SUMIF(Proprietor!$C$8:$C$574,$L66,Proprietor!$D$8:$D$574)</f>
        <v>0</v>
      </c>
      <c r="Z66" s="151">
        <f>+SUMIF(Proprietor!$C$8:$C$574,$L66,Proprietor!$H$8:$H$574)</f>
        <v>0</v>
      </c>
      <c r="AG66" s="148">
        <f t="shared" si="2"/>
        <v>0</v>
      </c>
    </row>
    <row r="67" spans="1:33">
      <c r="A67" s="159" t="str">
        <f>+Types!A79</f>
        <v>Expense 5</v>
      </c>
      <c r="B67" s="151">
        <f t="shared" si="3"/>
        <v>0</v>
      </c>
      <c r="J67" s="151" t="s">
        <v>511</v>
      </c>
      <c r="K67" s="358" t="s">
        <v>386</v>
      </c>
      <c r="L67" s="159" t="str">
        <f t="shared" si="4"/>
        <v>Expense 5</v>
      </c>
      <c r="O67" s="151">
        <f>-SUMIF('Business Bank'!$C$8:$C$598,$L67,'Business Bank'!$D$8:$D$598)</f>
        <v>0</v>
      </c>
      <c r="P67" s="151">
        <f>+SUMIF('Business Bank'!$C$8:$C$598,$L67,'Business Bank'!$H$8:$H$598)</f>
        <v>0</v>
      </c>
      <c r="Q67" s="151">
        <f>-SUMIF(Bank2!$C$8:$C$598,$L67,Bank2!$D$8:$D$598)</f>
        <v>0</v>
      </c>
      <c r="R67" s="151">
        <f>+SUMIF(Bank2!$C$8:$C$598,$L67,Bank2!$H$8:$H$598)</f>
        <v>0</v>
      </c>
      <c r="S67" s="151">
        <f>-SUMIF(CreditCard!$C$8:$C$598,$L67,CreditCard!$D$8:$D$598)</f>
        <v>0</v>
      </c>
      <c r="T67" s="151">
        <f>+SUMIF(CreditCard!$C$8:$C$598,$L67,CreditCard!$H$8:$H$598)</f>
        <v>0</v>
      </c>
      <c r="U67" s="151">
        <f>-SUMIF('CIS(suppliers)'!$C$8:$C$598,$L67,'CIS(suppliers)'!$D$8:$D$598)</f>
        <v>0</v>
      </c>
      <c r="V67" s="151">
        <f>+SUMIF('CIS(suppliers)'!$C$8:$C$598,$L67,'CIS(suppliers)'!$H$8:$H$598)</f>
        <v>0</v>
      </c>
      <c r="W67" s="151">
        <f>-SUMIF('CIS(customers)'!$C$8:$C$598,$L67,'CIS(customers)'!$D$8:$D$598)</f>
        <v>0</v>
      </c>
      <c r="X67" s="151">
        <f>+SUMIF('CIS(customers)'!$C$8:$C$598,$L67,'CIS(customers)'!$H$8:$H$598)</f>
        <v>0</v>
      </c>
      <c r="Y67" s="151">
        <f>-SUMIF(Proprietor!$C$8:$C$574,$L67,Proprietor!$D$8:$D$574)</f>
        <v>0</v>
      </c>
      <c r="Z67" s="151">
        <f>+SUMIF(Proprietor!$C$8:$C$574,$L67,Proprietor!$H$8:$H$574)</f>
        <v>0</v>
      </c>
      <c r="AG67" s="148">
        <f t="shared" si="2"/>
        <v>0</v>
      </c>
    </row>
    <row r="68" spans="1:33" hidden="1">
      <c r="A68" s="262" t="s">
        <v>148</v>
      </c>
      <c r="B68" s="151">
        <f t="shared" si="3"/>
        <v>0</v>
      </c>
      <c r="I68" s="401" t="s">
        <v>554</v>
      </c>
      <c r="J68" s="151" t="s">
        <v>281</v>
      </c>
      <c r="K68" s="256">
        <v>370</v>
      </c>
      <c r="L68" s="159" t="str">
        <f t="shared" si="4"/>
        <v>Amortisation of Goodwill</v>
      </c>
      <c r="AG68" s="148">
        <f t="shared" si="2"/>
        <v>0</v>
      </c>
    </row>
    <row r="69" spans="1:33">
      <c r="A69" s="262" t="s">
        <v>149</v>
      </c>
      <c r="B69" s="151">
        <f t="shared" si="3"/>
        <v>0</v>
      </c>
      <c r="J69" s="151" t="s">
        <v>281</v>
      </c>
      <c r="K69" s="256">
        <v>379</v>
      </c>
      <c r="L69" s="159" t="str">
        <f t="shared" si="4"/>
        <v>Vehicles depreciation</v>
      </c>
      <c r="AG69" s="148">
        <f t="shared" si="2"/>
        <v>0</v>
      </c>
    </row>
    <row r="70" spans="1:33">
      <c r="A70" s="268" t="s">
        <v>268</v>
      </c>
      <c r="B70" s="151">
        <f>+AG70</f>
        <v>0</v>
      </c>
      <c r="J70" s="151" t="s">
        <v>281</v>
      </c>
      <c r="K70" s="256">
        <v>380</v>
      </c>
      <c r="L70" s="159" t="str">
        <f t="shared" si="4"/>
        <v>Computer and office equipment depreciation</v>
      </c>
      <c r="AC70" s="151">
        <f>+'Fixed Assets'!K17</f>
        <v>0</v>
      </c>
      <c r="AG70" s="148">
        <f>SUM(M70:AF70)</f>
        <v>0</v>
      </c>
    </row>
    <row r="71" spans="1:33">
      <c r="A71" s="268" t="s">
        <v>269</v>
      </c>
      <c r="B71" s="151">
        <f t="shared" si="3"/>
        <v>0</v>
      </c>
      <c r="J71" s="151" t="s">
        <v>281</v>
      </c>
      <c r="K71" s="256">
        <v>377</v>
      </c>
      <c r="L71" s="159" t="str">
        <f t="shared" si="4"/>
        <v>Plant and machinery depreciation</v>
      </c>
      <c r="AC71" s="151">
        <f>+'Fixed Assets'!K41</f>
        <v>0</v>
      </c>
      <c r="AG71" s="148">
        <f t="shared" si="2"/>
        <v>0</v>
      </c>
    </row>
    <row r="72" spans="1:33">
      <c r="A72" s="159" t="s">
        <v>150</v>
      </c>
      <c r="B72" s="261"/>
      <c r="C72" s="151">
        <f>SUM(B13:B72)</f>
        <v>0</v>
      </c>
      <c r="L72" s="151"/>
      <c r="AG72" s="148">
        <f t="shared" si="2"/>
        <v>0</v>
      </c>
    </row>
    <row r="73" spans="1:33">
      <c r="L73" s="151"/>
      <c r="AG73" s="148">
        <f t="shared" si="2"/>
        <v>0</v>
      </c>
    </row>
    <row r="74" spans="1:33">
      <c r="A74" s="159" t="s">
        <v>151</v>
      </c>
      <c r="C74" s="261">
        <f>+C11-C72</f>
        <v>0</v>
      </c>
      <c r="L74" s="151"/>
      <c r="AG74" s="148">
        <f>SUM(M74:AF74)</f>
        <v>0</v>
      </c>
    </row>
    <row r="75" spans="1:33" hidden="1">
      <c r="A75" s="159" t="s">
        <v>152</v>
      </c>
      <c r="C75" s="151">
        <f>+AG75</f>
        <v>0</v>
      </c>
      <c r="D75" s="263" t="s">
        <v>153</v>
      </c>
      <c r="E75" s="264">
        <f>DATE(YEAR(+Business!B5+1),MONTH(Business!B5+1)+9,DAY(Business!B5+1))</f>
        <v>275</v>
      </c>
      <c r="F75" s="264"/>
      <c r="G75" s="264"/>
      <c r="H75" s="264"/>
      <c r="I75" s="401" t="s">
        <v>554</v>
      </c>
      <c r="J75" s="264"/>
      <c r="K75" s="256">
        <v>470</v>
      </c>
      <c r="L75" s="159" t="str">
        <f>+A75</f>
        <v>Corporation tax charge</v>
      </c>
      <c r="AF75" s="151">
        <f>IF(OR(Business!B6="Limited Company",Business!B6="Limited by Guarantee",Business!B6="Community Interest Company"),MAX(C74*0.2,0),0)</f>
        <v>0</v>
      </c>
      <c r="AG75" s="148">
        <f>SUM(M75:AF75)</f>
        <v>0</v>
      </c>
    </row>
    <row r="76" spans="1:33" hidden="1">
      <c r="A76" s="159" t="s">
        <v>154</v>
      </c>
      <c r="C76" s="261">
        <f>+C74-C75</f>
        <v>0</v>
      </c>
      <c r="I76" s="401" t="s">
        <v>554</v>
      </c>
      <c r="L76" s="151"/>
      <c r="AG76" s="148">
        <f>SUM(M76:AF76)</f>
        <v>0</v>
      </c>
    </row>
    <row r="77" spans="1:33" hidden="1">
      <c r="A77" s="159" t="s">
        <v>138</v>
      </c>
      <c r="C77" s="151">
        <f ca="1">AG77</f>
        <v>0</v>
      </c>
      <c r="I77" s="401" t="s">
        <v>554</v>
      </c>
      <c r="K77" s="256">
        <v>490</v>
      </c>
      <c r="L77" s="268" t="s">
        <v>16</v>
      </c>
      <c r="O77" s="151">
        <f>-SUMIF('Business Bank'!$C$8:$C$598,$L77,'Business Bank'!$D$8:$D$598)</f>
        <v>0</v>
      </c>
      <c r="Q77" s="151">
        <f>-SUMIF(Bank2!$C$7:$C$597,$L77,Bank2!$D$7:$D$597)</f>
        <v>0</v>
      </c>
      <c r="S77" s="151">
        <f ca="1">-SUMIF(CreditCard!$C$6:$C$596,$L77,CreditCard!$D$6:$D$596)</f>
        <v>0</v>
      </c>
      <c r="Y77" s="151">
        <f ca="1">-SUMIF(Proprietor!$C$6:$C$595,$L77,Proprietor!$D$6:$D$595)</f>
        <v>0</v>
      </c>
      <c r="AG77" s="148">
        <f ca="1">SUM(M77:AF77)</f>
        <v>0</v>
      </c>
    </row>
    <row r="78" spans="1:33" ht="15.75" hidden="1" thickBot="1">
      <c r="A78" s="159" t="s">
        <v>155</v>
      </c>
      <c r="C78" s="265">
        <f ca="1">+C76-C77</f>
        <v>0</v>
      </c>
      <c r="I78" s="401" t="s">
        <v>554</v>
      </c>
      <c r="L78" s="151"/>
      <c r="AG78" s="148">
        <f>SUM(M78:AF78)</f>
        <v>0</v>
      </c>
    </row>
    <row r="79" spans="1:33" ht="15.75" hidden="1" thickTop="1">
      <c r="I79" s="401" t="s">
        <v>554</v>
      </c>
      <c r="L79" s="151"/>
      <c r="AG79" s="148"/>
    </row>
    <row r="80" spans="1:33" hidden="1">
      <c r="A80" s="155">
        <f>+A1</f>
        <v>0</v>
      </c>
      <c r="I80" s="401" t="s">
        <v>554</v>
      </c>
      <c r="L80" s="151"/>
    </row>
    <row r="81" spans="1:33" hidden="1">
      <c r="A81" s="155" t="s">
        <v>88</v>
      </c>
      <c r="B81" s="257">
        <f>+B2</f>
        <v>0</v>
      </c>
      <c r="I81" s="401" t="s">
        <v>554</v>
      </c>
      <c r="L81" s="151"/>
    </row>
    <row r="82" spans="1:33" ht="18" hidden="1">
      <c r="A82" s="156" t="s">
        <v>126</v>
      </c>
      <c r="F82" s="266"/>
      <c r="I82" s="401" t="s">
        <v>554</v>
      </c>
      <c r="L82" s="151"/>
    </row>
    <row r="83" spans="1:33" ht="18" hidden="1">
      <c r="A83" s="156"/>
      <c r="F83" s="266" t="s">
        <v>156</v>
      </c>
      <c r="G83" s="185" t="s">
        <v>157</v>
      </c>
      <c r="H83" s="185" t="s">
        <v>158</v>
      </c>
      <c r="I83" s="401" t="s">
        <v>554</v>
      </c>
      <c r="J83" s="185"/>
      <c r="L83" s="151"/>
    </row>
    <row r="84" spans="1:33" hidden="1">
      <c r="A84" s="360" t="s">
        <v>58</v>
      </c>
      <c r="B84" s="151">
        <f t="shared" ref="B84:B95" si="5">+AG84</f>
        <v>0</v>
      </c>
      <c r="F84" s="266"/>
      <c r="G84" s="185"/>
      <c r="H84" s="185"/>
      <c r="I84" s="401" t="s">
        <v>554</v>
      </c>
      <c r="J84" s="185"/>
      <c r="L84" s="151"/>
      <c r="M84" s="154">
        <f>+Opening!B6</f>
        <v>0</v>
      </c>
      <c r="AG84" s="148">
        <f t="shared" ref="AG84:AG132" si="6">SUM(M84:AF84)</f>
        <v>0</v>
      </c>
    </row>
    <row r="85" spans="1:33" hidden="1">
      <c r="A85" s="268" t="s">
        <v>354</v>
      </c>
      <c r="B85" s="151">
        <f t="shared" si="5"/>
        <v>0</v>
      </c>
      <c r="F85" s="266" t="s">
        <v>159</v>
      </c>
      <c r="H85" s="151">
        <f t="shared" ref="H85:H92" si="7">+B85-G85</f>
        <v>0</v>
      </c>
      <c r="I85" s="401" t="s">
        <v>554</v>
      </c>
      <c r="K85" s="267" t="s">
        <v>266</v>
      </c>
      <c r="L85" s="268" t="str">
        <f>+Types!A50</f>
        <v>Purchase Of Cars (fixed asset)</v>
      </c>
      <c r="M85" s="154">
        <f>+Opening!B7</f>
        <v>0</v>
      </c>
      <c r="O85" s="151">
        <f>-SUMIF('Business Bank'!$C$8:$C$598,$L85,'Business Bank'!$D$8:$D$598)</f>
        <v>0</v>
      </c>
      <c r="P85" s="151">
        <f>+SUMIF('Business Bank'!$C$8:$C$598,$L85,'Business Bank'!$H$8:$H$598)</f>
        <v>0</v>
      </c>
      <c r="Q85" s="151">
        <f>-SUMIF(Bank2!$C$8:$C$598,$L85,Bank2!$D$8:$D$598)</f>
        <v>0</v>
      </c>
      <c r="R85" s="151">
        <f>+SUMIF(Bank2!$C$8:$C$598,$L85,Bank2!$H$8:$H$598)</f>
        <v>0</v>
      </c>
      <c r="S85" s="151">
        <f>-SUMIF(CreditCard!$C$8:$C$598,$L85,CreditCard!$D$8:$D$598)</f>
        <v>0</v>
      </c>
      <c r="T85" s="151">
        <f>+SUMIF(CreditCard!$C$8:$C$598,$L85,CreditCard!$H$8:$H$598)</f>
        <v>0</v>
      </c>
      <c r="U85" s="151">
        <f>-SUMIF('CIS(suppliers)'!$C$8:$C$598,$L85,'CIS(suppliers)'!$D$8:$D$598)</f>
        <v>0</v>
      </c>
      <c r="V85" s="151">
        <f>+SUMIF('CIS(suppliers)'!$C$8:$C$598,$L85,'CIS(suppliers)'!$H$8:$H$598)</f>
        <v>0</v>
      </c>
      <c r="W85" s="151">
        <f>-SUMIF('CIS(customers)'!$C$8:$C$598,$L85,'CIS(customers)'!$D$8:$D$598)</f>
        <v>0</v>
      </c>
      <c r="X85" s="151">
        <f>+SUMIF('CIS(customers)'!$C$8:$C$598,$L85,'CIS(customers)'!$H$8:$H$598)</f>
        <v>0</v>
      </c>
      <c r="Y85" s="151">
        <f>-SUMIF(Proprietor!$C$8:$C$574,$L85,Proprietor!$D$8:$D$574)</f>
        <v>0</v>
      </c>
      <c r="Z85" s="151">
        <f>+SUMIF(Proprietor!$C$8:$C$574,$L85,Proprietor!$H$8:$H$574)</f>
        <v>0</v>
      </c>
      <c r="AG85" s="148">
        <f t="shared" si="6"/>
        <v>0</v>
      </c>
    </row>
    <row r="86" spans="1:33" hidden="1">
      <c r="A86" s="268" t="s">
        <v>59</v>
      </c>
      <c r="B86" s="151">
        <f t="shared" si="5"/>
        <v>0</v>
      </c>
      <c r="F86" s="266" t="s">
        <v>159</v>
      </c>
      <c r="G86" s="151">
        <f>+'Fixed Assets'!O7</f>
        <v>0</v>
      </c>
      <c r="H86" s="151">
        <f t="shared" si="7"/>
        <v>0</v>
      </c>
      <c r="I86" s="401" t="s">
        <v>554</v>
      </c>
      <c r="K86" s="267" t="s">
        <v>266</v>
      </c>
      <c r="L86" s="268" t="str">
        <f>+Types!A51</f>
        <v>Purchase Of Vans (fixed asset)</v>
      </c>
      <c r="M86" s="154">
        <f>+Opening!B8</f>
        <v>0</v>
      </c>
      <c r="O86" s="151">
        <f>-SUMIF('Business Bank'!$C$8:$C$598,$L86,'Business Bank'!$D$8:$D$598)</f>
        <v>0</v>
      </c>
      <c r="P86" s="151">
        <f>+SUMIF('Business Bank'!$C$8:$C$598,$L86,'Business Bank'!$H$8:$H$598)</f>
        <v>0</v>
      </c>
      <c r="Q86" s="151">
        <f>-SUMIF(Bank2!$C$8:$C$598,$L86,Bank2!$D$8:$D$598)</f>
        <v>0</v>
      </c>
      <c r="R86" s="151">
        <f>+SUMIF(Bank2!$C$8:$C$598,$L86,Bank2!$H$8:$H$598)</f>
        <v>0</v>
      </c>
      <c r="S86" s="151">
        <f>-SUMIF(CreditCard!$C$8:$C$598,$L86,CreditCard!$D$8:$D$598)</f>
        <v>0</v>
      </c>
      <c r="T86" s="151">
        <f>+SUMIF(CreditCard!$C$8:$C$598,$L86,CreditCard!$H$8:$H$598)</f>
        <v>0</v>
      </c>
      <c r="U86" s="151">
        <f>-SUMIF('CIS(suppliers)'!$C$8:$C$598,$L86,'CIS(suppliers)'!$D$8:$D$598)</f>
        <v>0</v>
      </c>
      <c r="V86" s="151">
        <f>+SUMIF('CIS(suppliers)'!$C$8:$C$598,$L86,'CIS(suppliers)'!$H$8:$H$598)</f>
        <v>0</v>
      </c>
      <c r="W86" s="151">
        <f>-SUMIF('CIS(customers)'!$C$8:$C$598,$L86,'CIS(customers)'!$D$8:$D$598)</f>
        <v>0</v>
      </c>
      <c r="X86" s="151">
        <f>+SUMIF('CIS(customers)'!$C$8:$C$598,$L86,'CIS(customers)'!$H$8:$H$598)</f>
        <v>0</v>
      </c>
      <c r="Y86" s="151">
        <f>-SUMIF(Proprietor!$C$8:$C$574,$L86,Proprietor!$D$8:$D$574)</f>
        <v>0</v>
      </c>
      <c r="Z86" s="151">
        <f>+SUMIF(Proprietor!$C$8:$C$574,$L86,Proprietor!$H$8:$H$574)</f>
        <v>0</v>
      </c>
      <c r="AG86" s="148">
        <f t="shared" si="6"/>
        <v>0</v>
      </c>
    </row>
    <row r="87" spans="1:33" hidden="1">
      <c r="A87" s="238" t="s">
        <v>263</v>
      </c>
      <c r="B87" s="151">
        <f t="shared" si="5"/>
        <v>0</v>
      </c>
      <c r="F87" s="266" t="s">
        <v>159</v>
      </c>
      <c r="G87" s="151">
        <f>+'Fixed Assets'!O17</f>
        <v>0</v>
      </c>
      <c r="H87" s="151">
        <f t="shared" si="7"/>
        <v>0</v>
      </c>
      <c r="I87" s="401" t="s">
        <v>554</v>
      </c>
      <c r="K87" s="267" t="s">
        <v>266</v>
      </c>
      <c r="L87" s="238" t="str">
        <f>+Types!A11</f>
        <v>Computer and Office Equipment (fixed asset)</v>
      </c>
      <c r="M87" s="154">
        <f>+Opening!B9</f>
        <v>0</v>
      </c>
      <c r="O87" s="151">
        <f>-SUMIF('Business Bank'!$C$8:$C$598,$L87,'Business Bank'!$D$8:$D$598)</f>
        <v>0</v>
      </c>
      <c r="P87" s="151">
        <f>+SUMIF('Business Bank'!$C$8:$C$598,$L87,'Business Bank'!$H$8:$H$598)</f>
        <v>0</v>
      </c>
      <c r="Q87" s="151">
        <f>-SUMIF(Bank2!$C$8:$C$598,$L87,Bank2!$D$8:$D$598)</f>
        <v>0</v>
      </c>
      <c r="R87" s="151">
        <f>+SUMIF(Bank2!$C$8:$C$598,$L87,Bank2!$H$8:$H$598)</f>
        <v>0</v>
      </c>
      <c r="S87" s="151">
        <f>-SUMIF(CreditCard!$C$8:$C$598,$L87,CreditCard!$D$8:$D$598)</f>
        <v>0</v>
      </c>
      <c r="T87" s="151">
        <f>+SUMIF(CreditCard!$C$8:$C$598,$L87,CreditCard!$H$8:$H$598)</f>
        <v>0</v>
      </c>
      <c r="U87" s="151">
        <f>-SUMIF('CIS(suppliers)'!$C$8:$C$598,$L87,'CIS(suppliers)'!$D$8:$D$598)</f>
        <v>0</v>
      </c>
      <c r="V87" s="151">
        <f>+SUMIF('CIS(suppliers)'!$C$8:$C$598,$L87,'CIS(suppliers)'!$H$8:$H$598)</f>
        <v>0</v>
      </c>
      <c r="W87" s="151">
        <f>-SUMIF('CIS(customers)'!$C$8:$C$598,$L87,'CIS(customers)'!$D$8:$D$598)</f>
        <v>0</v>
      </c>
      <c r="X87" s="151">
        <f>+SUMIF('CIS(customers)'!$C$8:$C$598,$L87,'CIS(customers)'!$H$8:$H$598)</f>
        <v>0</v>
      </c>
      <c r="Y87" s="151">
        <f>-SUMIF(Proprietor!$C$8:$C$574,$L87,Proprietor!$D$8:$D$574)</f>
        <v>0</v>
      </c>
      <c r="Z87" s="151">
        <f>+SUMIF(Proprietor!$C$8:$C$574,$L87,Proprietor!$H$8:$H$574)</f>
        <v>0</v>
      </c>
      <c r="AC87" s="151">
        <f>-AC70</f>
        <v>0</v>
      </c>
      <c r="AG87" s="148">
        <f t="shared" si="6"/>
        <v>0</v>
      </c>
    </row>
    <row r="88" spans="1:33" hidden="1">
      <c r="A88" s="268" t="s">
        <v>264</v>
      </c>
      <c r="B88" s="151">
        <f t="shared" si="5"/>
        <v>0</v>
      </c>
      <c r="F88" s="266" t="s">
        <v>159</v>
      </c>
      <c r="G88" s="151">
        <f>+'Fixed Assets'!O41</f>
        <v>0</v>
      </c>
      <c r="H88" s="151">
        <f t="shared" si="7"/>
        <v>0</v>
      </c>
      <c r="I88" s="401" t="s">
        <v>554</v>
      </c>
      <c r="K88" s="267" t="s">
        <v>266</v>
      </c>
      <c r="L88" s="268" t="str">
        <f>+Types!A44</f>
        <v>Plant and Machinery (fixed asset)</v>
      </c>
      <c r="M88" s="154">
        <f>+Opening!B10</f>
        <v>0</v>
      </c>
      <c r="O88" s="151">
        <f>-SUMIF('Business Bank'!$C$8:$C$598,$L88,'Business Bank'!$D$8:$D$598)</f>
        <v>0</v>
      </c>
      <c r="P88" s="151">
        <f>+SUMIF('Business Bank'!$C$8:$C$598,$L88,'Business Bank'!$H$8:$H$598)</f>
        <v>0</v>
      </c>
      <c r="Q88" s="151">
        <f>-SUMIF(Bank2!$C$8:$C$598,$L88,Bank2!$D$8:$D$598)</f>
        <v>0</v>
      </c>
      <c r="R88" s="151">
        <f>+SUMIF(Bank2!$C$8:$C$598,$L88,Bank2!$H$8:$H$598)</f>
        <v>0</v>
      </c>
      <c r="S88" s="151">
        <f>-SUMIF(CreditCard!$C$8:$C$598,$L88,CreditCard!$D$8:$D$598)</f>
        <v>0</v>
      </c>
      <c r="T88" s="151">
        <f>+SUMIF(CreditCard!$C$8:$C$598,$L88,CreditCard!$H$8:$H$598)</f>
        <v>0</v>
      </c>
      <c r="U88" s="151">
        <f>-SUMIF('CIS(suppliers)'!$C$8:$C$598,$L88,'CIS(suppliers)'!$D$8:$D$598)</f>
        <v>0</v>
      </c>
      <c r="V88" s="151">
        <f>+SUMIF('CIS(suppliers)'!$C$8:$C$598,$L88,'CIS(suppliers)'!$H$8:$H$598)</f>
        <v>0</v>
      </c>
      <c r="W88" s="151">
        <f>-SUMIF('CIS(customers)'!$C$8:$C$598,$L88,'CIS(customers)'!$D$8:$D$598)</f>
        <v>0</v>
      </c>
      <c r="X88" s="151">
        <f>+SUMIF('CIS(customers)'!$C$8:$C$598,$L88,'CIS(customers)'!$H$8:$H$598)</f>
        <v>0</v>
      </c>
      <c r="Y88" s="151">
        <f>-SUMIF(Proprietor!$C$8:$C$574,$L88,Proprietor!$D$8:$D$574)</f>
        <v>0</v>
      </c>
      <c r="Z88" s="151">
        <f>+SUMIF(Proprietor!$C$8:$C$574,$L88,Proprietor!$H$8:$H$574)</f>
        <v>0</v>
      </c>
      <c r="AC88" s="151">
        <f>-AC71</f>
        <v>0</v>
      </c>
      <c r="AG88" s="148">
        <f t="shared" si="6"/>
        <v>0</v>
      </c>
    </row>
    <row r="89" spans="1:33" hidden="1">
      <c r="A89" s="159" t="s">
        <v>60</v>
      </c>
      <c r="B89" s="151">
        <f t="shared" si="5"/>
        <v>0</v>
      </c>
      <c r="H89" s="151">
        <f t="shared" si="7"/>
        <v>0</v>
      </c>
      <c r="I89" s="401" t="s">
        <v>554</v>
      </c>
      <c r="K89" s="256">
        <v>670</v>
      </c>
      <c r="L89" s="358" t="s">
        <v>60</v>
      </c>
      <c r="M89" s="154">
        <f>+Opening!B11</f>
        <v>0</v>
      </c>
      <c r="AG89" s="148">
        <f t="shared" si="6"/>
        <v>0</v>
      </c>
    </row>
    <row r="90" spans="1:33" hidden="1">
      <c r="A90" s="268" t="s">
        <v>344</v>
      </c>
      <c r="B90" s="151">
        <f t="shared" si="5"/>
        <v>0</v>
      </c>
      <c r="I90" s="401" t="s">
        <v>554</v>
      </c>
      <c r="K90" s="256">
        <v>672</v>
      </c>
      <c r="L90" s="358" t="s">
        <v>344</v>
      </c>
      <c r="M90" s="154">
        <f>+Opening!B12</f>
        <v>0</v>
      </c>
      <c r="AG90" s="148">
        <f t="shared" si="6"/>
        <v>0</v>
      </c>
    </row>
    <row r="91" spans="1:33" hidden="1">
      <c r="A91" s="159" t="s">
        <v>161</v>
      </c>
      <c r="B91" s="151">
        <f t="shared" si="5"/>
        <v>0</v>
      </c>
      <c r="F91" s="266" t="s">
        <v>162</v>
      </c>
      <c r="G91" s="455">
        <v>0</v>
      </c>
      <c r="H91" s="151">
        <f t="shared" si="7"/>
        <v>0</v>
      </c>
      <c r="I91" s="401" t="s">
        <v>554</v>
      </c>
      <c r="K91" s="256">
        <v>750</v>
      </c>
      <c r="L91" s="358" t="str">
        <f ca="1">+'Business Bank'!A3</f>
        <v>Business Bank</v>
      </c>
      <c r="M91" s="154">
        <f>+Opening!B13</f>
        <v>0</v>
      </c>
      <c r="O91" s="151">
        <f>+'Business Bank'!D4-M91</f>
        <v>0</v>
      </c>
      <c r="AG91" s="148">
        <f t="shared" si="6"/>
        <v>0</v>
      </c>
    </row>
    <row r="92" spans="1:33" hidden="1">
      <c r="A92" s="159" t="s">
        <v>163</v>
      </c>
      <c r="B92" s="151">
        <f t="shared" si="5"/>
        <v>0</v>
      </c>
      <c r="G92" s="455">
        <v>0</v>
      </c>
      <c r="H92" s="151">
        <f t="shared" si="7"/>
        <v>0</v>
      </c>
      <c r="I92" s="401" t="s">
        <v>554</v>
      </c>
      <c r="K92" s="256">
        <v>751</v>
      </c>
      <c r="L92" s="151" t="str">
        <f ca="1">+Bank2!A3</f>
        <v>Bank2</v>
      </c>
      <c r="M92" s="154">
        <f>+Opening!B14</f>
        <v>0</v>
      </c>
      <c r="Q92" s="151">
        <f>+Bank2!D4-M92</f>
        <v>0</v>
      </c>
      <c r="AG92" s="148">
        <f t="shared" si="6"/>
        <v>0</v>
      </c>
    </row>
    <row r="93" spans="1:33" hidden="1">
      <c r="A93" s="159" t="s">
        <v>394</v>
      </c>
      <c r="B93" s="151">
        <f t="shared" si="5"/>
        <v>0</v>
      </c>
      <c r="I93" s="401" t="s">
        <v>554</v>
      </c>
      <c r="L93" s="151" t="str">
        <f ca="1">+'CIS(suppliers)'!A3</f>
        <v>CIS(suppliers)</v>
      </c>
      <c r="M93" s="154">
        <f>+Opening!B15</f>
        <v>0</v>
      </c>
      <c r="W93" s="151">
        <f>+'CIS(customers)'!D4-M93</f>
        <v>0</v>
      </c>
      <c r="AG93" s="148">
        <f t="shared" si="6"/>
        <v>0</v>
      </c>
    </row>
    <row r="94" spans="1:33" hidden="1">
      <c r="A94" s="159" t="s">
        <v>164</v>
      </c>
      <c r="B94" s="151">
        <f t="shared" si="5"/>
        <v>0</v>
      </c>
      <c r="F94" s="266" t="s">
        <v>140</v>
      </c>
      <c r="G94" s="151">
        <v>0</v>
      </c>
      <c r="H94" s="151">
        <f>+B94-G94</f>
        <v>0</v>
      </c>
      <c r="I94" s="401" t="s">
        <v>554</v>
      </c>
      <c r="K94" s="256">
        <v>681</v>
      </c>
      <c r="L94" s="159" t="s">
        <v>1</v>
      </c>
      <c r="M94" s="154">
        <f>+Opening!B16</f>
        <v>0</v>
      </c>
      <c r="O94" s="151">
        <f>-SUMIF('Business Bank'!$C$8:$C$598,$L94,'Business Bank'!$D$8:$D$598)</f>
        <v>0</v>
      </c>
      <c r="Q94" s="151">
        <f>-SUMIF(Bank2!$C$8:$C$598,$L94,Bank2!$D$8:$D$598)</f>
        <v>0</v>
      </c>
      <c r="S94" s="151">
        <f>-SUMIF(CreditCard!$C$8:$C$598,$L94,CreditCard!$D$8:$D$598)</f>
        <v>0</v>
      </c>
      <c r="U94" s="151">
        <f>-SUMIF('CIS(suppliers)'!$C$8:$C$598,$L94,'CIS(suppliers)'!$D$8:$D$598)</f>
        <v>0</v>
      </c>
      <c r="W94" s="151">
        <f>-SUMIF('CIS(customers)'!$C$8:$C$598,$L94,'CIS(customers)'!$D$8:$D$598)</f>
        <v>0</v>
      </c>
      <c r="Y94" s="151">
        <f>-SUMIF(Proprietor!$C$8:$C$574,$L94,Proprietor!$D$8:$D$574)</f>
        <v>0</v>
      </c>
      <c r="AA94" s="151">
        <f>+'Sales Invoices'!F4</f>
        <v>0</v>
      </c>
      <c r="AG94" s="148">
        <f t="shared" si="6"/>
        <v>0</v>
      </c>
    </row>
    <row r="95" spans="1:33" hidden="1">
      <c r="A95" s="159" t="s">
        <v>165</v>
      </c>
      <c r="B95" s="151">
        <f t="shared" si="5"/>
        <v>0</v>
      </c>
      <c r="H95" s="151">
        <f t="shared" ref="H95:H108" si="8">+B95-G95</f>
        <v>0</v>
      </c>
      <c r="I95" s="401" t="s">
        <v>554</v>
      </c>
      <c r="K95" s="256">
        <v>691</v>
      </c>
      <c r="L95" s="151"/>
      <c r="M95" s="154">
        <f>+Opening!B17</f>
        <v>0</v>
      </c>
      <c r="AG95" s="148">
        <f t="shared" si="6"/>
        <v>0</v>
      </c>
    </row>
    <row r="96" spans="1:33" hidden="1">
      <c r="A96" s="159" t="s">
        <v>166</v>
      </c>
      <c r="B96" s="261"/>
      <c r="C96" s="151">
        <f>SUM(B85:B95)</f>
        <v>0</v>
      </c>
      <c r="I96" s="401" t="s">
        <v>554</v>
      </c>
      <c r="L96" s="151"/>
      <c r="AG96" s="148">
        <f t="shared" si="6"/>
        <v>0</v>
      </c>
    </row>
    <row r="97" spans="1:33" hidden="1">
      <c r="I97" s="401" t="s">
        <v>554</v>
      </c>
      <c r="L97" s="151"/>
      <c r="AG97" s="148">
        <f t="shared" si="6"/>
        <v>0</v>
      </c>
    </row>
    <row r="98" spans="1:33" hidden="1">
      <c r="A98" s="159" t="s">
        <v>167</v>
      </c>
      <c r="B98" s="151">
        <f t="shared" ref="B98:B109" si="9">-AG98</f>
        <v>0</v>
      </c>
      <c r="H98" s="151">
        <f t="shared" si="8"/>
        <v>0</v>
      </c>
      <c r="I98" s="401" t="s">
        <v>554</v>
      </c>
      <c r="K98" s="256">
        <v>805</v>
      </c>
      <c r="L98" s="159" t="str">
        <f ca="1">+CreditCard!A3</f>
        <v>CreditCard</v>
      </c>
      <c r="M98" s="154">
        <f>-Opening!B20</f>
        <v>0</v>
      </c>
      <c r="S98" s="151">
        <f>+CreditCard!D4-M98</f>
        <v>0</v>
      </c>
      <c r="AG98" s="148">
        <f t="shared" si="6"/>
        <v>0</v>
      </c>
    </row>
    <row r="99" spans="1:33" hidden="1">
      <c r="A99" s="159" t="s">
        <v>260</v>
      </c>
      <c r="B99" s="151">
        <f t="shared" si="9"/>
        <v>0</v>
      </c>
      <c r="F99" s="266" t="s">
        <v>105</v>
      </c>
      <c r="G99" s="151">
        <f>-Proprietor!D4</f>
        <v>0</v>
      </c>
      <c r="H99" s="151">
        <f t="shared" si="8"/>
        <v>0</v>
      </c>
      <c r="I99" s="401" t="s">
        <v>554</v>
      </c>
      <c r="K99" s="256">
        <v>830</v>
      </c>
      <c r="L99" s="159" t="str">
        <f ca="1">+Proprietor!A3</f>
        <v>Proprietor</v>
      </c>
      <c r="M99" s="154">
        <f>-Opening!B21</f>
        <v>0</v>
      </c>
      <c r="Y99" s="151">
        <f>+Proprietor!D4-M99</f>
        <v>0</v>
      </c>
      <c r="AG99" s="148">
        <f t="shared" si="6"/>
        <v>0</v>
      </c>
    </row>
    <row r="100" spans="1:33" hidden="1">
      <c r="A100" s="159" t="s">
        <v>393</v>
      </c>
      <c r="B100" s="151">
        <f t="shared" si="9"/>
        <v>0</v>
      </c>
      <c r="I100" s="401" t="s">
        <v>554</v>
      </c>
      <c r="L100" s="151" t="str">
        <f ca="1">+'CIS(suppliers)'!A3</f>
        <v>CIS(suppliers)</v>
      </c>
      <c r="M100" s="154">
        <f>+Opening!B22</f>
        <v>0</v>
      </c>
      <c r="U100" s="151">
        <f>+'CIS(suppliers)'!D4-M100</f>
        <v>0</v>
      </c>
      <c r="AG100" s="148">
        <f>SUM(M100:AF100)</f>
        <v>0</v>
      </c>
    </row>
    <row r="101" spans="1:33" hidden="1">
      <c r="A101" s="268" t="s">
        <v>395</v>
      </c>
      <c r="B101" s="151">
        <f t="shared" si="9"/>
        <v>0</v>
      </c>
      <c r="H101" s="151">
        <f t="shared" si="8"/>
        <v>0</v>
      </c>
      <c r="I101" s="401" t="s">
        <v>554</v>
      </c>
      <c r="K101" s="256">
        <v>800</v>
      </c>
      <c r="L101" s="159" t="s">
        <v>14</v>
      </c>
      <c r="M101" s="154">
        <f>-Opening!B23</f>
        <v>0</v>
      </c>
      <c r="AG101" s="148">
        <f t="shared" si="6"/>
        <v>0</v>
      </c>
    </row>
    <row r="102" spans="1:33" hidden="1">
      <c r="A102" s="268" t="s">
        <v>396</v>
      </c>
      <c r="B102" s="151">
        <f t="shared" si="9"/>
        <v>0</v>
      </c>
      <c r="H102" s="151">
        <f t="shared" si="8"/>
        <v>0</v>
      </c>
      <c r="I102" s="401" t="s">
        <v>554</v>
      </c>
      <c r="K102" s="256">
        <v>814</v>
      </c>
      <c r="L102" s="159" t="s">
        <v>15</v>
      </c>
      <c r="M102" s="154">
        <f>-Opening!B24</f>
        <v>0</v>
      </c>
      <c r="AG102" s="148">
        <f t="shared" si="6"/>
        <v>0</v>
      </c>
    </row>
    <row r="103" spans="1:33" hidden="1">
      <c r="A103" s="159" t="s">
        <v>168</v>
      </c>
      <c r="B103" s="151">
        <f t="shared" si="9"/>
        <v>0</v>
      </c>
      <c r="H103" s="151">
        <f t="shared" si="8"/>
        <v>0</v>
      </c>
      <c r="I103" s="401" t="s">
        <v>554</v>
      </c>
      <c r="K103" s="256">
        <v>796</v>
      </c>
      <c r="M103" s="154">
        <f>-Opening!B25</f>
        <v>0</v>
      </c>
      <c r="AG103" s="148">
        <f t="shared" si="6"/>
        <v>0</v>
      </c>
    </row>
    <row r="104" spans="1:33" hidden="1">
      <c r="A104" s="159" t="s">
        <v>169</v>
      </c>
      <c r="B104" s="151">
        <f t="shared" si="9"/>
        <v>0</v>
      </c>
      <c r="H104" s="151">
        <f t="shared" si="8"/>
        <v>0</v>
      </c>
      <c r="I104" s="401" t="s">
        <v>554</v>
      </c>
      <c r="K104" s="256">
        <v>780</v>
      </c>
      <c r="L104" s="159" t="s">
        <v>28</v>
      </c>
      <c r="M104" s="154">
        <f>-Opening!B26</f>
        <v>0</v>
      </c>
      <c r="O104" s="151">
        <f>-SUMIF('Business Bank'!$C$8:$C$598,$L104,'Business Bank'!$D$8:$D$598)</f>
        <v>0</v>
      </c>
      <c r="P104" s="151">
        <f>+SUMIF('Business Bank'!$C$8:$C$598,$L104,'Business Bank'!$H$8:$H$598)</f>
        <v>0</v>
      </c>
      <c r="Q104" s="151">
        <f>-SUMIF(Bank2!$C$8:$C$598,$L104,Bank2!$D$8:$D$598)</f>
        <v>0</v>
      </c>
      <c r="R104" s="151">
        <f>+SUMIF(Bank2!$C$8:$C$598,$L104,Bank2!$H$8:$H$598)</f>
        <v>0</v>
      </c>
      <c r="S104" s="151">
        <f>-SUMIF(CreditCard!$C$8:$C$598,$L104,CreditCard!$D$8:$D$598)</f>
        <v>0</v>
      </c>
      <c r="T104" s="151">
        <f>+SUMIF(CreditCard!$C$8:$C$598,$L104,CreditCard!$H$8:$H$598)</f>
        <v>0</v>
      </c>
      <c r="U104" s="151">
        <f>-SUMIF('CIS(suppliers)'!$C$8:$C$598,$L104,'CIS(suppliers)'!$D$8:$D$598)</f>
        <v>0</v>
      </c>
      <c r="V104" s="151">
        <f>+SUMIF('CIS(suppliers)'!$C$8:$C$598,$L104,'CIS(suppliers)'!$H$8:$H$598)</f>
        <v>0</v>
      </c>
      <c r="W104" s="151">
        <f>-SUMIF('CIS(customers)'!$C$8:$C$598,$L104,'CIS(customers)'!$D$8:$D$598)</f>
        <v>0</v>
      </c>
      <c r="X104" s="151">
        <f>+SUMIF('CIS(customers)'!$C$8:$C$598,$L104,'CIS(customers)'!$H$8:$H$598)</f>
        <v>0</v>
      </c>
      <c r="Y104" s="151">
        <f>-SUMIF(Proprietor!$C$8:$C$574,$L104,Proprietor!$D$8:$D$574)</f>
        <v>0</v>
      </c>
      <c r="Z104" s="151">
        <f>+SUMIF(Proprietor!$C$8:$C$574,$L104,Proprietor!$H$8:$H$574)</f>
        <v>0</v>
      </c>
      <c r="AG104" s="148">
        <f t="shared" si="6"/>
        <v>0</v>
      </c>
    </row>
    <row r="105" spans="1:33" hidden="1">
      <c r="A105" s="159" t="s">
        <v>70</v>
      </c>
      <c r="B105" s="151">
        <f t="shared" si="9"/>
        <v>0</v>
      </c>
      <c r="H105" s="151">
        <f t="shared" si="8"/>
        <v>0</v>
      </c>
      <c r="I105" s="401" t="s">
        <v>554</v>
      </c>
      <c r="K105" s="256">
        <v>840</v>
      </c>
      <c r="L105" s="159" t="s">
        <v>34</v>
      </c>
      <c r="M105" s="154">
        <f>-Opening!B27</f>
        <v>0</v>
      </c>
      <c r="O105" s="151">
        <f>-SUMIF('Business Bank'!$C$8:$C$598,$L105,'Business Bank'!$D$8:$D$598)</f>
        <v>0</v>
      </c>
      <c r="P105" s="151">
        <f>+SUMIF('Business Bank'!$C$8:$C$598,$L105,'Business Bank'!$H$8:$H$598)</f>
        <v>0</v>
      </c>
      <c r="Q105" s="151">
        <f>-SUMIF(Bank2!$C$8:$C$598,$L105,Bank2!$D$8:$D$598)</f>
        <v>0</v>
      </c>
      <c r="R105" s="151">
        <f>+SUMIF(Bank2!$C$8:$C$598,$L105,Bank2!$H$8:$H$598)</f>
        <v>0</v>
      </c>
      <c r="S105" s="151">
        <f>-SUMIF(CreditCard!$C$8:$C$598,$L105,CreditCard!$D$8:$D$598)</f>
        <v>0</v>
      </c>
      <c r="T105" s="151">
        <f>+SUMIF(CreditCard!$C$8:$C$598,$L105,CreditCard!$H$8:$H$598)</f>
        <v>0</v>
      </c>
      <c r="U105" s="151">
        <f>-SUMIF('CIS(suppliers)'!$C$8:$C$598,$L105,'CIS(suppliers)'!$D$8:$D$598)</f>
        <v>0</v>
      </c>
      <c r="V105" s="151">
        <f>+SUMIF('CIS(suppliers)'!$C$8:$C$598,$L105,'CIS(suppliers)'!$H$8:$H$598)</f>
        <v>0</v>
      </c>
      <c r="W105" s="151">
        <f>-SUMIF('CIS(customers)'!$C$8:$C$598,$L105,'CIS(customers)'!$D$8:$D$598)</f>
        <v>0</v>
      </c>
      <c r="X105" s="151">
        <f>+SUMIF('CIS(customers)'!$C$8:$C$598,$L105,'CIS(customers)'!$H$8:$H$598)</f>
        <v>0</v>
      </c>
      <c r="Y105" s="151">
        <f>-SUMIF(Proprietor!$C$8:$C$574,$L105,Proprietor!$D$8:$D$574)</f>
        <v>0</v>
      </c>
      <c r="Z105" s="151">
        <f>+SUMIF(Proprietor!$C$8:$C$574,$L105,Proprietor!$H$8:$H$574)</f>
        <v>0</v>
      </c>
      <c r="AG105" s="148">
        <f t="shared" si="6"/>
        <v>0</v>
      </c>
    </row>
    <row r="106" spans="1:33" hidden="1">
      <c r="A106" s="159" t="s">
        <v>170</v>
      </c>
      <c r="B106" s="151">
        <f t="shared" si="9"/>
        <v>0</v>
      </c>
      <c r="F106" s="266" t="s">
        <v>98</v>
      </c>
      <c r="G106" s="151">
        <f>+VAT!G23</f>
        <v>0</v>
      </c>
      <c r="H106" s="151">
        <f t="shared" si="8"/>
        <v>0</v>
      </c>
      <c r="I106" s="401" t="s">
        <v>554</v>
      </c>
      <c r="K106" s="256">
        <v>817</v>
      </c>
      <c r="L106" s="151" t="s">
        <v>56</v>
      </c>
      <c r="M106" s="154">
        <f>-Opening!B28</f>
        <v>0</v>
      </c>
      <c r="O106" s="151">
        <f>-SUMIF('Business Bank'!$C$8:$C$598,$L106,'Business Bank'!$D$8:$D$598)</f>
        <v>0</v>
      </c>
      <c r="P106" s="151">
        <f>-'Business Bank'!H4</f>
        <v>0</v>
      </c>
      <c r="Q106" s="151">
        <f>-SUMIF(Bank2!$C$8:$C$598,$L106,Bank2!$D$8:$D$598)</f>
        <v>0</v>
      </c>
      <c r="R106" s="151">
        <f>-Bank2!H4</f>
        <v>0</v>
      </c>
      <c r="S106" s="151">
        <f>-SUMIF(CreditCard!$C$8:$C$598,$L106,CreditCard!$D$8:$D$598)</f>
        <v>0</v>
      </c>
      <c r="T106" s="151">
        <f>-CreditCard!H4</f>
        <v>0</v>
      </c>
      <c r="U106" s="151">
        <f>-SUMIF('CIS(suppliers)'!$C$8:$C$598,$L106,'CIS(suppliers)'!$D$8:$D$598)</f>
        <v>0</v>
      </c>
      <c r="V106" s="151">
        <f>+'CIS(suppliers)'!H4</f>
        <v>0</v>
      </c>
      <c r="W106" s="151">
        <f>-SUMIF('CIS(customers)'!$C$8:$C$598,$L106,'CIS(customers)'!$D$8:$D$598)</f>
        <v>0</v>
      </c>
      <c r="X106" s="151">
        <f>-'CIS(customers)'!H4</f>
        <v>0</v>
      </c>
      <c r="Y106" s="151">
        <f>-SUMIF(Proprietor!$C$8:$C$574,$L106,Proprietor!$D$8:$D$574)</f>
        <v>0</v>
      </c>
      <c r="Z106" s="151">
        <f>-Proprietor!H4</f>
        <v>0</v>
      </c>
      <c r="AA106" s="151">
        <f>-'Sales Invoices'!K4</f>
        <v>0</v>
      </c>
      <c r="AG106" s="148">
        <f t="shared" si="6"/>
        <v>0</v>
      </c>
    </row>
    <row r="107" spans="1:33" hidden="1">
      <c r="A107" s="159" t="s">
        <v>171</v>
      </c>
      <c r="B107" s="151">
        <f t="shared" si="9"/>
        <v>0</v>
      </c>
      <c r="H107" s="151">
        <f t="shared" si="8"/>
        <v>0</v>
      </c>
      <c r="I107" s="401" t="s">
        <v>554</v>
      </c>
      <c r="K107" s="256">
        <v>810</v>
      </c>
      <c r="L107" s="159" t="s">
        <v>11</v>
      </c>
      <c r="M107" s="154">
        <f>-Opening!B29</f>
        <v>0</v>
      </c>
      <c r="O107" s="151">
        <f>-SUMIF('Business Bank'!$C$8:$C$598,$L107,'Business Bank'!$D$8:$D$598)</f>
        <v>0</v>
      </c>
      <c r="P107" s="151">
        <f>+SUMIF('Business Bank'!$C$8:$C$598,$L107,'Business Bank'!$H$8:$H$598)</f>
        <v>0</v>
      </c>
      <c r="Q107" s="151">
        <f>-SUMIF(Bank2!$C$8:$C$598,$L107,Bank2!$D$8:$D$598)</f>
        <v>0</v>
      </c>
      <c r="R107" s="151">
        <f>+SUMIF(Bank2!$C$8:$C$598,$L107,Bank2!$H$8:$H$598)</f>
        <v>0</v>
      </c>
      <c r="S107" s="151">
        <f>-SUMIF(CreditCard!$C$8:$C$598,$L107,CreditCard!$D$8:$D$598)</f>
        <v>0</v>
      </c>
      <c r="T107" s="151">
        <f>+SUMIF(CreditCard!$C$8:$C$598,$L107,CreditCard!$H$8:$H$598)</f>
        <v>0</v>
      </c>
      <c r="U107" s="151">
        <f>-SUMIF('CIS(suppliers)'!$C$8:$C$598,$L107,'CIS(suppliers)'!$D$8:$D$598)</f>
        <v>0</v>
      </c>
      <c r="V107" s="151">
        <f>+SUMIF('CIS(suppliers)'!$C$8:$C$598,$L107,'CIS(suppliers)'!$H$8:$H$598)</f>
        <v>0</v>
      </c>
      <c r="W107" s="151">
        <f>-SUMIF('CIS(customers)'!$C$8:$C$598,$L107,'CIS(customers)'!$D$8:$D$598)</f>
        <v>0</v>
      </c>
      <c r="X107" s="151">
        <f>+SUMIF('CIS(customers)'!$C$8:$C$598,$L107,'CIS(customers)'!$H$8:$H$598)</f>
        <v>0</v>
      </c>
      <c r="Y107" s="151">
        <f>-SUMIF(Proprietor!$C$8:$C$574,$L107,Proprietor!$D$8:$D$574)</f>
        <v>0</v>
      </c>
      <c r="Z107" s="151">
        <f>+SUMIF(Proprietor!$C$8:$C$574,$L107,Proprietor!$H$8:$H$574)</f>
        <v>0</v>
      </c>
      <c r="AF107" s="151">
        <f>-AF75</f>
        <v>0</v>
      </c>
      <c r="AG107" s="148">
        <f t="shared" si="6"/>
        <v>0</v>
      </c>
    </row>
    <row r="108" spans="1:33" hidden="1">
      <c r="A108" s="159" t="s">
        <v>73</v>
      </c>
      <c r="B108" s="151">
        <f t="shared" si="9"/>
        <v>0</v>
      </c>
      <c r="H108" s="151">
        <f t="shared" si="8"/>
        <v>0</v>
      </c>
      <c r="I108" s="401" t="s">
        <v>554</v>
      </c>
      <c r="K108" s="256">
        <v>801</v>
      </c>
      <c r="M108" s="154">
        <f>-Opening!B30</f>
        <v>0</v>
      </c>
      <c r="AG108" s="148">
        <f t="shared" si="6"/>
        <v>0</v>
      </c>
    </row>
    <row r="109" spans="1:33" hidden="1">
      <c r="A109" s="268" t="s">
        <v>343</v>
      </c>
      <c r="B109" s="151">
        <f t="shared" si="9"/>
        <v>0</v>
      </c>
      <c r="I109" s="401" t="s">
        <v>554</v>
      </c>
      <c r="K109" s="256">
        <v>807</v>
      </c>
      <c r="L109" s="268" t="s">
        <v>343</v>
      </c>
      <c r="M109" s="154">
        <f>-Opening!B31</f>
        <v>0</v>
      </c>
      <c r="AG109" s="148">
        <f t="shared" si="6"/>
        <v>0</v>
      </c>
    </row>
    <row r="110" spans="1:33" hidden="1">
      <c r="A110" s="159" t="s">
        <v>74</v>
      </c>
      <c r="B110" s="261"/>
      <c r="C110" s="151">
        <f>SUM(B98:B109)</f>
        <v>0</v>
      </c>
      <c r="I110" s="401" t="s">
        <v>554</v>
      </c>
      <c r="AG110" s="148">
        <f t="shared" si="6"/>
        <v>0</v>
      </c>
    </row>
    <row r="111" spans="1:33" hidden="1">
      <c r="I111" s="401" t="s">
        <v>554</v>
      </c>
      <c r="AG111" s="148">
        <f t="shared" si="6"/>
        <v>0</v>
      </c>
    </row>
    <row r="112" spans="1:33" ht="15.75" hidden="1" thickBot="1">
      <c r="A112" s="159" t="s">
        <v>75</v>
      </c>
      <c r="C112" s="265">
        <f>+C96-C110</f>
        <v>0</v>
      </c>
      <c r="I112" s="401" t="s">
        <v>554</v>
      </c>
      <c r="AG112" s="148">
        <f t="shared" si="6"/>
        <v>0</v>
      </c>
    </row>
    <row r="113" spans="1:33" ht="15.75" hidden="1" thickTop="1">
      <c r="I113" s="401" t="s">
        <v>554</v>
      </c>
      <c r="AG113" s="148">
        <f t="shared" si="6"/>
        <v>0</v>
      </c>
    </row>
    <row r="114" spans="1:33" hidden="1">
      <c r="I114" s="401" t="s">
        <v>554</v>
      </c>
      <c r="AG114" s="148">
        <f t="shared" si="6"/>
        <v>0</v>
      </c>
    </row>
    <row r="115" spans="1:33" hidden="1">
      <c r="A115" s="159" t="s">
        <v>45</v>
      </c>
      <c r="C115" s="151">
        <f>-AG115</f>
        <v>0</v>
      </c>
      <c r="I115" s="401" t="s">
        <v>554</v>
      </c>
      <c r="K115" s="256">
        <v>910</v>
      </c>
      <c r="L115" s="151" t="s">
        <v>45</v>
      </c>
      <c r="M115" s="154">
        <f>-Opening!B36</f>
        <v>0</v>
      </c>
      <c r="O115" s="151">
        <f>-SUMIF('Business Bank'!$C$8:$C$598,$L115,'Business Bank'!$D$8:$D$598)</f>
        <v>0</v>
      </c>
      <c r="P115" s="151">
        <f>+SUMIF('Business Bank'!$C$8:$C$598,$L115,'Business Bank'!$H$8:$H$598)</f>
        <v>0</v>
      </c>
      <c r="Q115" s="151">
        <f>-SUMIF(Bank2!$C$8:$C$598,$L115,Bank2!$D$8:$D$598)</f>
        <v>0</v>
      </c>
      <c r="R115" s="151">
        <f>+SUMIF(Bank2!$C$8:$C$598,$L115,Bank2!$H$8:$H$598)</f>
        <v>0</v>
      </c>
      <c r="S115" s="151">
        <f>-SUMIF(CreditCard!$C$8:$C$598,$L115,CreditCard!$D$8:$D$598)</f>
        <v>0</v>
      </c>
      <c r="T115" s="151">
        <f>+SUMIF(CreditCard!$C$8:$C$598,$L115,CreditCard!$H$8:$H$598)</f>
        <v>0</v>
      </c>
      <c r="U115" s="151">
        <f>-SUMIF('CIS(suppliers)'!$C$8:$C$598,$L115,'CIS(suppliers)'!$D$8:$D$598)</f>
        <v>0</v>
      </c>
      <c r="V115" s="151">
        <f>+SUMIF('CIS(suppliers)'!$C$8:$C$598,$L115,'CIS(suppliers)'!$H$8:$H$598)</f>
        <v>0</v>
      </c>
      <c r="W115" s="151">
        <f>-SUMIF('CIS(customers)'!$C$8:$C$598,$L115,'CIS(customers)'!$D$8:$D$598)</f>
        <v>0</v>
      </c>
      <c r="X115" s="151">
        <f>+SUMIF('CIS(customers)'!$C$8:$C$598,$L115,'CIS(customers)'!$H$8:$H$598)</f>
        <v>0</v>
      </c>
      <c r="Y115" s="151">
        <f>-SUMIF(Proprietor!$C$8:$C$574,$L115,Proprietor!$D$8:$D$574)</f>
        <v>0</v>
      </c>
      <c r="Z115" s="151">
        <f>+SUMIF(Proprietor!$C$8:$C$574,$L115,Proprietor!$H$8:$H$574)</f>
        <v>0</v>
      </c>
      <c r="AG115" s="148">
        <f t="shared" si="6"/>
        <v>0</v>
      </c>
    </row>
    <row r="116" spans="1:33" hidden="1">
      <c r="A116" s="159" t="s">
        <v>76</v>
      </c>
      <c r="C116" s="151">
        <f ca="1">-AG116+C78</f>
        <v>0</v>
      </c>
      <c r="I116" s="401" t="s">
        <v>554</v>
      </c>
      <c r="K116" s="256">
        <v>980</v>
      </c>
      <c r="M116" s="154">
        <f>-Opening!B37</f>
        <v>0</v>
      </c>
      <c r="AG116" s="148">
        <f t="shared" si="6"/>
        <v>0</v>
      </c>
    </row>
    <row r="117" spans="1:33" hidden="1">
      <c r="A117" s="268" t="s">
        <v>258</v>
      </c>
      <c r="C117" s="151">
        <f>-AG117</f>
        <v>0</v>
      </c>
      <c r="I117" s="401" t="s">
        <v>554</v>
      </c>
      <c r="K117" s="256">
        <v>251</v>
      </c>
      <c r="L117" s="268" t="s">
        <v>258</v>
      </c>
      <c r="O117" s="151">
        <f>-SUMIF('Business Bank'!$C$8:$C$598,$L117,'Business Bank'!$D$8:$D$598)</f>
        <v>0</v>
      </c>
      <c r="P117" s="151">
        <f>+SUMIF('Business Bank'!$C$8:$C$598,$L117,'Business Bank'!$H$8:$H$598)</f>
        <v>0</v>
      </c>
      <c r="Q117" s="151">
        <f>-SUMIF(Bank2!$C$8:$C$598,$L117,Bank2!$D$8:$D$598)</f>
        <v>0</v>
      </c>
      <c r="R117" s="151">
        <f>+SUMIF(Bank2!$C$8:$C$598,$L117,Bank2!$H$8:$H$598)</f>
        <v>0</v>
      </c>
      <c r="S117" s="151">
        <f>-SUMIF(CreditCard!$C$8:$C$598,$L117,CreditCard!$D$8:$D$598)</f>
        <v>0</v>
      </c>
      <c r="T117" s="151">
        <f>+SUMIF(CreditCard!$C$8:$C$598,$L117,CreditCard!$H$8:$H$598)</f>
        <v>0</v>
      </c>
      <c r="U117" s="151">
        <f>-SUMIF('CIS(suppliers)'!$C$8:$C$598,$L117,'CIS(suppliers)'!$D$8:$D$598)</f>
        <v>0</v>
      </c>
      <c r="V117" s="151">
        <f>+SUMIF('CIS(suppliers)'!$C$8:$C$598,$L117,'CIS(suppliers)'!$H$8:$H$598)</f>
        <v>0</v>
      </c>
      <c r="W117" s="151">
        <f>-SUMIF('CIS(customers)'!$C$8:$C$598,$L117,'CIS(customers)'!$D$8:$D$598)</f>
        <v>0</v>
      </c>
      <c r="X117" s="151">
        <f>+SUMIF('CIS(customers)'!$C$8:$C$598,$L117,'CIS(customers)'!$H$8:$H$598)</f>
        <v>0</v>
      </c>
      <c r="Y117" s="151">
        <f>-SUMIF(Proprietor!$C$8:$C$574,$L117,Proprietor!$D$8:$D$574)</f>
        <v>0</v>
      </c>
      <c r="Z117" s="151">
        <f>+SUMIF(Proprietor!$C$8:$C$574,$L117,Proprietor!$H$8:$H$574)</f>
        <v>0</v>
      </c>
      <c r="AG117" s="148">
        <f>SUM(M117:AF117)</f>
        <v>0</v>
      </c>
    </row>
    <row r="118" spans="1:33" hidden="1">
      <c r="A118" s="268" t="s">
        <v>259</v>
      </c>
      <c r="C118" s="151">
        <f>-AG118</f>
        <v>0</v>
      </c>
      <c r="I118" s="401" t="s">
        <v>554</v>
      </c>
      <c r="K118" s="256">
        <v>251</v>
      </c>
      <c r="L118" s="268" t="s">
        <v>259</v>
      </c>
      <c r="O118" s="151">
        <f>-SUMIF('Business Bank'!$C$8:$C$598,$L118,'Business Bank'!$D$8:$D$598)</f>
        <v>0</v>
      </c>
      <c r="P118" s="151">
        <f>+SUMIF('Business Bank'!$C$8:$C$598,$L118,'Business Bank'!$H$8:$H$598)</f>
        <v>0</v>
      </c>
      <c r="Q118" s="151">
        <f>-SUMIF(Bank2!$C$8:$C$598,$L118,Bank2!$D$8:$D$598)</f>
        <v>0</v>
      </c>
      <c r="R118" s="151">
        <f>+SUMIF(Bank2!$C$8:$C$598,$L118,Bank2!$H$8:$H$598)</f>
        <v>0</v>
      </c>
      <c r="S118" s="151">
        <f>-SUMIF(CreditCard!$C$8:$C$598,$L118,CreditCard!$D$8:$D$598)</f>
        <v>0</v>
      </c>
      <c r="T118" s="151">
        <f>+SUMIF(CreditCard!$C$8:$C$598,$L118,CreditCard!$H$8:$H$598)</f>
        <v>0</v>
      </c>
      <c r="U118" s="151">
        <f>-SUMIF('CIS(suppliers)'!$C$8:$C$598,$L118,'CIS(suppliers)'!$D$8:$D$598)</f>
        <v>0</v>
      </c>
      <c r="V118" s="151">
        <f>+SUMIF('CIS(suppliers)'!$C$8:$C$598,$L118,'CIS(suppliers)'!$H$8:$H$598)</f>
        <v>0</v>
      </c>
      <c r="W118" s="151">
        <f>-SUMIF('CIS(customers)'!$C$8:$C$598,$L118,'CIS(customers)'!$D$8:$D$598)</f>
        <v>0</v>
      </c>
      <c r="X118" s="151">
        <f>+SUMIF('CIS(customers)'!$C$8:$C$598,$L118,'CIS(customers)'!$H$8:$H$598)</f>
        <v>0</v>
      </c>
      <c r="Y118" s="151">
        <f>-SUMIF(Proprietor!$C$8:$C$574,$L118,Proprietor!$D$8:$D$574)</f>
        <v>0</v>
      </c>
      <c r="Z118" s="151">
        <f>+SUMIF(Proprietor!$C$8:$C$574,$L118,Proprietor!$H$8:$H$574)</f>
        <v>0</v>
      </c>
      <c r="AG118" s="148">
        <f>SUM(M118:AF118)</f>
        <v>0</v>
      </c>
    </row>
    <row r="119" spans="1:33" ht="15.75" hidden="1" thickBot="1">
      <c r="A119" s="159" t="s">
        <v>77</v>
      </c>
      <c r="C119" s="265">
        <f ca="1">SUM(C115:C118)</f>
        <v>0</v>
      </c>
      <c r="I119" s="401" t="s">
        <v>554</v>
      </c>
      <c r="AG119" s="148">
        <f t="shared" si="6"/>
        <v>0</v>
      </c>
    </row>
    <row r="120" spans="1:33" ht="15.75" hidden="1" thickTop="1">
      <c r="I120" s="401" t="s">
        <v>554</v>
      </c>
      <c r="AG120" s="148">
        <f t="shared" si="6"/>
        <v>0</v>
      </c>
    </row>
    <row r="121" spans="1:33" hidden="1">
      <c r="A121" s="409" t="s">
        <v>412</v>
      </c>
      <c r="D121" s="405" t="s">
        <v>408</v>
      </c>
      <c r="I121" s="401" t="s">
        <v>554</v>
      </c>
      <c r="K121" s="151"/>
      <c r="AG121" s="148">
        <f t="shared" si="6"/>
        <v>0</v>
      </c>
    </row>
    <row r="122" spans="1:33" hidden="1">
      <c r="A122" s="159" t="str">
        <f ca="1">+Types!A65</f>
        <v>Transfers to or from Business Bank</v>
      </c>
      <c r="C122" s="151">
        <f t="shared" ref="C122:C127" ca="1" si="10">AG122</f>
        <v>0</v>
      </c>
      <c r="D122" s="406">
        <f ca="1">+SUM(O122:Z122)+SUM(O122:O127)</f>
        <v>0</v>
      </c>
      <c r="I122" s="401" t="s">
        <v>554</v>
      </c>
      <c r="L122" s="159" t="str">
        <f t="shared" ref="L122:L127" ca="1" si="11">+A122</f>
        <v>Transfers to or from Business Bank</v>
      </c>
      <c r="O122" s="151">
        <f ca="1">-SUMIF('Business Bank'!$C$8:$C$598,$L122,'Business Bank'!$D$8:$D$598)</f>
        <v>0</v>
      </c>
      <c r="Q122" s="151">
        <f ca="1">-SUMIF(Bank2!$C$8:$C$598,$L122,Bank2!$D$8:$D$598)</f>
        <v>0</v>
      </c>
      <c r="S122" s="151">
        <f ca="1">-SUMIF(CreditCard!$C$8:$C$598,$L122,CreditCard!$D$8:$D$598)</f>
        <v>0</v>
      </c>
      <c r="U122" s="151">
        <f ca="1">-SUMIF('CIS(suppliers)'!$C$8:$C$598,$L122,'CIS(suppliers)'!$D$8:$D$598)</f>
        <v>0</v>
      </c>
      <c r="W122" s="151">
        <f ca="1">-SUMIF('CIS(customers)'!$C$8:$C$598,$L122,'CIS(customers)'!$D$8:$D$598)</f>
        <v>0</v>
      </c>
      <c r="Y122" s="151">
        <f ca="1">-SUMIF(Proprietor!$C$8:$C$574,$L122,Proprietor!$D$8:$D$574)</f>
        <v>0</v>
      </c>
      <c r="AG122" s="148">
        <f t="shared" ca="1" si="6"/>
        <v>0</v>
      </c>
    </row>
    <row r="123" spans="1:33" hidden="1">
      <c r="A123" s="159" t="str">
        <f ca="1">+Types!A66</f>
        <v>Transfers to or from Bank2</v>
      </c>
      <c r="C123" s="151">
        <f t="shared" ca="1" si="10"/>
        <v>0</v>
      </c>
      <c r="D123" s="406">
        <f ca="1">+SUM(O123:Z123)+SUM(Q122:Q127)</f>
        <v>0</v>
      </c>
      <c r="I123" s="401" t="s">
        <v>554</v>
      </c>
      <c r="L123" s="159" t="str">
        <f t="shared" ca="1" si="11"/>
        <v>Transfers to or from Bank2</v>
      </c>
      <c r="O123" s="151">
        <f ca="1">-SUMIF('Business Bank'!$C$8:$C$598,$L123,'Business Bank'!$D$8:$D$598)</f>
        <v>0</v>
      </c>
      <c r="Q123" s="151">
        <f ca="1">-SUMIF(Bank2!$C$8:$C$598,$L123,Bank2!$D$8:$D$598)</f>
        <v>0</v>
      </c>
      <c r="S123" s="151">
        <f ca="1">-SUMIF(CreditCard!$C$8:$C$598,$L123,CreditCard!$D$8:$D$598)</f>
        <v>0</v>
      </c>
      <c r="U123" s="151">
        <f ca="1">-SUMIF('CIS(suppliers)'!$C$8:$C$598,$L123,'CIS(suppliers)'!$D$8:$D$598)</f>
        <v>0</v>
      </c>
      <c r="W123" s="151">
        <f ca="1">-SUMIF('CIS(customers)'!$C$8:$C$598,$L123,'CIS(customers)'!$D$8:$D$598)</f>
        <v>0</v>
      </c>
      <c r="Y123" s="151">
        <f ca="1">-SUMIF(Proprietor!$C$8:$C$574,$L123,Proprietor!$D$8:$D$574)</f>
        <v>0</v>
      </c>
      <c r="AG123" s="148">
        <f t="shared" ca="1" si="6"/>
        <v>0</v>
      </c>
    </row>
    <row r="124" spans="1:33" hidden="1">
      <c r="A124" s="159" t="str">
        <f ca="1">+Types!A67</f>
        <v>Transfers to or from CreditCard</v>
      </c>
      <c r="C124" s="151">
        <f t="shared" ca="1" si="10"/>
        <v>0</v>
      </c>
      <c r="D124" s="406">
        <f ca="1">+SUM(O124:Z124)+SUM(S122:S127)</f>
        <v>0</v>
      </c>
      <c r="I124" s="401" t="s">
        <v>554</v>
      </c>
      <c r="L124" s="159" t="str">
        <f t="shared" ca="1" si="11"/>
        <v>Transfers to or from CreditCard</v>
      </c>
      <c r="O124" s="151">
        <f ca="1">-SUMIF('Business Bank'!$C$8:$C$598,$L124,'Business Bank'!$D$8:$D$598)</f>
        <v>0</v>
      </c>
      <c r="Q124" s="151">
        <f ca="1">-SUMIF(Bank2!$C$8:$C$598,$L124,Bank2!$D$8:$D$598)</f>
        <v>0</v>
      </c>
      <c r="S124" s="151">
        <f ca="1">-SUMIF(CreditCard!$C$8:$C$598,$L124,CreditCard!$D$8:$D$598)</f>
        <v>0</v>
      </c>
      <c r="U124" s="151">
        <f ca="1">-SUMIF('CIS(suppliers)'!$C$8:$C$598,$L124,'CIS(suppliers)'!$D$8:$D$598)</f>
        <v>0</v>
      </c>
      <c r="W124" s="151">
        <f ca="1">-SUMIF('CIS(customers)'!$C$8:$C$598,$L124,'CIS(customers)'!$D$8:$D$598)</f>
        <v>0</v>
      </c>
      <c r="Y124" s="151">
        <f ca="1">-SUMIF(Proprietor!$C$8:$C$574,$L124,Proprietor!$D$8:$D$574)</f>
        <v>0</v>
      </c>
      <c r="AG124" s="148">
        <f t="shared" ca="1" si="6"/>
        <v>0</v>
      </c>
    </row>
    <row r="125" spans="1:33" hidden="1">
      <c r="A125" s="159" t="str">
        <f ca="1">+Types!A68</f>
        <v>Transfers to or from Proprietor</v>
      </c>
      <c r="C125" s="151">
        <f t="shared" ca="1" si="10"/>
        <v>0</v>
      </c>
      <c r="D125" s="406">
        <f ca="1">+SUM(O125:Z125)+SUM(Y122:Y127)</f>
        <v>0</v>
      </c>
      <c r="I125" s="401" t="s">
        <v>554</v>
      </c>
      <c r="L125" s="159" t="str">
        <f t="shared" ca="1" si="11"/>
        <v>Transfers to or from Proprietor</v>
      </c>
      <c r="O125" s="151">
        <f ca="1">-SUMIF('Business Bank'!$C$8:$C$598,$L125,'Business Bank'!$D$8:$D$598)</f>
        <v>0</v>
      </c>
      <c r="Q125" s="151">
        <f ca="1">-SUMIF(Bank2!$C$8:$C$598,$L125,Bank2!$D$8:$D$598)</f>
        <v>0</v>
      </c>
      <c r="S125" s="151">
        <f ca="1">-SUMIF(CreditCard!$C$8:$C$598,$L125,CreditCard!$D$8:$D$598)</f>
        <v>0</v>
      </c>
      <c r="U125" s="151">
        <f ca="1">-SUMIF('CIS(suppliers)'!$C$8:$C$598,$L125,'CIS(suppliers)'!$D$8:$D$598)</f>
        <v>0</v>
      </c>
      <c r="W125" s="151">
        <f ca="1">-SUMIF('CIS(customers)'!$C$8:$C$598,$L125,'CIS(customers)'!$D$8:$D$598)</f>
        <v>0</v>
      </c>
      <c r="Y125" s="151">
        <f ca="1">-SUMIF(Proprietor!$C$8:$C$574,$L125,Proprietor!$D$8:$D$574)</f>
        <v>0</v>
      </c>
      <c r="AG125" s="148">
        <f t="shared" ca="1" si="6"/>
        <v>0</v>
      </c>
    </row>
    <row r="126" spans="1:33" hidden="1">
      <c r="A126" s="159" t="str">
        <f ca="1">+Types!A69</f>
        <v>Transfers to or from CIS(suppliers)</v>
      </c>
      <c r="C126" s="151">
        <f t="shared" ca="1" si="10"/>
        <v>0</v>
      </c>
      <c r="D126" s="406">
        <f ca="1">+SUM(O126:Z126)+SUM(U122:U127)</f>
        <v>0</v>
      </c>
      <c r="I126" s="401" t="s">
        <v>554</v>
      </c>
      <c r="L126" s="159" t="str">
        <f t="shared" ca="1" si="11"/>
        <v>Transfers to or from CIS(suppliers)</v>
      </c>
      <c r="O126" s="151">
        <f ca="1">-SUMIF('Business Bank'!$C$8:$C$598,$L126,'Business Bank'!$D$8:$D$598)</f>
        <v>0</v>
      </c>
      <c r="Q126" s="151">
        <f ca="1">-SUMIF(Bank2!$C$8:$C$598,$L126,Bank2!$D$8:$D$598)</f>
        <v>0</v>
      </c>
      <c r="S126" s="151">
        <f ca="1">-SUMIF(CreditCard!$C$8:$C$598,$L126,CreditCard!$D$8:$D$598)</f>
        <v>0</v>
      </c>
      <c r="U126" s="151">
        <f ca="1">-SUMIF('CIS(suppliers)'!$C$8:$C$598,$L126,'CIS(suppliers)'!$D$8:$D$598)</f>
        <v>0</v>
      </c>
      <c r="W126" s="151">
        <f ca="1">-SUMIF('CIS(customers)'!$C$8:$C$598,$L126,'CIS(customers)'!$D$8:$D$598)</f>
        <v>0</v>
      </c>
      <c r="Y126" s="151">
        <f ca="1">-SUMIF(Proprietor!$C$8:$C$574,$L126,Proprietor!$D$8:$D$574)</f>
        <v>0</v>
      </c>
      <c r="AG126" s="148">
        <f t="shared" ca="1" si="6"/>
        <v>0</v>
      </c>
    </row>
    <row r="127" spans="1:33" hidden="1">
      <c r="A127" s="159" t="str">
        <f ca="1">+Types!A70</f>
        <v>Transfers to or from CIS(customers)</v>
      </c>
      <c r="C127" s="151">
        <f t="shared" ca="1" si="10"/>
        <v>0</v>
      </c>
      <c r="D127" s="407">
        <f ca="1">+SUM(O127:Z127)+SUM(W122:W127)</f>
        <v>0</v>
      </c>
      <c r="I127" s="401" t="s">
        <v>554</v>
      </c>
      <c r="L127" s="159" t="str">
        <f t="shared" ca="1" si="11"/>
        <v>Transfers to or from CIS(customers)</v>
      </c>
      <c r="O127" s="151">
        <f ca="1">-SUMIF('Business Bank'!$C$8:$C$598,$L127,'Business Bank'!$D$8:$D$598)</f>
        <v>0</v>
      </c>
      <c r="Q127" s="151">
        <f ca="1">-SUMIF(Bank2!$C$8:$C$598,$L127,Bank2!$D$8:$D$598)</f>
        <v>0</v>
      </c>
      <c r="S127" s="151">
        <f ca="1">-SUMIF(CreditCard!$C$8:$C$598,$L127,CreditCard!$D$8:$D$598)</f>
        <v>0</v>
      </c>
      <c r="U127" s="151">
        <f ca="1">-SUMIF('CIS(suppliers)'!$C$8:$C$598,$L127,'CIS(suppliers)'!$D$8:$D$598)</f>
        <v>0</v>
      </c>
      <c r="W127" s="151">
        <f ca="1">-SUMIF('CIS(customers)'!$C$8:$C$598,$L127,'CIS(customers)'!$D$8:$D$598)</f>
        <v>0</v>
      </c>
      <c r="Y127" s="151">
        <f ca="1">-SUMIF(Proprietor!$C$8:$C$574,$L127,Proprietor!$D$8:$D$574)</f>
        <v>0</v>
      </c>
      <c r="AG127" s="148">
        <f t="shared" ca="1" si="6"/>
        <v>0</v>
      </c>
    </row>
    <row r="128" spans="1:33" ht="15.75" hidden="1" thickBot="1">
      <c r="A128" s="159" t="s">
        <v>407</v>
      </c>
      <c r="C128" s="265">
        <f ca="1">SUM(C122:C127)</f>
        <v>0</v>
      </c>
      <c r="I128" s="401" t="s">
        <v>554</v>
      </c>
      <c r="AG128" s="148">
        <f t="shared" si="6"/>
        <v>0</v>
      </c>
    </row>
    <row r="129" spans="33:33" ht="15.75" hidden="1" thickTop="1">
      <c r="AG129" s="148">
        <f t="shared" si="6"/>
        <v>0</v>
      </c>
    </row>
    <row r="130" spans="33:33" hidden="1">
      <c r="AG130" s="148">
        <f t="shared" si="6"/>
        <v>0</v>
      </c>
    </row>
    <row r="131" spans="33:33" hidden="1">
      <c r="AG131" s="148">
        <f t="shared" si="6"/>
        <v>0</v>
      </c>
    </row>
    <row r="132" spans="33:33" hidden="1">
      <c r="AG132" s="148">
        <f t="shared" si="6"/>
        <v>0</v>
      </c>
    </row>
  </sheetData>
  <sheetProtection algorithmName="SHA-512" hashValue="mhI8j0tw43uVQdSPTbI3lgfRQTk+i0s8+Wvjj20XpLm59xpdIvkHi/dlgRE9IC3U2r6O2YH++QXgiMXhHJk2wg==" saltValue="VkoyDeupLNJFGPmZy81YoQ==" spinCount="100000" sheet="1" objects="1" scenarios="1"/>
  <pageMargins left="0.39370078740157483" right="0" top="0.39370078740157483" bottom="0.39370078740157483" header="0" footer="0"/>
  <pageSetup paperSize="9" orientation="portrait" horizontalDpi="300" verticalDpi="300" r:id="rId1"/>
  <headerFooter alignWithMargins="0"/>
  <rowBreaks count="1" manualBreakCount="1">
    <brk id="79"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61"/>
  <sheetViews>
    <sheetView zoomScale="70" zoomScaleNormal="70" workbookViewId="0">
      <selection activeCell="A20" sqref="A20"/>
    </sheetView>
  </sheetViews>
  <sheetFormatPr defaultColWidth="0" defaultRowHeight="15"/>
  <cols>
    <col min="1" max="1" width="10.7109375" style="270" customWidth="1"/>
    <col min="2" max="2" width="40.7109375" style="161" bestFit="1" customWidth="1"/>
    <col min="3" max="3" width="13" style="458" bestFit="1" customWidth="1"/>
    <col min="4" max="7" width="10.85546875" style="162" customWidth="1"/>
    <col min="8" max="8" width="10.85546875" style="163" customWidth="1"/>
    <col min="9" max="9" width="10.85546875" style="164" customWidth="1"/>
    <col min="10" max="18" width="10.85546875" style="162" customWidth="1"/>
    <col min="19" max="16384" width="9.140625" style="162" hidden="1"/>
  </cols>
  <sheetData>
    <row r="1" spans="1:18">
      <c r="A1" s="270">
        <f>+Business!B3</f>
        <v>0</v>
      </c>
    </row>
    <row r="2" spans="1:18">
      <c r="A2" s="271" t="s">
        <v>172</v>
      </c>
      <c r="B2" s="165"/>
      <c r="C2" s="459"/>
    </row>
    <row r="3" spans="1:18">
      <c r="A3" s="155" t="s">
        <v>88</v>
      </c>
      <c r="B3" s="10">
        <f>+Business!B5</f>
        <v>0</v>
      </c>
      <c r="C3" s="460"/>
    </row>
    <row r="5" spans="1:18" s="250" customFormat="1" ht="18">
      <c r="A5" s="269" t="s">
        <v>160</v>
      </c>
      <c r="B5" s="247"/>
      <c r="C5" s="461"/>
      <c r="D5" s="248">
        <v>590</v>
      </c>
      <c r="E5" s="248">
        <v>592</v>
      </c>
      <c r="F5" s="248">
        <v>594</v>
      </c>
      <c r="G5" s="248"/>
      <c r="H5" s="248"/>
      <c r="I5" s="249"/>
      <c r="J5" s="248">
        <v>595</v>
      </c>
      <c r="K5" s="248">
        <v>598</v>
      </c>
      <c r="L5" s="248">
        <v>597</v>
      </c>
    </row>
    <row r="6" spans="1:18" s="167" customFormat="1" ht="45">
      <c r="A6" s="272" t="s">
        <v>95</v>
      </c>
      <c r="B6" s="166" t="s">
        <v>113</v>
      </c>
      <c r="C6" s="462" t="s">
        <v>556</v>
      </c>
      <c r="D6" s="167" t="s">
        <v>173</v>
      </c>
      <c r="E6" s="167" t="s">
        <v>174</v>
      </c>
      <c r="F6" s="167" t="s">
        <v>175</v>
      </c>
      <c r="G6" s="167" t="s">
        <v>176</v>
      </c>
      <c r="H6" s="168" t="s">
        <v>177</v>
      </c>
      <c r="I6" s="169" t="s">
        <v>178</v>
      </c>
      <c r="J6" s="167" t="s">
        <v>179</v>
      </c>
      <c r="K6" s="167" t="s">
        <v>180</v>
      </c>
      <c r="L6" s="167" t="s">
        <v>175</v>
      </c>
      <c r="M6" s="167" t="s">
        <v>181</v>
      </c>
      <c r="N6" s="167" t="s">
        <v>182</v>
      </c>
      <c r="O6" s="167" t="s">
        <v>183</v>
      </c>
      <c r="P6" s="167" t="s">
        <v>184</v>
      </c>
      <c r="Q6" s="167" t="s">
        <v>185</v>
      </c>
      <c r="R6" s="167" t="s">
        <v>186</v>
      </c>
    </row>
    <row r="7" spans="1:18" s="170" customFormat="1">
      <c r="A7" s="384">
        <f>+$B$3</f>
        <v>0</v>
      </c>
      <c r="B7" s="385" t="s">
        <v>187</v>
      </c>
      <c r="C7" s="463"/>
      <c r="D7" s="386">
        <f>SUM(D8:D14)</f>
        <v>0</v>
      </c>
      <c r="E7" s="386">
        <f>SUM(E8:E14)</f>
        <v>0</v>
      </c>
      <c r="F7" s="386">
        <f>SUM(F8:F14)</f>
        <v>0</v>
      </c>
      <c r="G7" s="386">
        <f>SUM(G8:G14)</f>
        <v>0</v>
      </c>
      <c r="H7" s="386"/>
      <c r="I7" s="386"/>
      <c r="J7" s="386">
        <f t="shared" ref="J7:Q7" si="0">SUM(J8:J14)</f>
        <v>0</v>
      </c>
      <c r="K7" s="386">
        <f t="shared" si="0"/>
        <v>0</v>
      </c>
      <c r="L7" s="386">
        <f t="shared" si="0"/>
        <v>0</v>
      </c>
      <c r="M7" s="386">
        <f t="shared" si="0"/>
        <v>0</v>
      </c>
      <c r="N7" s="386">
        <f t="shared" si="0"/>
        <v>0</v>
      </c>
      <c r="O7" s="386">
        <f t="shared" si="0"/>
        <v>0</v>
      </c>
      <c r="P7" s="386">
        <f t="shared" si="0"/>
        <v>0</v>
      </c>
      <c r="Q7" s="386">
        <f t="shared" si="0"/>
        <v>0</v>
      </c>
      <c r="R7" s="386"/>
    </row>
    <row r="8" spans="1:18">
      <c r="B8" s="245"/>
      <c r="C8" s="464"/>
      <c r="G8" s="162">
        <f>SUM(D8:F8)</f>
        <v>0</v>
      </c>
      <c r="H8" s="163">
        <v>0.25</v>
      </c>
      <c r="I8" s="246" t="s">
        <v>267</v>
      </c>
      <c r="K8" s="162">
        <f>IF(AND(I8="RB",G8&gt;0),(G8-J8)*$H8,IF(AND(I8="SL",G8&gt;0),G8*$H8,0))</f>
        <v>0</v>
      </c>
      <c r="M8" s="162">
        <f>SUM(J8:L8)</f>
        <v>0</v>
      </c>
      <c r="N8" s="162">
        <f>+D8-J8</f>
        <v>0</v>
      </c>
      <c r="O8" s="162">
        <f>+G8-M8</f>
        <v>0</v>
      </c>
      <c r="Q8" s="162">
        <f>+IF(R8&gt;0,P8-N8,0)</f>
        <v>0</v>
      </c>
    </row>
    <row r="9" spans="1:18">
      <c r="B9" s="245"/>
      <c r="C9" s="464"/>
      <c r="G9" s="162">
        <f>SUM(D9:F9)</f>
        <v>0</v>
      </c>
      <c r="H9" s="163">
        <v>0.25</v>
      </c>
      <c r="I9" s="246" t="s">
        <v>267</v>
      </c>
      <c r="K9" s="162">
        <f>IF(AND(I9="RB",G9&gt;0),(G9-J9)*$H9,IF(AND(I9="SL",G9&gt;0),G9*$H9,0))</f>
        <v>0</v>
      </c>
      <c r="M9" s="162">
        <f>SUM(J9:L9)</f>
        <v>0</v>
      </c>
      <c r="N9" s="162">
        <f>+D9-J9</f>
        <v>0</v>
      </c>
      <c r="O9" s="162">
        <f>+G9-M9</f>
        <v>0</v>
      </c>
      <c r="Q9" s="162">
        <f>+IF(R9&gt;0,P9-N9,0)</f>
        <v>0</v>
      </c>
    </row>
    <row r="10" spans="1:18">
      <c r="B10" s="245"/>
      <c r="C10" s="464"/>
      <c r="G10" s="162">
        <f>SUM(D10:F10)</f>
        <v>0</v>
      </c>
      <c r="H10" s="163">
        <v>0.25</v>
      </c>
      <c r="I10" s="246" t="s">
        <v>267</v>
      </c>
      <c r="K10" s="162">
        <f>IF(AND(I10="RB",G10&gt;0),(G10-J10)*$H10,IF(AND(I10="SL",G10&gt;0),G10*$H10,0))</f>
        <v>0</v>
      </c>
      <c r="M10" s="162">
        <f>SUM(J10:L10)</f>
        <v>0</v>
      </c>
      <c r="N10" s="162">
        <f>+D10-J10</f>
        <v>0</v>
      </c>
      <c r="O10" s="162">
        <f>+G10-M10</f>
        <v>0</v>
      </c>
      <c r="Q10" s="162">
        <f>+IF(R10&gt;0,P10-N10,0)</f>
        <v>0</v>
      </c>
    </row>
    <row r="11" spans="1:18">
      <c r="B11" s="245"/>
      <c r="C11" s="464"/>
      <c r="G11" s="162">
        <f>SUM(D11:F11)</f>
        <v>0</v>
      </c>
      <c r="H11" s="163">
        <v>0.25</v>
      </c>
      <c r="I11" s="246" t="s">
        <v>267</v>
      </c>
      <c r="K11" s="162">
        <f>IF(AND(I11="RB",G11&gt;0),(G11-J11)*$H11,IF(AND(I11="SL",G11&gt;0),G11*$H11,0))</f>
        <v>0</v>
      </c>
      <c r="M11" s="162">
        <f>SUM(J11:L11)</f>
        <v>0</v>
      </c>
      <c r="N11" s="162">
        <f>+D11-J11</f>
        <v>0</v>
      </c>
      <c r="O11" s="162">
        <f>+G11-M11</f>
        <v>0</v>
      </c>
      <c r="Q11" s="162">
        <f>+IF(R11&gt;0,P11-N11,0)</f>
        <v>0</v>
      </c>
    </row>
    <row r="12" spans="1:18">
      <c r="G12" s="162">
        <f>SUM(D12:F12)</f>
        <v>0</v>
      </c>
      <c r="H12" s="163">
        <v>0.25</v>
      </c>
      <c r="I12" s="246" t="s">
        <v>267</v>
      </c>
      <c r="K12" s="162">
        <f>IF(AND(I12="RB",G12&gt;0),(G12-J12)*$H12,IF(AND(I12="SL",G12&gt;0),G12*$H12,0))</f>
        <v>0</v>
      </c>
      <c r="M12" s="162">
        <f>SUM(J12:L12)</f>
        <v>0</v>
      </c>
      <c r="N12" s="162">
        <f>+D12-J12</f>
        <v>0</v>
      </c>
      <c r="O12" s="162">
        <f>+G12-M12</f>
        <v>0</v>
      </c>
      <c r="Q12" s="162">
        <f>+IF(R12&gt;0,P12-N12,0)</f>
        <v>0</v>
      </c>
    </row>
    <row r="15" spans="1:18" s="250" customFormat="1" ht="18">
      <c r="A15" s="269" t="s">
        <v>263</v>
      </c>
      <c r="B15" s="247"/>
      <c r="C15" s="461"/>
      <c r="D15" s="248">
        <v>600</v>
      </c>
      <c r="E15" s="248">
        <v>602</v>
      </c>
      <c r="F15" s="248">
        <v>604</v>
      </c>
      <c r="G15" s="248"/>
      <c r="H15" s="248"/>
      <c r="I15" s="249"/>
      <c r="J15" s="248">
        <v>605</v>
      </c>
      <c r="K15" s="248">
        <v>608</v>
      </c>
      <c r="L15" s="248">
        <v>607</v>
      </c>
    </row>
    <row r="16" spans="1:18" s="167" customFormat="1" ht="45">
      <c r="A16" s="272" t="s">
        <v>95</v>
      </c>
      <c r="B16" s="166" t="s">
        <v>113</v>
      </c>
      <c r="C16" s="465"/>
      <c r="D16" s="167" t="s">
        <v>173</v>
      </c>
      <c r="E16" s="167" t="s">
        <v>174</v>
      </c>
      <c r="F16" s="167" t="s">
        <v>175</v>
      </c>
      <c r="G16" s="167" t="s">
        <v>176</v>
      </c>
      <c r="H16" s="168" t="s">
        <v>177</v>
      </c>
      <c r="I16" s="169" t="s">
        <v>178</v>
      </c>
      <c r="J16" s="167" t="s">
        <v>179</v>
      </c>
      <c r="K16" s="167" t="s">
        <v>180</v>
      </c>
      <c r="L16" s="167" t="s">
        <v>175</v>
      </c>
      <c r="M16" s="167" t="s">
        <v>181</v>
      </c>
      <c r="N16" s="167" t="s">
        <v>182</v>
      </c>
      <c r="O16" s="167" t="s">
        <v>183</v>
      </c>
      <c r="P16" s="167" t="s">
        <v>184</v>
      </c>
      <c r="Q16" s="167" t="s">
        <v>185</v>
      </c>
      <c r="R16" s="167" t="s">
        <v>186</v>
      </c>
    </row>
    <row r="17" spans="1:18" s="170" customFormat="1">
      <c r="A17" s="384">
        <f>+$B$3</f>
        <v>0</v>
      </c>
      <c r="B17" s="385" t="s">
        <v>187</v>
      </c>
      <c r="C17" s="463"/>
      <c r="D17" s="386">
        <f>SUM(D18:D38)</f>
        <v>0</v>
      </c>
      <c r="E17" s="386">
        <f>SUM(E18:E38)</f>
        <v>0</v>
      </c>
      <c r="F17" s="386">
        <f>SUM(F18:F38)</f>
        <v>0</v>
      </c>
      <c r="G17" s="386">
        <f>SUM(G18:G38)</f>
        <v>0</v>
      </c>
      <c r="H17" s="386"/>
      <c r="I17" s="386"/>
      <c r="J17" s="386">
        <f t="shared" ref="J17:Q17" si="1">SUM(J18:J38)</f>
        <v>0</v>
      </c>
      <c r="K17" s="386">
        <f t="shared" si="1"/>
        <v>0</v>
      </c>
      <c r="L17" s="386">
        <f t="shared" si="1"/>
        <v>0</v>
      </c>
      <c r="M17" s="386">
        <f t="shared" si="1"/>
        <v>0</v>
      </c>
      <c r="N17" s="386">
        <f t="shared" si="1"/>
        <v>0</v>
      </c>
      <c r="O17" s="386">
        <f t="shared" si="1"/>
        <v>0</v>
      </c>
      <c r="P17" s="386">
        <f t="shared" si="1"/>
        <v>0</v>
      </c>
      <c r="Q17" s="386">
        <f t="shared" si="1"/>
        <v>0</v>
      </c>
      <c r="R17" s="386"/>
    </row>
    <row r="18" spans="1:18">
      <c r="B18" s="245"/>
      <c r="C18" s="464"/>
      <c r="G18" s="162">
        <f t="shared" ref="G18:G37" si="2">SUM(D18:F18)</f>
        <v>0</v>
      </c>
      <c r="H18" s="163">
        <v>0.25</v>
      </c>
      <c r="I18" s="246" t="s">
        <v>267</v>
      </c>
      <c r="K18" s="162">
        <f t="shared" ref="K18:K37" si="3">IF(AND(I18="RB",G18&gt;0),(G18-J18)*$H18,IF(AND(I18="SL",G18&gt;0),G18*$H18,0))</f>
        <v>0</v>
      </c>
      <c r="M18" s="162">
        <f t="shared" ref="M18:M37" si="4">SUM(J18:L18)</f>
        <v>0</v>
      </c>
      <c r="N18" s="162">
        <f t="shared" ref="N18:N37" si="5">+D18-J18</f>
        <v>0</v>
      </c>
      <c r="O18" s="162">
        <f t="shared" ref="O18:O37" si="6">+G18-M18</f>
        <v>0</v>
      </c>
      <c r="Q18" s="162">
        <f t="shared" ref="Q18:Q36" si="7">+IF(R18&gt;0,P18-N18,0)</f>
        <v>0</v>
      </c>
    </row>
    <row r="19" spans="1:18">
      <c r="G19" s="162">
        <f t="shared" si="2"/>
        <v>0</v>
      </c>
      <c r="H19" s="163">
        <v>0.25</v>
      </c>
      <c r="I19" s="246" t="s">
        <v>267</v>
      </c>
      <c r="K19" s="162">
        <f t="shared" si="3"/>
        <v>0</v>
      </c>
      <c r="M19" s="162">
        <f t="shared" si="4"/>
        <v>0</v>
      </c>
      <c r="N19" s="162">
        <f t="shared" si="5"/>
        <v>0</v>
      </c>
      <c r="O19" s="162">
        <f t="shared" si="6"/>
        <v>0</v>
      </c>
      <c r="Q19" s="162">
        <f t="shared" si="7"/>
        <v>0</v>
      </c>
    </row>
    <row r="20" spans="1:18">
      <c r="G20" s="162">
        <f t="shared" si="2"/>
        <v>0</v>
      </c>
      <c r="H20" s="163">
        <v>0.25</v>
      </c>
      <c r="I20" s="246" t="s">
        <v>267</v>
      </c>
      <c r="K20" s="162">
        <f t="shared" si="3"/>
        <v>0</v>
      </c>
      <c r="M20" s="162">
        <f t="shared" si="4"/>
        <v>0</v>
      </c>
      <c r="N20" s="162">
        <f t="shared" si="5"/>
        <v>0</v>
      </c>
      <c r="O20" s="162">
        <f t="shared" si="6"/>
        <v>0</v>
      </c>
      <c r="Q20" s="162">
        <f t="shared" si="7"/>
        <v>0</v>
      </c>
    </row>
    <row r="21" spans="1:18">
      <c r="A21" s="273"/>
      <c r="B21" s="176"/>
      <c r="C21" s="466"/>
      <c r="D21" s="253"/>
      <c r="G21" s="162">
        <f t="shared" si="2"/>
        <v>0</v>
      </c>
      <c r="H21" s="163">
        <v>0.25</v>
      </c>
      <c r="I21" s="246" t="s">
        <v>267</v>
      </c>
      <c r="K21" s="162">
        <f t="shared" si="3"/>
        <v>0</v>
      </c>
      <c r="M21" s="162">
        <f t="shared" si="4"/>
        <v>0</v>
      </c>
      <c r="N21" s="162">
        <f t="shared" si="5"/>
        <v>0</v>
      </c>
      <c r="O21" s="162">
        <f t="shared" si="6"/>
        <v>0</v>
      </c>
      <c r="Q21" s="162">
        <f t="shared" si="7"/>
        <v>0</v>
      </c>
    </row>
    <row r="22" spans="1:18">
      <c r="G22" s="162">
        <f t="shared" si="2"/>
        <v>0</v>
      </c>
      <c r="H22" s="163">
        <v>0.25</v>
      </c>
      <c r="I22" s="246" t="s">
        <v>267</v>
      </c>
      <c r="K22" s="162">
        <f t="shared" si="3"/>
        <v>0</v>
      </c>
      <c r="M22" s="162">
        <f t="shared" si="4"/>
        <v>0</v>
      </c>
      <c r="N22" s="162">
        <f t="shared" si="5"/>
        <v>0</v>
      </c>
      <c r="O22" s="162">
        <f t="shared" si="6"/>
        <v>0</v>
      </c>
      <c r="Q22" s="162">
        <f t="shared" si="7"/>
        <v>0</v>
      </c>
    </row>
    <row r="23" spans="1:18">
      <c r="G23" s="162">
        <f t="shared" si="2"/>
        <v>0</v>
      </c>
      <c r="H23" s="163">
        <v>0.25</v>
      </c>
      <c r="I23" s="246" t="s">
        <v>267</v>
      </c>
      <c r="K23" s="162">
        <f t="shared" si="3"/>
        <v>0</v>
      </c>
      <c r="M23" s="162">
        <f t="shared" si="4"/>
        <v>0</v>
      </c>
      <c r="N23" s="162">
        <f t="shared" si="5"/>
        <v>0</v>
      </c>
      <c r="O23" s="162">
        <f t="shared" si="6"/>
        <v>0</v>
      </c>
      <c r="Q23" s="162">
        <f t="shared" si="7"/>
        <v>0</v>
      </c>
    </row>
    <row r="24" spans="1:18">
      <c r="G24" s="162">
        <f t="shared" si="2"/>
        <v>0</v>
      </c>
      <c r="H24" s="163">
        <v>0.25</v>
      </c>
      <c r="I24" s="246" t="s">
        <v>267</v>
      </c>
      <c r="K24" s="162">
        <f t="shared" si="3"/>
        <v>0</v>
      </c>
      <c r="M24" s="162">
        <f t="shared" si="4"/>
        <v>0</v>
      </c>
      <c r="N24" s="162">
        <f t="shared" si="5"/>
        <v>0</v>
      </c>
      <c r="O24" s="162">
        <f t="shared" si="6"/>
        <v>0</v>
      </c>
      <c r="Q24" s="162">
        <f t="shared" si="7"/>
        <v>0</v>
      </c>
    </row>
    <row r="25" spans="1:18">
      <c r="G25" s="162">
        <f t="shared" si="2"/>
        <v>0</v>
      </c>
      <c r="H25" s="163">
        <v>0.25</v>
      </c>
      <c r="I25" s="246" t="s">
        <v>267</v>
      </c>
      <c r="K25" s="162">
        <f t="shared" si="3"/>
        <v>0</v>
      </c>
      <c r="M25" s="162">
        <f t="shared" si="4"/>
        <v>0</v>
      </c>
      <c r="N25" s="162">
        <f t="shared" si="5"/>
        <v>0</v>
      </c>
      <c r="O25" s="162">
        <f t="shared" si="6"/>
        <v>0</v>
      </c>
      <c r="Q25" s="162">
        <f t="shared" si="7"/>
        <v>0</v>
      </c>
    </row>
    <row r="26" spans="1:18">
      <c r="G26" s="162">
        <f>SUM(D26:F26)</f>
        <v>0</v>
      </c>
      <c r="H26" s="163">
        <v>0.25</v>
      </c>
      <c r="I26" s="246" t="s">
        <v>267</v>
      </c>
      <c r="K26" s="162">
        <f>IF(AND(I26="RB",G26&gt;0),(G26-J26)*$H26,IF(AND(I26="SL",G26&gt;0),G26*$H26,0))</f>
        <v>0</v>
      </c>
      <c r="M26" s="162">
        <f>SUM(J26:L26)</f>
        <v>0</v>
      </c>
      <c r="N26" s="162">
        <f>+D26-J26</f>
        <v>0</v>
      </c>
      <c r="O26" s="162">
        <f>+G26-M26</f>
        <v>0</v>
      </c>
      <c r="Q26" s="162">
        <f t="shared" si="7"/>
        <v>0</v>
      </c>
    </row>
    <row r="27" spans="1:18">
      <c r="G27" s="162">
        <f>SUM(D27:F27)</f>
        <v>0</v>
      </c>
      <c r="H27" s="163">
        <v>0.25</v>
      </c>
      <c r="I27" s="246" t="s">
        <v>267</v>
      </c>
      <c r="K27" s="162">
        <f>IF(AND(I27="RB",G27&gt;0),(G27-J27)*$H27,IF(AND(I27="SL",G27&gt;0),G27*$H27,0))</f>
        <v>0</v>
      </c>
      <c r="M27" s="162">
        <f>SUM(J27:L27)</f>
        <v>0</v>
      </c>
      <c r="N27" s="162">
        <f>+D27-J27</f>
        <v>0</v>
      </c>
      <c r="O27" s="162">
        <f>+G27-M27</f>
        <v>0</v>
      </c>
      <c r="Q27" s="162">
        <f t="shared" si="7"/>
        <v>0</v>
      </c>
    </row>
    <row r="28" spans="1:18">
      <c r="G28" s="162">
        <f>SUM(D28:F28)</f>
        <v>0</v>
      </c>
      <c r="H28" s="163">
        <v>0.25</v>
      </c>
      <c r="I28" s="246" t="s">
        <v>267</v>
      </c>
      <c r="K28" s="162">
        <f>IF(AND(I28="RB",G28&gt;0),(G28-J28)*$H28,IF(AND(I28="SL",G28&gt;0),G28*$H28,0))</f>
        <v>0</v>
      </c>
      <c r="M28" s="162">
        <f>SUM(J28:L28)</f>
        <v>0</v>
      </c>
      <c r="N28" s="162">
        <f>+D28-J28</f>
        <v>0</v>
      </c>
      <c r="O28" s="162">
        <f>+G28-M28</f>
        <v>0</v>
      </c>
      <c r="Q28" s="162">
        <f t="shared" si="7"/>
        <v>0</v>
      </c>
    </row>
    <row r="29" spans="1:18">
      <c r="G29" s="162">
        <f>SUM(D29:F29)</f>
        <v>0</v>
      </c>
      <c r="H29" s="163">
        <v>0.25</v>
      </c>
      <c r="I29" s="246" t="s">
        <v>267</v>
      </c>
      <c r="K29" s="162">
        <f>IF(AND(I29="RB",G29&gt;0),(G29-J29)*$H29,IF(AND(I29="SL",G29&gt;0),G29*$H29,0))</f>
        <v>0</v>
      </c>
      <c r="M29" s="162">
        <f>SUM(J29:L29)</f>
        <v>0</v>
      </c>
      <c r="N29" s="162">
        <f>+D29-J29</f>
        <v>0</v>
      </c>
      <c r="O29" s="162">
        <f>+G29-M29</f>
        <v>0</v>
      </c>
      <c r="Q29" s="162">
        <f t="shared" si="7"/>
        <v>0</v>
      </c>
    </row>
    <row r="30" spans="1:18">
      <c r="G30" s="162">
        <f>SUM(D30:F30)</f>
        <v>0</v>
      </c>
      <c r="H30" s="163">
        <v>0.25</v>
      </c>
      <c r="I30" s="246" t="s">
        <v>267</v>
      </c>
      <c r="K30" s="162">
        <f>IF(AND(I30="RB",G30&gt;0),(G30-J30)*$H30,IF(AND(I30="SL",G30&gt;0),G30*$H30,0))</f>
        <v>0</v>
      </c>
      <c r="M30" s="162">
        <f>SUM(J30:L30)</f>
        <v>0</v>
      </c>
      <c r="N30" s="162">
        <f>+D30-J30</f>
        <v>0</v>
      </c>
      <c r="O30" s="162">
        <f>+G30-M30</f>
        <v>0</v>
      </c>
      <c r="Q30" s="162">
        <f t="shared" si="7"/>
        <v>0</v>
      </c>
    </row>
    <row r="31" spans="1:18">
      <c r="G31" s="162">
        <f t="shared" si="2"/>
        <v>0</v>
      </c>
      <c r="H31" s="163">
        <v>0.25</v>
      </c>
      <c r="I31" s="246" t="s">
        <v>267</v>
      </c>
      <c r="K31" s="162">
        <f t="shared" si="3"/>
        <v>0</v>
      </c>
      <c r="M31" s="162">
        <f t="shared" si="4"/>
        <v>0</v>
      </c>
      <c r="N31" s="162">
        <f t="shared" si="5"/>
        <v>0</v>
      </c>
      <c r="O31" s="162">
        <f t="shared" si="6"/>
        <v>0</v>
      </c>
      <c r="Q31" s="162">
        <f t="shared" si="7"/>
        <v>0</v>
      </c>
    </row>
    <row r="32" spans="1:18">
      <c r="G32" s="162">
        <f t="shared" si="2"/>
        <v>0</v>
      </c>
      <c r="H32" s="163">
        <v>0.25</v>
      </c>
      <c r="I32" s="246" t="s">
        <v>267</v>
      </c>
      <c r="K32" s="162">
        <f t="shared" si="3"/>
        <v>0</v>
      </c>
      <c r="M32" s="162">
        <f t="shared" si="4"/>
        <v>0</v>
      </c>
      <c r="N32" s="162">
        <f t="shared" si="5"/>
        <v>0</v>
      </c>
      <c r="O32" s="162">
        <f t="shared" si="6"/>
        <v>0</v>
      </c>
      <c r="Q32" s="162">
        <f t="shared" si="7"/>
        <v>0</v>
      </c>
    </row>
    <row r="33" spans="1:18">
      <c r="G33" s="162">
        <f t="shared" si="2"/>
        <v>0</v>
      </c>
      <c r="H33" s="163">
        <v>0.25</v>
      </c>
      <c r="I33" s="246" t="s">
        <v>267</v>
      </c>
      <c r="K33" s="162">
        <f t="shared" si="3"/>
        <v>0</v>
      </c>
      <c r="M33" s="162">
        <f t="shared" si="4"/>
        <v>0</v>
      </c>
      <c r="N33" s="162">
        <f t="shared" si="5"/>
        <v>0</v>
      </c>
      <c r="O33" s="162">
        <f t="shared" si="6"/>
        <v>0</v>
      </c>
      <c r="Q33" s="162">
        <f t="shared" si="7"/>
        <v>0</v>
      </c>
    </row>
    <row r="34" spans="1:18">
      <c r="G34" s="162">
        <f t="shared" si="2"/>
        <v>0</v>
      </c>
      <c r="H34" s="163">
        <v>0.25</v>
      </c>
      <c r="I34" s="246" t="s">
        <v>267</v>
      </c>
      <c r="K34" s="162">
        <f t="shared" si="3"/>
        <v>0</v>
      </c>
      <c r="M34" s="162">
        <f t="shared" si="4"/>
        <v>0</v>
      </c>
      <c r="N34" s="162">
        <f t="shared" si="5"/>
        <v>0</v>
      </c>
      <c r="O34" s="162">
        <f t="shared" si="6"/>
        <v>0</v>
      </c>
      <c r="Q34" s="162">
        <f t="shared" si="7"/>
        <v>0</v>
      </c>
    </row>
    <row r="35" spans="1:18">
      <c r="G35" s="162">
        <f t="shared" si="2"/>
        <v>0</v>
      </c>
      <c r="H35" s="163">
        <v>0.25</v>
      </c>
      <c r="I35" s="246" t="s">
        <v>267</v>
      </c>
      <c r="K35" s="162">
        <f t="shared" si="3"/>
        <v>0</v>
      </c>
      <c r="M35" s="162">
        <f t="shared" si="4"/>
        <v>0</v>
      </c>
      <c r="N35" s="162">
        <f t="shared" si="5"/>
        <v>0</v>
      </c>
      <c r="O35" s="162">
        <f t="shared" si="6"/>
        <v>0</v>
      </c>
      <c r="Q35" s="162">
        <f t="shared" si="7"/>
        <v>0</v>
      </c>
    </row>
    <row r="36" spans="1:18">
      <c r="G36" s="162">
        <f t="shared" si="2"/>
        <v>0</v>
      </c>
      <c r="H36" s="163">
        <v>0.25</v>
      </c>
      <c r="I36" s="246" t="s">
        <v>267</v>
      </c>
      <c r="K36" s="162">
        <f t="shared" si="3"/>
        <v>0</v>
      </c>
      <c r="M36" s="162">
        <f t="shared" si="4"/>
        <v>0</v>
      </c>
      <c r="N36" s="162">
        <f t="shared" si="5"/>
        <v>0</v>
      </c>
      <c r="O36" s="162">
        <f t="shared" si="6"/>
        <v>0</v>
      </c>
      <c r="Q36" s="162">
        <f t="shared" si="7"/>
        <v>0</v>
      </c>
    </row>
    <row r="37" spans="1:18">
      <c r="G37" s="162">
        <f t="shared" si="2"/>
        <v>0</v>
      </c>
      <c r="H37" s="163">
        <v>0.25</v>
      </c>
      <c r="I37" s="246" t="s">
        <v>267</v>
      </c>
      <c r="K37" s="162">
        <f t="shared" si="3"/>
        <v>0</v>
      </c>
      <c r="M37" s="162">
        <f t="shared" si="4"/>
        <v>0</v>
      </c>
      <c r="N37" s="162">
        <f t="shared" si="5"/>
        <v>0</v>
      </c>
      <c r="O37" s="162">
        <f t="shared" si="6"/>
        <v>0</v>
      </c>
      <c r="Q37" s="162">
        <f>+IF(R37&gt;0,P37-N37,0)</f>
        <v>0</v>
      </c>
    </row>
    <row r="39" spans="1:18" s="250" customFormat="1" ht="18">
      <c r="A39" s="269" t="s">
        <v>264</v>
      </c>
      <c r="B39" s="251"/>
      <c r="C39" s="467"/>
      <c r="D39" s="248">
        <v>570</v>
      </c>
      <c r="E39" s="248">
        <v>572</v>
      </c>
      <c r="F39" s="248">
        <v>574</v>
      </c>
      <c r="G39" s="248"/>
      <c r="H39" s="248"/>
      <c r="I39" s="249"/>
      <c r="J39" s="248">
        <v>575</v>
      </c>
      <c r="K39" s="248">
        <v>578</v>
      </c>
      <c r="L39" s="248">
        <v>577</v>
      </c>
    </row>
    <row r="40" spans="1:18" s="167" customFormat="1" ht="45">
      <c r="A40" s="272" t="s">
        <v>95</v>
      </c>
      <c r="B40" s="166" t="s">
        <v>113</v>
      </c>
      <c r="C40" s="465"/>
      <c r="D40" s="167" t="s">
        <v>173</v>
      </c>
      <c r="E40" s="167" t="s">
        <v>174</v>
      </c>
      <c r="F40" s="167" t="s">
        <v>175</v>
      </c>
      <c r="G40" s="167" t="s">
        <v>176</v>
      </c>
      <c r="H40" s="168" t="s">
        <v>177</v>
      </c>
      <c r="I40" s="169" t="s">
        <v>178</v>
      </c>
      <c r="J40" s="167" t="s">
        <v>179</v>
      </c>
      <c r="K40" s="167" t="s">
        <v>180</v>
      </c>
      <c r="L40" s="167" t="s">
        <v>175</v>
      </c>
      <c r="M40" s="167" t="s">
        <v>181</v>
      </c>
      <c r="N40" s="167" t="s">
        <v>182</v>
      </c>
      <c r="O40" s="167" t="s">
        <v>183</v>
      </c>
      <c r="P40" s="167" t="s">
        <v>184</v>
      </c>
      <c r="Q40" s="167" t="s">
        <v>185</v>
      </c>
      <c r="R40" s="167" t="s">
        <v>186</v>
      </c>
    </row>
    <row r="41" spans="1:18" s="171" customFormat="1">
      <c r="A41" s="384">
        <f>+$B$3</f>
        <v>0</v>
      </c>
      <c r="B41" s="387" t="s">
        <v>187</v>
      </c>
      <c r="C41" s="468"/>
      <c r="D41" s="388">
        <f>SUM(D42:D61)</f>
        <v>0</v>
      </c>
      <c r="E41" s="388">
        <f>SUM(E42:E61)</f>
        <v>0</v>
      </c>
      <c r="F41" s="388">
        <f>SUM(F42:F61)</f>
        <v>0</v>
      </c>
      <c r="G41" s="388">
        <f>SUM(G42:G61)</f>
        <v>0</v>
      </c>
      <c r="H41" s="389"/>
      <c r="I41" s="390"/>
      <c r="J41" s="388">
        <f t="shared" ref="J41:Q41" si="8">SUM(J42:J61)</f>
        <v>0</v>
      </c>
      <c r="K41" s="388">
        <f t="shared" si="8"/>
        <v>0</v>
      </c>
      <c r="L41" s="388">
        <f t="shared" si="8"/>
        <v>0</v>
      </c>
      <c r="M41" s="388">
        <f t="shared" si="8"/>
        <v>0</v>
      </c>
      <c r="N41" s="388">
        <f t="shared" si="8"/>
        <v>0</v>
      </c>
      <c r="O41" s="388">
        <f t="shared" si="8"/>
        <v>0</v>
      </c>
      <c r="P41" s="388">
        <f t="shared" si="8"/>
        <v>0</v>
      </c>
      <c r="Q41" s="388">
        <f t="shared" si="8"/>
        <v>0</v>
      </c>
      <c r="R41" s="388"/>
    </row>
    <row r="42" spans="1:18">
      <c r="G42" s="162">
        <f t="shared" ref="G42:G61" si="9">SUM(D42:F42)</f>
        <v>0</v>
      </c>
      <c r="H42" s="163">
        <v>0.25</v>
      </c>
      <c r="I42" s="246" t="s">
        <v>267</v>
      </c>
      <c r="K42" s="162">
        <f t="shared" ref="K42:K61" si="10">IF(AND(I42="RB",G42&gt;0),(G42-J42)*$H42,IF(AND(I42="SL",G42&gt;0),G42*$H42,0))</f>
        <v>0</v>
      </c>
      <c r="L42" s="162">
        <f t="shared" ref="L42:L61" si="11">IF(G42=0,J42,0)</f>
        <v>0</v>
      </c>
      <c r="M42" s="162">
        <f t="shared" ref="M42:M61" si="12">SUM(J42:L42)</f>
        <v>0</v>
      </c>
      <c r="N42" s="162">
        <f t="shared" ref="N42:N61" si="13">+D42-J42</f>
        <v>0</v>
      </c>
      <c r="O42" s="162">
        <f t="shared" ref="O42:O61" si="14">+G42-M42</f>
        <v>0</v>
      </c>
      <c r="Q42" s="162">
        <f t="shared" ref="Q42:Q61" si="15">+IF(R42&gt;0,P42-N42,0)</f>
        <v>0</v>
      </c>
    </row>
    <row r="43" spans="1:18">
      <c r="G43" s="162">
        <f t="shared" si="9"/>
        <v>0</v>
      </c>
      <c r="H43" s="163">
        <v>0.25</v>
      </c>
      <c r="I43" s="246" t="s">
        <v>267</v>
      </c>
      <c r="K43" s="162">
        <f t="shared" si="10"/>
        <v>0</v>
      </c>
      <c r="L43" s="162">
        <f t="shared" si="11"/>
        <v>0</v>
      </c>
      <c r="M43" s="162">
        <f t="shared" si="12"/>
        <v>0</v>
      </c>
      <c r="N43" s="162">
        <f t="shared" si="13"/>
        <v>0</v>
      </c>
      <c r="O43" s="162">
        <f t="shared" si="14"/>
        <v>0</v>
      </c>
      <c r="Q43" s="162">
        <f t="shared" si="15"/>
        <v>0</v>
      </c>
    </row>
    <row r="44" spans="1:18">
      <c r="G44" s="162">
        <f t="shared" si="9"/>
        <v>0</v>
      </c>
      <c r="H44" s="163">
        <v>0.25</v>
      </c>
      <c r="I44" s="246" t="s">
        <v>267</v>
      </c>
      <c r="K44" s="162">
        <f t="shared" si="10"/>
        <v>0</v>
      </c>
      <c r="L44" s="162">
        <f t="shared" si="11"/>
        <v>0</v>
      </c>
      <c r="M44" s="162">
        <f t="shared" si="12"/>
        <v>0</v>
      </c>
      <c r="N44" s="162">
        <f t="shared" si="13"/>
        <v>0</v>
      </c>
      <c r="O44" s="162">
        <f t="shared" si="14"/>
        <v>0</v>
      </c>
      <c r="Q44" s="162">
        <f t="shared" si="15"/>
        <v>0</v>
      </c>
    </row>
    <row r="45" spans="1:18">
      <c r="G45" s="162">
        <f t="shared" si="9"/>
        <v>0</v>
      </c>
      <c r="H45" s="163">
        <v>0.25</v>
      </c>
      <c r="I45" s="246" t="s">
        <v>267</v>
      </c>
      <c r="K45" s="162">
        <f t="shared" si="10"/>
        <v>0</v>
      </c>
      <c r="L45" s="162">
        <f t="shared" si="11"/>
        <v>0</v>
      </c>
      <c r="M45" s="162">
        <f t="shared" si="12"/>
        <v>0</v>
      </c>
      <c r="N45" s="162">
        <f t="shared" si="13"/>
        <v>0</v>
      </c>
      <c r="O45" s="162">
        <f t="shared" si="14"/>
        <v>0</v>
      </c>
      <c r="Q45" s="162">
        <f t="shared" si="15"/>
        <v>0</v>
      </c>
    </row>
    <row r="46" spans="1:18">
      <c r="G46" s="162">
        <f t="shared" si="9"/>
        <v>0</v>
      </c>
      <c r="H46" s="163">
        <v>0.25</v>
      </c>
      <c r="I46" s="246" t="s">
        <v>267</v>
      </c>
      <c r="K46" s="162">
        <f t="shared" si="10"/>
        <v>0</v>
      </c>
      <c r="L46" s="162">
        <f t="shared" si="11"/>
        <v>0</v>
      </c>
      <c r="M46" s="162">
        <f t="shared" si="12"/>
        <v>0</v>
      </c>
      <c r="N46" s="162">
        <f t="shared" si="13"/>
        <v>0</v>
      </c>
      <c r="O46" s="162">
        <f t="shared" si="14"/>
        <v>0</v>
      </c>
      <c r="Q46" s="162">
        <f t="shared" si="15"/>
        <v>0</v>
      </c>
    </row>
    <row r="47" spans="1:18">
      <c r="G47" s="162">
        <f t="shared" si="9"/>
        <v>0</v>
      </c>
      <c r="H47" s="163">
        <v>0.25</v>
      </c>
      <c r="I47" s="246" t="s">
        <v>267</v>
      </c>
      <c r="K47" s="162">
        <f t="shared" si="10"/>
        <v>0</v>
      </c>
      <c r="L47" s="162">
        <f t="shared" si="11"/>
        <v>0</v>
      </c>
      <c r="M47" s="162">
        <f t="shared" si="12"/>
        <v>0</v>
      </c>
      <c r="N47" s="162">
        <f t="shared" si="13"/>
        <v>0</v>
      </c>
      <c r="O47" s="162">
        <f t="shared" si="14"/>
        <v>0</v>
      </c>
      <c r="Q47" s="162">
        <f t="shared" si="15"/>
        <v>0</v>
      </c>
    </row>
    <row r="48" spans="1:18">
      <c r="G48" s="162">
        <f t="shared" si="9"/>
        <v>0</v>
      </c>
      <c r="H48" s="163">
        <v>0.25</v>
      </c>
      <c r="I48" s="246" t="s">
        <v>267</v>
      </c>
      <c r="K48" s="162">
        <f t="shared" si="10"/>
        <v>0</v>
      </c>
      <c r="L48" s="162">
        <f t="shared" si="11"/>
        <v>0</v>
      </c>
      <c r="M48" s="162">
        <f t="shared" si="12"/>
        <v>0</v>
      </c>
      <c r="N48" s="162">
        <f t="shared" si="13"/>
        <v>0</v>
      </c>
      <c r="O48" s="162">
        <f t="shared" si="14"/>
        <v>0</v>
      </c>
      <c r="Q48" s="162">
        <f t="shared" si="15"/>
        <v>0</v>
      </c>
    </row>
    <row r="49" spans="7:17">
      <c r="G49" s="162">
        <f t="shared" si="9"/>
        <v>0</v>
      </c>
      <c r="H49" s="163">
        <v>0.25</v>
      </c>
      <c r="I49" s="246" t="s">
        <v>267</v>
      </c>
      <c r="K49" s="162">
        <f t="shared" si="10"/>
        <v>0</v>
      </c>
      <c r="L49" s="162">
        <f t="shared" si="11"/>
        <v>0</v>
      </c>
      <c r="M49" s="162">
        <f t="shared" si="12"/>
        <v>0</v>
      </c>
      <c r="N49" s="162">
        <f t="shared" si="13"/>
        <v>0</v>
      </c>
      <c r="O49" s="162">
        <f t="shared" si="14"/>
        <v>0</v>
      </c>
      <c r="Q49" s="162">
        <f t="shared" si="15"/>
        <v>0</v>
      </c>
    </row>
    <row r="50" spans="7:17">
      <c r="G50" s="162">
        <f t="shared" si="9"/>
        <v>0</v>
      </c>
      <c r="H50" s="163">
        <v>0.25</v>
      </c>
      <c r="I50" s="246" t="s">
        <v>267</v>
      </c>
      <c r="K50" s="162">
        <f t="shared" si="10"/>
        <v>0</v>
      </c>
      <c r="L50" s="162">
        <f t="shared" si="11"/>
        <v>0</v>
      </c>
      <c r="M50" s="162">
        <f t="shared" si="12"/>
        <v>0</v>
      </c>
      <c r="N50" s="162">
        <f t="shared" si="13"/>
        <v>0</v>
      </c>
      <c r="O50" s="162">
        <f t="shared" si="14"/>
        <v>0</v>
      </c>
      <c r="Q50" s="162">
        <f t="shared" si="15"/>
        <v>0</v>
      </c>
    </row>
    <row r="51" spans="7:17">
      <c r="G51" s="162">
        <f t="shared" si="9"/>
        <v>0</v>
      </c>
      <c r="H51" s="163">
        <v>0.25</v>
      </c>
      <c r="I51" s="246" t="s">
        <v>267</v>
      </c>
      <c r="K51" s="162">
        <f t="shared" si="10"/>
        <v>0</v>
      </c>
      <c r="L51" s="162">
        <f t="shared" si="11"/>
        <v>0</v>
      </c>
      <c r="M51" s="162">
        <f t="shared" si="12"/>
        <v>0</v>
      </c>
      <c r="N51" s="162">
        <f t="shared" si="13"/>
        <v>0</v>
      </c>
      <c r="O51" s="162">
        <f t="shared" si="14"/>
        <v>0</v>
      </c>
      <c r="Q51" s="162">
        <f t="shared" si="15"/>
        <v>0</v>
      </c>
    </row>
    <row r="52" spans="7:17">
      <c r="G52" s="162">
        <f t="shared" si="9"/>
        <v>0</v>
      </c>
      <c r="H52" s="163">
        <v>0.25</v>
      </c>
      <c r="I52" s="246" t="s">
        <v>267</v>
      </c>
      <c r="K52" s="162">
        <f t="shared" si="10"/>
        <v>0</v>
      </c>
      <c r="L52" s="162">
        <f t="shared" si="11"/>
        <v>0</v>
      </c>
      <c r="M52" s="162">
        <f t="shared" si="12"/>
        <v>0</v>
      </c>
      <c r="N52" s="162">
        <f t="shared" si="13"/>
        <v>0</v>
      </c>
      <c r="O52" s="162">
        <f t="shared" si="14"/>
        <v>0</v>
      </c>
      <c r="Q52" s="162">
        <f t="shared" si="15"/>
        <v>0</v>
      </c>
    </row>
    <row r="53" spans="7:17">
      <c r="G53" s="162">
        <f t="shared" si="9"/>
        <v>0</v>
      </c>
      <c r="H53" s="163">
        <v>0.25</v>
      </c>
      <c r="I53" s="246" t="s">
        <v>267</v>
      </c>
      <c r="K53" s="162">
        <f t="shared" si="10"/>
        <v>0</v>
      </c>
      <c r="L53" s="162">
        <f t="shared" si="11"/>
        <v>0</v>
      </c>
      <c r="M53" s="162">
        <f t="shared" si="12"/>
        <v>0</v>
      </c>
      <c r="N53" s="162">
        <f t="shared" si="13"/>
        <v>0</v>
      </c>
      <c r="O53" s="162">
        <f t="shared" si="14"/>
        <v>0</v>
      </c>
      <c r="Q53" s="162">
        <f t="shared" si="15"/>
        <v>0</v>
      </c>
    </row>
    <row r="54" spans="7:17">
      <c r="G54" s="162">
        <f t="shared" si="9"/>
        <v>0</v>
      </c>
      <c r="H54" s="163">
        <v>0.25</v>
      </c>
      <c r="I54" s="246" t="s">
        <v>267</v>
      </c>
      <c r="K54" s="162">
        <f t="shared" si="10"/>
        <v>0</v>
      </c>
      <c r="L54" s="162">
        <f t="shared" si="11"/>
        <v>0</v>
      </c>
      <c r="M54" s="162">
        <f t="shared" si="12"/>
        <v>0</v>
      </c>
      <c r="N54" s="162">
        <f t="shared" si="13"/>
        <v>0</v>
      </c>
      <c r="O54" s="162">
        <f t="shared" si="14"/>
        <v>0</v>
      </c>
      <c r="Q54" s="162">
        <f t="shared" si="15"/>
        <v>0</v>
      </c>
    </row>
    <row r="55" spans="7:17">
      <c r="G55" s="162">
        <f t="shared" si="9"/>
        <v>0</v>
      </c>
      <c r="H55" s="163">
        <v>0.25</v>
      </c>
      <c r="I55" s="246" t="s">
        <v>267</v>
      </c>
      <c r="K55" s="162">
        <f t="shared" si="10"/>
        <v>0</v>
      </c>
      <c r="L55" s="162">
        <f t="shared" si="11"/>
        <v>0</v>
      </c>
      <c r="M55" s="162">
        <f t="shared" si="12"/>
        <v>0</v>
      </c>
      <c r="N55" s="162">
        <f t="shared" si="13"/>
        <v>0</v>
      </c>
      <c r="O55" s="162">
        <f t="shared" si="14"/>
        <v>0</v>
      </c>
      <c r="Q55" s="162">
        <f t="shared" si="15"/>
        <v>0</v>
      </c>
    </row>
    <row r="56" spans="7:17">
      <c r="G56" s="162">
        <f t="shared" si="9"/>
        <v>0</v>
      </c>
      <c r="H56" s="163">
        <v>0.25</v>
      </c>
      <c r="I56" s="246" t="s">
        <v>267</v>
      </c>
      <c r="K56" s="162">
        <f t="shared" si="10"/>
        <v>0</v>
      </c>
      <c r="L56" s="162">
        <f t="shared" si="11"/>
        <v>0</v>
      </c>
      <c r="M56" s="162">
        <f t="shared" si="12"/>
        <v>0</v>
      </c>
      <c r="N56" s="162">
        <f t="shared" si="13"/>
        <v>0</v>
      </c>
      <c r="O56" s="162">
        <f t="shared" si="14"/>
        <v>0</v>
      </c>
      <c r="Q56" s="162">
        <f t="shared" si="15"/>
        <v>0</v>
      </c>
    </row>
    <row r="57" spans="7:17">
      <c r="G57" s="162">
        <f t="shared" si="9"/>
        <v>0</v>
      </c>
      <c r="H57" s="163">
        <v>0.25</v>
      </c>
      <c r="I57" s="246" t="s">
        <v>267</v>
      </c>
      <c r="K57" s="162">
        <f t="shared" si="10"/>
        <v>0</v>
      </c>
      <c r="L57" s="162">
        <f t="shared" si="11"/>
        <v>0</v>
      </c>
      <c r="M57" s="162">
        <f t="shared" si="12"/>
        <v>0</v>
      </c>
      <c r="N57" s="162">
        <f t="shared" si="13"/>
        <v>0</v>
      </c>
      <c r="O57" s="162">
        <f t="shared" si="14"/>
        <v>0</v>
      </c>
      <c r="Q57" s="162">
        <f t="shared" si="15"/>
        <v>0</v>
      </c>
    </row>
    <row r="58" spans="7:17">
      <c r="G58" s="162">
        <f t="shared" si="9"/>
        <v>0</v>
      </c>
      <c r="H58" s="163">
        <v>0.25</v>
      </c>
      <c r="I58" s="246" t="s">
        <v>267</v>
      </c>
      <c r="K58" s="162">
        <f t="shared" si="10"/>
        <v>0</v>
      </c>
      <c r="L58" s="162">
        <f t="shared" si="11"/>
        <v>0</v>
      </c>
      <c r="M58" s="162">
        <f t="shared" si="12"/>
        <v>0</v>
      </c>
      <c r="N58" s="162">
        <f t="shared" si="13"/>
        <v>0</v>
      </c>
      <c r="O58" s="162">
        <f t="shared" si="14"/>
        <v>0</v>
      </c>
      <c r="Q58" s="162">
        <f t="shared" si="15"/>
        <v>0</v>
      </c>
    </row>
    <row r="59" spans="7:17">
      <c r="G59" s="162">
        <f t="shared" si="9"/>
        <v>0</v>
      </c>
      <c r="H59" s="163">
        <v>0.25</v>
      </c>
      <c r="I59" s="246" t="s">
        <v>267</v>
      </c>
      <c r="K59" s="162">
        <f t="shared" si="10"/>
        <v>0</v>
      </c>
      <c r="L59" s="162">
        <f t="shared" si="11"/>
        <v>0</v>
      </c>
      <c r="M59" s="162">
        <f t="shared" si="12"/>
        <v>0</v>
      </c>
      <c r="N59" s="162">
        <f t="shared" si="13"/>
        <v>0</v>
      </c>
      <c r="O59" s="162">
        <f t="shared" si="14"/>
        <v>0</v>
      </c>
      <c r="Q59" s="162">
        <f t="shared" si="15"/>
        <v>0</v>
      </c>
    </row>
    <row r="60" spans="7:17">
      <c r="G60" s="162">
        <f t="shared" si="9"/>
        <v>0</v>
      </c>
      <c r="H60" s="163">
        <v>0.25</v>
      </c>
      <c r="I60" s="246" t="s">
        <v>267</v>
      </c>
      <c r="K60" s="162">
        <f t="shared" si="10"/>
        <v>0</v>
      </c>
      <c r="L60" s="162">
        <f t="shared" si="11"/>
        <v>0</v>
      </c>
      <c r="M60" s="162">
        <f t="shared" si="12"/>
        <v>0</v>
      </c>
      <c r="N60" s="162">
        <f t="shared" si="13"/>
        <v>0</v>
      </c>
      <c r="O60" s="162">
        <f t="shared" si="14"/>
        <v>0</v>
      </c>
      <c r="Q60" s="162">
        <f t="shared" si="15"/>
        <v>0</v>
      </c>
    </row>
    <row r="61" spans="7:17">
      <c r="G61" s="162">
        <f t="shared" si="9"/>
        <v>0</v>
      </c>
      <c r="H61" s="163">
        <v>0.25</v>
      </c>
      <c r="I61" s="246" t="s">
        <v>267</v>
      </c>
      <c r="K61" s="162">
        <f t="shared" si="10"/>
        <v>0</v>
      </c>
      <c r="L61" s="162">
        <f t="shared" si="11"/>
        <v>0</v>
      </c>
      <c r="M61" s="162">
        <f t="shared" si="12"/>
        <v>0</v>
      </c>
      <c r="N61" s="162">
        <f t="shared" si="13"/>
        <v>0</v>
      </c>
      <c r="O61" s="162">
        <f t="shared" si="14"/>
        <v>0</v>
      </c>
      <c r="Q61" s="162">
        <f t="shared" si="15"/>
        <v>0</v>
      </c>
    </row>
  </sheetData>
  <pageMargins left="0.39370078740157483" right="0.39370078740157483" top="0.39370078740157483" bottom="0.39370078740157483" header="0" footer="0"/>
  <pageSetup paperSize="9"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B21" sqref="B21"/>
    </sheetView>
  </sheetViews>
  <sheetFormatPr defaultColWidth="0" defaultRowHeight="15"/>
  <cols>
    <col min="1" max="1" width="41.28515625" customWidth="1"/>
    <col min="2" max="2" width="17.28515625" customWidth="1"/>
    <col min="3" max="8" width="9.140625" customWidth="1"/>
    <col min="9" max="16384" width="9.140625" hidden="1"/>
  </cols>
  <sheetData>
    <row r="1" spans="1:2">
      <c r="A1" s="223" t="s">
        <v>292</v>
      </c>
    </row>
    <row r="3" spans="1:2">
      <c r="A3" s="276" t="s">
        <v>379</v>
      </c>
    </row>
    <row r="4" spans="1:2">
      <c r="A4" s="275"/>
    </row>
    <row r="6" spans="1:2">
      <c r="A6" s="363" t="s">
        <v>512</v>
      </c>
    </row>
    <row r="7" spans="1:2">
      <c r="A7" s="276" t="s">
        <v>367</v>
      </c>
      <c r="B7" s="276" t="s">
        <v>621</v>
      </c>
    </row>
    <row r="8" spans="1:2">
      <c r="A8" s="276" t="s">
        <v>363</v>
      </c>
      <c r="B8" s="368"/>
    </row>
    <row r="9" spans="1:2">
      <c r="A9" s="276" t="s">
        <v>364</v>
      </c>
      <c r="B9" s="368"/>
    </row>
    <row r="10" spans="1:2">
      <c r="A10" s="276" t="s">
        <v>365</v>
      </c>
      <c r="B10" s="368"/>
    </row>
    <row r="11" spans="1:2">
      <c r="A11" s="276" t="s">
        <v>366</v>
      </c>
      <c r="B11" s="368"/>
    </row>
    <row r="12" spans="1:2">
      <c r="A12" s="276" t="s">
        <v>619</v>
      </c>
      <c r="B12" s="368"/>
    </row>
    <row r="13" spans="1:2">
      <c r="A13" s="276" t="s">
        <v>368</v>
      </c>
      <c r="B13" s="368"/>
    </row>
    <row r="14" spans="1:2">
      <c r="A14" s="276" t="s">
        <v>369</v>
      </c>
      <c r="B14" s="368"/>
    </row>
    <row r="15" spans="1:2">
      <c r="A15" s="276" t="s">
        <v>370</v>
      </c>
      <c r="B15" s="368"/>
    </row>
    <row r="16" spans="1:2">
      <c r="A16" s="276" t="s">
        <v>372</v>
      </c>
      <c r="B16" s="368"/>
    </row>
    <row r="17" spans="1:2">
      <c r="A17" s="276" t="s">
        <v>371</v>
      </c>
      <c r="B17" s="368"/>
    </row>
    <row r="18" spans="1:2" ht="15.75" thickBot="1">
      <c r="A18" s="367" t="s">
        <v>373</v>
      </c>
      <c r="B18" s="369">
        <f>SUM(B8:B17)</f>
        <v>0</v>
      </c>
    </row>
    <row r="19" spans="1:2" ht="15.75" thickTop="1"/>
    <row r="20" spans="1:2">
      <c r="A20" s="363" t="s">
        <v>374</v>
      </c>
    </row>
    <row r="21" spans="1:2">
      <c r="A21" s="276" t="s">
        <v>375</v>
      </c>
      <c r="B21" s="335"/>
    </row>
    <row r="22" spans="1:2">
      <c r="A22" s="276" t="s">
        <v>376</v>
      </c>
      <c r="B22" s="335"/>
    </row>
    <row r="23" spans="1:2">
      <c r="A23" s="276" t="s">
        <v>377</v>
      </c>
      <c r="B23" s="335"/>
    </row>
    <row r="24" spans="1:2">
      <c r="A24" s="276" t="s">
        <v>380</v>
      </c>
      <c r="B24" s="335"/>
    </row>
    <row r="26" spans="1:2">
      <c r="A26" s="276" t="s">
        <v>378</v>
      </c>
    </row>
  </sheetData>
  <pageMargins left="0.7" right="0.7" top="0.75" bottom="0.75" header="0.3" footer="0.3"/>
  <pageSetup paperSize="9"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81"/>
  <sheetViews>
    <sheetView workbookViewId="0">
      <selection activeCell="B8" sqref="B8"/>
    </sheetView>
  </sheetViews>
  <sheetFormatPr defaultColWidth="0" defaultRowHeight="15" zeroHeight="1"/>
  <cols>
    <col min="1" max="1" width="11.140625" style="278" bestFit="1" customWidth="1"/>
    <col min="2" max="2" width="18.28515625" customWidth="1"/>
    <col min="3" max="3" width="34.7109375" customWidth="1"/>
    <col min="4" max="4" width="14.7109375" bestFit="1" customWidth="1"/>
    <col min="5" max="5" width="7.85546875" style="397" bestFit="1" customWidth="1"/>
    <col min="6" max="6" width="8.7109375" style="397" bestFit="1" customWidth="1"/>
    <col min="7" max="7" width="9.140625" customWidth="1"/>
    <col min="8" max="16384" width="9.140625" hidden="1"/>
  </cols>
  <sheetData>
    <row r="1" spans="1:6">
      <c r="A1" s="339" t="s">
        <v>325</v>
      </c>
      <c r="E1" s="395"/>
      <c r="F1" s="395"/>
    </row>
    <row r="2" spans="1:6">
      <c r="A2" s="340" t="s">
        <v>293</v>
      </c>
      <c r="E2" s="395"/>
      <c r="F2" s="395"/>
    </row>
    <row r="3" spans="1:6">
      <c r="E3" s="395"/>
      <c r="F3" s="395"/>
    </row>
    <row r="4" spans="1:6" hidden="1">
      <c r="A4" s="278" t="str">
        <f>+'Dates and Rates'!A43</f>
        <v xml:space="preserve">Car or van </v>
      </c>
      <c r="E4" s="395"/>
      <c r="F4" s="395"/>
    </row>
    <row r="5" spans="1:6" hidden="1">
      <c r="A5" s="278" t="str">
        <f>+'Dates and Rates'!A44</f>
        <v xml:space="preserve">Motorcycle </v>
      </c>
      <c r="E5" s="395"/>
      <c r="F5" s="395"/>
    </row>
    <row r="6" spans="1:6" hidden="1">
      <c r="A6" s="278" t="str">
        <f>+'Dates and Rates'!A45</f>
        <v xml:space="preserve">Cycle </v>
      </c>
      <c r="E6" s="395"/>
      <c r="F6" s="395"/>
    </row>
    <row r="7" spans="1:6">
      <c r="A7" s="278" t="s">
        <v>95</v>
      </c>
      <c r="B7" t="s">
        <v>294</v>
      </c>
      <c r="C7" t="s">
        <v>295</v>
      </c>
      <c r="D7" t="s">
        <v>296</v>
      </c>
      <c r="E7" s="395" t="s">
        <v>297</v>
      </c>
      <c r="F7" s="395" t="s">
        <v>298</v>
      </c>
    </row>
    <row r="8" spans="1:6">
      <c r="A8" s="334"/>
      <c r="B8" s="335"/>
      <c r="C8" s="335"/>
      <c r="D8" s="335"/>
      <c r="E8" s="396">
        <f>IFERROR(VLOOKUP(B8,'Dates and Rates'!A:D,3,FALSE), "")</f>
        <v>0</v>
      </c>
      <c r="F8" s="396">
        <f>+IFERROR(D8*E8,"")</f>
        <v>0</v>
      </c>
    </row>
    <row r="9" spans="1:6">
      <c r="A9" s="334"/>
      <c r="B9" s="335"/>
      <c r="C9" s="335"/>
      <c r="D9" s="335"/>
      <c r="E9" s="396">
        <f>IFERROR(VLOOKUP(B9,'Dates and Rates'!A:D,3,FALSE), "")</f>
        <v>0</v>
      </c>
      <c r="F9" s="396">
        <f t="shared" ref="F9:F72" si="0">+IFERROR(D9*E9,"")</f>
        <v>0</v>
      </c>
    </row>
    <row r="10" spans="1:6">
      <c r="A10" s="334"/>
      <c r="B10" s="335"/>
      <c r="C10" s="335"/>
      <c r="D10" s="335"/>
      <c r="E10" s="396">
        <f>IFERROR(VLOOKUP(B10,'Dates and Rates'!A:D,3,FALSE), "")</f>
        <v>0</v>
      </c>
      <c r="F10" s="396">
        <f t="shared" si="0"/>
        <v>0</v>
      </c>
    </row>
    <row r="11" spans="1:6">
      <c r="A11" s="334"/>
      <c r="B11" s="335"/>
      <c r="C11" s="335"/>
      <c r="D11" s="335"/>
      <c r="E11" s="396">
        <f>IFERROR(VLOOKUP(B11,'Dates and Rates'!A:D,3,FALSE), "")</f>
        <v>0</v>
      </c>
      <c r="F11" s="396">
        <f t="shared" si="0"/>
        <v>0</v>
      </c>
    </row>
    <row r="12" spans="1:6">
      <c r="A12" s="334"/>
      <c r="B12" s="335"/>
      <c r="C12" s="335"/>
      <c r="D12" s="335"/>
      <c r="E12" s="396">
        <f>IFERROR(VLOOKUP(B12,'Dates and Rates'!A:D,3,FALSE), "")</f>
        <v>0</v>
      </c>
      <c r="F12" s="396">
        <f t="shared" si="0"/>
        <v>0</v>
      </c>
    </row>
    <row r="13" spans="1:6">
      <c r="A13" s="334"/>
      <c r="B13" s="335"/>
      <c r="C13" s="335"/>
      <c r="D13" s="335"/>
      <c r="E13" s="396">
        <f>IFERROR(VLOOKUP(B13,'Dates and Rates'!A:D,3,FALSE), "")</f>
        <v>0</v>
      </c>
      <c r="F13" s="396">
        <f t="shared" si="0"/>
        <v>0</v>
      </c>
    </row>
    <row r="14" spans="1:6">
      <c r="A14" s="334"/>
      <c r="B14" s="335"/>
      <c r="C14" s="335"/>
      <c r="D14" s="335"/>
      <c r="E14" s="396">
        <f>IFERROR(VLOOKUP(B14,'Dates and Rates'!A:D,3,FALSE), "")</f>
        <v>0</v>
      </c>
      <c r="F14" s="396">
        <f t="shared" si="0"/>
        <v>0</v>
      </c>
    </row>
    <row r="15" spans="1:6">
      <c r="A15" s="334"/>
      <c r="B15" s="335"/>
      <c r="C15" s="335"/>
      <c r="D15" s="335"/>
      <c r="E15" s="396">
        <f>IFERROR(VLOOKUP(B15,'Dates and Rates'!A:D,3,FALSE), "")</f>
        <v>0</v>
      </c>
      <c r="F15" s="396">
        <f t="shared" si="0"/>
        <v>0</v>
      </c>
    </row>
    <row r="16" spans="1:6">
      <c r="A16" s="334"/>
      <c r="B16" s="335"/>
      <c r="C16" s="335"/>
      <c r="D16" s="335"/>
      <c r="E16" s="396">
        <f>IFERROR(VLOOKUP(B16,'Dates and Rates'!A:D,3,FALSE), "")</f>
        <v>0</v>
      </c>
      <c r="F16" s="396">
        <f t="shared" si="0"/>
        <v>0</v>
      </c>
    </row>
    <row r="17" spans="1:6">
      <c r="A17" s="334"/>
      <c r="B17" s="335"/>
      <c r="C17" s="335"/>
      <c r="D17" s="335"/>
      <c r="E17" s="396">
        <f>IFERROR(VLOOKUP(B17,'Dates and Rates'!A:D,3,FALSE), "")</f>
        <v>0</v>
      </c>
      <c r="F17" s="396">
        <f t="shared" si="0"/>
        <v>0</v>
      </c>
    </row>
    <row r="18" spans="1:6">
      <c r="A18" s="334"/>
      <c r="B18" s="335"/>
      <c r="C18" s="335"/>
      <c r="D18" s="335"/>
      <c r="E18" s="396">
        <f>IFERROR(VLOOKUP(B18,'Dates and Rates'!A:D,3,FALSE), "")</f>
        <v>0</v>
      </c>
      <c r="F18" s="396">
        <f t="shared" si="0"/>
        <v>0</v>
      </c>
    </row>
    <row r="19" spans="1:6">
      <c r="A19" s="334"/>
      <c r="B19" s="335"/>
      <c r="C19" s="335"/>
      <c r="D19" s="335"/>
      <c r="E19" s="396">
        <f>IFERROR(VLOOKUP(B19,'Dates and Rates'!A:D,3,FALSE), "")</f>
        <v>0</v>
      </c>
      <c r="F19" s="396">
        <f t="shared" si="0"/>
        <v>0</v>
      </c>
    </row>
    <row r="20" spans="1:6">
      <c r="A20" s="334"/>
      <c r="B20" s="335"/>
      <c r="C20" s="335"/>
      <c r="D20" s="335"/>
      <c r="E20" s="396">
        <f>IFERROR(VLOOKUP(B20,'Dates and Rates'!A:D,3,FALSE), "")</f>
        <v>0</v>
      </c>
      <c r="F20" s="396">
        <f t="shared" si="0"/>
        <v>0</v>
      </c>
    </row>
    <row r="21" spans="1:6">
      <c r="A21" s="334"/>
      <c r="B21" s="335"/>
      <c r="C21" s="335"/>
      <c r="D21" s="335"/>
      <c r="E21" s="396">
        <f>IFERROR(VLOOKUP(B21,'Dates and Rates'!A:D,3,FALSE), "")</f>
        <v>0</v>
      </c>
      <c r="F21" s="396">
        <f t="shared" si="0"/>
        <v>0</v>
      </c>
    </row>
    <row r="22" spans="1:6">
      <c r="A22" s="334"/>
      <c r="B22" s="335"/>
      <c r="C22" s="335"/>
      <c r="D22" s="335"/>
      <c r="E22" s="396">
        <f>IFERROR(VLOOKUP(B22,'Dates and Rates'!A:D,3,FALSE), "")</f>
        <v>0</v>
      </c>
      <c r="F22" s="396">
        <f t="shared" si="0"/>
        <v>0</v>
      </c>
    </row>
    <row r="23" spans="1:6">
      <c r="A23" s="334"/>
      <c r="B23" s="335"/>
      <c r="C23" s="335"/>
      <c r="D23" s="335"/>
      <c r="E23" s="396">
        <f>IFERROR(VLOOKUP(B23,'Dates and Rates'!A:D,3,FALSE), "")</f>
        <v>0</v>
      </c>
      <c r="F23" s="396">
        <f t="shared" si="0"/>
        <v>0</v>
      </c>
    </row>
    <row r="24" spans="1:6">
      <c r="A24" s="334"/>
      <c r="B24" s="335"/>
      <c r="C24" s="335"/>
      <c r="D24" s="335"/>
      <c r="E24" s="396">
        <f>IFERROR(VLOOKUP(B24,'Dates and Rates'!A:D,3,FALSE), "")</f>
        <v>0</v>
      </c>
      <c r="F24" s="396">
        <f t="shared" si="0"/>
        <v>0</v>
      </c>
    </row>
    <row r="25" spans="1:6">
      <c r="A25" s="334"/>
      <c r="B25" s="335"/>
      <c r="C25" s="335"/>
      <c r="D25" s="335"/>
      <c r="E25" s="396">
        <f>IFERROR(VLOOKUP(B25,'Dates and Rates'!A:D,3,FALSE), "")</f>
        <v>0</v>
      </c>
      <c r="F25" s="396">
        <f t="shared" si="0"/>
        <v>0</v>
      </c>
    </row>
    <row r="26" spans="1:6">
      <c r="A26" s="334"/>
      <c r="B26" s="335"/>
      <c r="C26" s="335"/>
      <c r="D26" s="335"/>
      <c r="E26" s="396">
        <f>IFERROR(VLOOKUP(B26,'Dates and Rates'!A:D,3,FALSE), "")</f>
        <v>0</v>
      </c>
      <c r="F26" s="396">
        <f t="shared" si="0"/>
        <v>0</v>
      </c>
    </row>
    <row r="27" spans="1:6">
      <c r="A27" s="334"/>
      <c r="B27" s="335"/>
      <c r="C27" s="335"/>
      <c r="D27" s="335"/>
      <c r="E27" s="396">
        <f>IFERROR(VLOOKUP(B27,'Dates and Rates'!A:D,3,FALSE), "")</f>
        <v>0</v>
      </c>
      <c r="F27" s="396">
        <f t="shared" si="0"/>
        <v>0</v>
      </c>
    </row>
    <row r="28" spans="1:6">
      <c r="A28" s="334"/>
      <c r="B28" s="335"/>
      <c r="C28" s="335"/>
      <c r="D28" s="335"/>
      <c r="E28" s="396">
        <f>IFERROR(VLOOKUP(B28,'Dates and Rates'!A:D,3,FALSE), "")</f>
        <v>0</v>
      </c>
      <c r="F28" s="396">
        <f t="shared" si="0"/>
        <v>0</v>
      </c>
    </row>
    <row r="29" spans="1:6">
      <c r="A29" s="334"/>
      <c r="B29" s="335"/>
      <c r="C29" s="335"/>
      <c r="D29" s="335"/>
      <c r="E29" s="396">
        <f>IFERROR(VLOOKUP(B29,'Dates and Rates'!A:D,3,FALSE), "")</f>
        <v>0</v>
      </c>
      <c r="F29" s="396">
        <f t="shared" si="0"/>
        <v>0</v>
      </c>
    </row>
    <row r="30" spans="1:6">
      <c r="A30" s="334"/>
      <c r="B30" s="335"/>
      <c r="C30" s="335"/>
      <c r="D30" s="335"/>
      <c r="E30" s="396">
        <f>IFERROR(VLOOKUP(B30,'Dates and Rates'!A:D,3,FALSE), "")</f>
        <v>0</v>
      </c>
      <c r="F30" s="396">
        <f t="shared" si="0"/>
        <v>0</v>
      </c>
    </row>
    <row r="31" spans="1:6">
      <c r="A31" s="334"/>
      <c r="B31" s="335"/>
      <c r="C31" s="335"/>
      <c r="D31" s="335"/>
      <c r="E31" s="396">
        <f>IFERROR(VLOOKUP(B31,'Dates and Rates'!A:D,3,FALSE), "")</f>
        <v>0</v>
      </c>
      <c r="F31" s="396">
        <f t="shared" si="0"/>
        <v>0</v>
      </c>
    </row>
    <row r="32" spans="1:6">
      <c r="A32" s="334"/>
      <c r="B32" s="335"/>
      <c r="C32" s="335"/>
      <c r="D32" s="335"/>
      <c r="E32" s="396">
        <f>IFERROR(VLOOKUP(B32,'Dates and Rates'!A:D,3,FALSE), "")</f>
        <v>0</v>
      </c>
      <c r="F32" s="396">
        <f t="shared" si="0"/>
        <v>0</v>
      </c>
    </row>
    <row r="33" spans="1:6">
      <c r="A33" s="334"/>
      <c r="B33" s="335"/>
      <c r="C33" s="335"/>
      <c r="D33" s="335"/>
      <c r="E33" s="396">
        <f>IFERROR(VLOOKUP(B33,'Dates and Rates'!A:D,3,FALSE), "")</f>
        <v>0</v>
      </c>
      <c r="F33" s="396">
        <f t="shared" si="0"/>
        <v>0</v>
      </c>
    </row>
    <row r="34" spans="1:6">
      <c r="A34" s="334"/>
      <c r="B34" s="335"/>
      <c r="C34" s="335"/>
      <c r="D34" s="335"/>
      <c r="E34" s="396">
        <f>IFERROR(VLOOKUP(B34,'Dates and Rates'!A:D,3,FALSE), "")</f>
        <v>0</v>
      </c>
      <c r="F34" s="396">
        <f t="shared" si="0"/>
        <v>0</v>
      </c>
    </row>
    <row r="35" spans="1:6">
      <c r="A35" s="334"/>
      <c r="B35" s="335"/>
      <c r="C35" s="335"/>
      <c r="D35" s="335"/>
      <c r="E35" s="396">
        <f>IFERROR(VLOOKUP(B35,'Dates and Rates'!A:D,3,FALSE), "")</f>
        <v>0</v>
      </c>
      <c r="F35" s="396">
        <f t="shared" si="0"/>
        <v>0</v>
      </c>
    </row>
    <row r="36" spans="1:6">
      <c r="A36" s="334"/>
      <c r="B36" s="335"/>
      <c r="C36" s="335"/>
      <c r="D36" s="335"/>
      <c r="E36" s="396">
        <f>IFERROR(VLOOKUP(B36,'Dates and Rates'!A:D,3,FALSE), "")</f>
        <v>0</v>
      </c>
      <c r="F36" s="396">
        <f t="shared" si="0"/>
        <v>0</v>
      </c>
    </row>
    <row r="37" spans="1:6">
      <c r="A37" s="334"/>
      <c r="B37" s="335"/>
      <c r="C37" s="335"/>
      <c r="D37" s="335"/>
      <c r="E37" s="396">
        <f>IFERROR(VLOOKUP(B37,'Dates and Rates'!A:D,3,FALSE), "")</f>
        <v>0</v>
      </c>
      <c r="F37" s="396">
        <f t="shared" si="0"/>
        <v>0</v>
      </c>
    </row>
    <row r="38" spans="1:6">
      <c r="A38" s="334"/>
      <c r="B38" s="335"/>
      <c r="C38" s="335"/>
      <c r="D38" s="335"/>
      <c r="E38" s="396">
        <f>IFERROR(VLOOKUP(B38,'Dates and Rates'!A:D,3,FALSE), "")</f>
        <v>0</v>
      </c>
      <c r="F38" s="396">
        <f t="shared" si="0"/>
        <v>0</v>
      </c>
    </row>
    <row r="39" spans="1:6">
      <c r="A39" s="334"/>
      <c r="B39" s="335"/>
      <c r="C39" s="335"/>
      <c r="D39" s="335"/>
      <c r="E39" s="396">
        <f>IFERROR(VLOOKUP(B39,'Dates and Rates'!A:D,3,FALSE), "")</f>
        <v>0</v>
      </c>
      <c r="F39" s="396">
        <f t="shared" si="0"/>
        <v>0</v>
      </c>
    </row>
    <row r="40" spans="1:6">
      <c r="A40" s="334"/>
      <c r="B40" s="335"/>
      <c r="C40" s="335"/>
      <c r="D40" s="335"/>
      <c r="E40" s="396">
        <f>IFERROR(VLOOKUP(B40,'Dates and Rates'!A:D,3,FALSE), "")</f>
        <v>0</v>
      </c>
      <c r="F40" s="396">
        <f t="shared" si="0"/>
        <v>0</v>
      </c>
    </row>
    <row r="41" spans="1:6">
      <c r="A41" s="334"/>
      <c r="B41" s="335"/>
      <c r="C41" s="335"/>
      <c r="D41" s="335"/>
      <c r="E41" s="396">
        <f>IFERROR(VLOOKUP(B41,'Dates and Rates'!A:D,3,FALSE), "")</f>
        <v>0</v>
      </c>
      <c r="F41" s="396">
        <f t="shared" si="0"/>
        <v>0</v>
      </c>
    </row>
    <row r="42" spans="1:6">
      <c r="A42" s="334"/>
      <c r="B42" s="335"/>
      <c r="C42" s="335"/>
      <c r="D42" s="335"/>
      <c r="E42" s="396">
        <f>IFERROR(VLOOKUP(B42,'Dates and Rates'!A:D,3,FALSE), "")</f>
        <v>0</v>
      </c>
      <c r="F42" s="396">
        <f t="shared" si="0"/>
        <v>0</v>
      </c>
    </row>
    <row r="43" spans="1:6">
      <c r="A43" s="334"/>
      <c r="B43" s="335"/>
      <c r="C43" s="335"/>
      <c r="D43" s="335"/>
      <c r="E43" s="396">
        <f>IFERROR(VLOOKUP(B43,'Dates and Rates'!A:D,3,FALSE), "")</f>
        <v>0</v>
      </c>
      <c r="F43" s="396">
        <f t="shared" si="0"/>
        <v>0</v>
      </c>
    </row>
    <row r="44" spans="1:6">
      <c r="A44" s="334"/>
      <c r="B44" s="335"/>
      <c r="C44" s="335"/>
      <c r="D44" s="335"/>
      <c r="E44" s="396">
        <f>IFERROR(VLOOKUP(B44,'Dates and Rates'!A:D,3,FALSE), "")</f>
        <v>0</v>
      </c>
      <c r="F44" s="396">
        <f t="shared" si="0"/>
        <v>0</v>
      </c>
    </row>
    <row r="45" spans="1:6">
      <c r="A45" s="334"/>
      <c r="B45" s="335"/>
      <c r="C45" s="335"/>
      <c r="D45" s="335"/>
      <c r="E45" s="396">
        <f>IFERROR(VLOOKUP(B45,'Dates and Rates'!A:D,3,FALSE), "")</f>
        <v>0</v>
      </c>
      <c r="F45" s="396">
        <f t="shared" si="0"/>
        <v>0</v>
      </c>
    </row>
    <row r="46" spans="1:6">
      <c r="A46" s="334"/>
      <c r="B46" s="335"/>
      <c r="C46" s="335"/>
      <c r="D46" s="335"/>
      <c r="E46" s="396">
        <f>IFERROR(VLOOKUP(B46,'Dates and Rates'!A:D,3,FALSE), "")</f>
        <v>0</v>
      </c>
      <c r="F46" s="396">
        <f t="shared" si="0"/>
        <v>0</v>
      </c>
    </row>
    <row r="47" spans="1:6">
      <c r="A47" s="334"/>
      <c r="B47" s="335"/>
      <c r="C47" s="335"/>
      <c r="D47" s="335"/>
      <c r="E47" s="396">
        <f>IFERROR(VLOOKUP(B47,'Dates and Rates'!A:D,3,FALSE), "")</f>
        <v>0</v>
      </c>
      <c r="F47" s="396">
        <f t="shared" si="0"/>
        <v>0</v>
      </c>
    </row>
    <row r="48" spans="1:6">
      <c r="A48" s="334"/>
      <c r="B48" s="335"/>
      <c r="C48" s="335"/>
      <c r="D48" s="335"/>
      <c r="E48" s="396">
        <f>IFERROR(VLOOKUP(B48,'Dates and Rates'!A:D,3,FALSE), "")</f>
        <v>0</v>
      </c>
      <c r="F48" s="396">
        <f t="shared" si="0"/>
        <v>0</v>
      </c>
    </row>
    <row r="49" spans="1:6">
      <c r="A49" s="334"/>
      <c r="B49" s="335"/>
      <c r="C49" s="335"/>
      <c r="D49" s="335"/>
      <c r="E49" s="396">
        <f>IFERROR(VLOOKUP(B49,'Dates and Rates'!A:D,3,FALSE), "")</f>
        <v>0</v>
      </c>
      <c r="F49" s="396">
        <f t="shared" si="0"/>
        <v>0</v>
      </c>
    </row>
    <row r="50" spans="1:6">
      <c r="A50" s="334"/>
      <c r="B50" s="335"/>
      <c r="C50" s="335"/>
      <c r="D50" s="335"/>
      <c r="E50" s="396">
        <f>IFERROR(VLOOKUP(B50,'Dates and Rates'!A:D,3,FALSE), "")</f>
        <v>0</v>
      </c>
      <c r="F50" s="396">
        <f t="shared" si="0"/>
        <v>0</v>
      </c>
    </row>
    <row r="51" spans="1:6">
      <c r="A51" s="334"/>
      <c r="B51" s="335"/>
      <c r="C51" s="335"/>
      <c r="D51" s="335"/>
      <c r="E51" s="396">
        <f>IFERROR(VLOOKUP(B51,'Dates and Rates'!A:D,3,FALSE), "")</f>
        <v>0</v>
      </c>
      <c r="F51" s="396">
        <f t="shared" si="0"/>
        <v>0</v>
      </c>
    </row>
    <row r="52" spans="1:6">
      <c r="A52" s="334"/>
      <c r="B52" s="335"/>
      <c r="C52" s="335"/>
      <c r="D52" s="335"/>
      <c r="E52" s="396">
        <f>IFERROR(VLOOKUP(B52,'Dates and Rates'!A:D,3,FALSE), "")</f>
        <v>0</v>
      </c>
      <c r="F52" s="396">
        <f t="shared" si="0"/>
        <v>0</v>
      </c>
    </row>
    <row r="53" spans="1:6">
      <c r="A53" s="334"/>
      <c r="B53" s="335"/>
      <c r="C53" s="335"/>
      <c r="D53" s="335"/>
      <c r="E53" s="396">
        <f>IFERROR(VLOOKUP(B53,'Dates and Rates'!A:D,3,FALSE), "")</f>
        <v>0</v>
      </c>
      <c r="F53" s="396">
        <f t="shared" si="0"/>
        <v>0</v>
      </c>
    </row>
    <row r="54" spans="1:6">
      <c r="A54" s="334"/>
      <c r="B54" s="335"/>
      <c r="C54" s="335"/>
      <c r="D54" s="335"/>
      <c r="E54" s="396">
        <f>IFERROR(VLOOKUP(B54,'Dates and Rates'!A:D,3,FALSE), "")</f>
        <v>0</v>
      </c>
      <c r="F54" s="396">
        <f t="shared" si="0"/>
        <v>0</v>
      </c>
    </row>
    <row r="55" spans="1:6">
      <c r="A55" s="334"/>
      <c r="B55" s="335"/>
      <c r="C55" s="335"/>
      <c r="D55" s="335"/>
      <c r="E55" s="396">
        <f>IFERROR(VLOOKUP(B55,'Dates and Rates'!A:D,3,FALSE), "")</f>
        <v>0</v>
      </c>
      <c r="F55" s="396">
        <f t="shared" si="0"/>
        <v>0</v>
      </c>
    </row>
    <row r="56" spans="1:6">
      <c r="A56" s="334"/>
      <c r="B56" s="335"/>
      <c r="C56" s="335"/>
      <c r="D56" s="335"/>
      <c r="E56" s="396">
        <f>IFERROR(VLOOKUP(B56,'Dates and Rates'!A:D,3,FALSE), "")</f>
        <v>0</v>
      </c>
      <c r="F56" s="396">
        <f t="shared" si="0"/>
        <v>0</v>
      </c>
    </row>
    <row r="57" spans="1:6">
      <c r="A57" s="334"/>
      <c r="B57" s="335"/>
      <c r="C57" s="335"/>
      <c r="D57" s="335"/>
      <c r="E57" s="396">
        <f>IFERROR(VLOOKUP(B57,'Dates and Rates'!A:D,3,FALSE), "")</f>
        <v>0</v>
      </c>
      <c r="F57" s="396">
        <f t="shared" si="0"/>
        <v>0</v>
      </c>
    </row>
    <row r="58" spans="1:6">
      <c r="A58" s="334"/>
      <c r="B58" s="335"/>
      <c r="C58" s="335"/>
      <c r="D58" s="335"/>
      <c r="E58" s="396">
        <f>IFERROR(VLOOKUP(B58,'Dates and Rates'!A:D,3,FALSE), "")</f>
        <v>0</v>
      </c>
      <c r="F58" s="396">
        <f t="shared" si="0"/>
        <v>0</v>
      </c>
    </row>
    <row r="59" spans="1:6">
      <c r="A59" s="334"/>
      <c r="B59" s="335"/>
      <c r="C59" s="335"/>
      <c r="D59" s="335"/>
      <c r="E59" s="396">
        <f>IFERROR(VLOOKUP(B59,'Dates and Rates'!A:D,3,FALSE), "")</f>
        <v>0</v>
      </c>
      <c r="F59" s="396">
        <f t="shared" si="0"/>
        <v>0</v>
      </c>
    </row>
    <row r="60" spans="1:6">
      <c r="A60" s="334"/>
      <c r="B60" s="335"/>
      <c r="C60" s="335"/>
      <c r="D60" s="335"/>
      <c r="E60" s="396">
        <f>IFERROR(VLOOKUP(B60,'Dates and Rates'!A:D,3,FALSE), "")</f>
        <v>0</v>
      </c>
      <c r="F60" s="396">
        <f t="shared" si="0"/>
        <v>0</v>
      </c>
    </row>
    <row r="61" spans="1:6">
      <c r="A61" s="334"/>
      <c r="B61" s="335"/>
      <c r="C61" s="335"/>
      <c r="D61" s="335"/>
      <c r="E61" s="396">
        <f>IFERROR(VLOOKUP(B61,'Dates and Rates'!A:D,3,FALSE), "")</f>
        <v>0</v>
      </c>
      <c r="F61" s="396">
        <f t="shared" si="0"/>
        <v>0</v>
      </c>
    </row>
    <row r="62" spans="1:6">
      <c r="A62" s="334"/>
      <c r="B62" s="335"/>
      <c r="C62" s="335"/>
      <c r="D62" s="335"/>
      <c r="E62" s="396">
        <f>IFERROR(VLOOKUP(B62,'Dates and Rates'!A:D,3,FALSE), "")</f>
        <v>0</v>
      </c>
      <c r="F62" s="396">
        <f t="shared" si="0"/>
        <v>0</v>
      </c>
    </row>
    <row r="63" spans="1:6">
      <c r="A63" s="334"/>
      <c r="B63" s="335"/>
      <c r="C63" s="335"/>
      <c r="D63" s="335"/>
      <c r="E63" s="396">
        <f>IFERROR(VLOOKUP(B63,'Dates and Rates'!A:D,3,FALSE), "")</f>
        <v>0</v>
      </c>
      <c r="F63" s="396">
        <f t="shared" si="0"/>
        <v>0</v>
      </c>
    </row>
    <row r="64" spans="1:6">
      <c r="A64" s="334"/>
      <c r="B64" s="335"/>
      <c r="C64" s="335"/>
      <c r="D64" s="335"/>
      <c r="E64" s="396">
        <f>IFERROR(VLOOKUP(B64,'Dates and Rates'!A:D,3,FALSE), "")</f>
        <v>0</v>
      </c>
      <c r="F64" s="396">
        <f t="shared" si="0"/>
        <v>0</v>
      </c>
    </row>
    <row r="65" spans="1:6">
      <c r="A65" s="334"/>
      <c r="B65" s="335"/>
      <c r="C65" s="335"/>
      <c r="D65" s="335"/>
      <c r="E65" s="396">
        <f>IFERROR(VLOOKUP(B65,'Dates and Rates'!A:D,3,FALSE), "")</f>
        <v>0</v>
      </c>
      <c r="F65" s="396">
        <f t="shared" si="0"/>
        <v>0</v>
      </c>
    </row>
    <row r="66" spans="1:6">
      <c r="A66" s="334"/>
      <c r="B66" s="335"/>
      <c r="C66" s="335"/>
      <c r="D66" s="335"/>
      <c r="E66" s="396">
        <f>IFERROR(VLOOKUP(B66,'Dates and Rates'!A:D,3,FALSE), "")</f>
        <v>0</v>
      </c>
      <c r="F66" s="396">
        <f t="shared" si="0"/>
        <v>0</v>
      </c>
    </row>
    <row r="67" spans="1:6">
      <c r="A67" s="334"/>
      <c r="B67" s="335"/>
      <c r="C67" s="335"/>
      <c r="D67" s="335"/>
      <c r="E67" s="396">
        <f>IFERROR(VLOOKUP(B67,'Dates and Rates'!A:D,3,FALSE), "")</f>
        <v>0</v>
      </c>
      <c r="F67" s="396">
        <f t="shared" si="0"/>
        <v>0</v>
      </c>
    </row>
    <row r="68" spans="1:6">
      <c r="A68" s="334"/>
      <c r="B68" s="335"/>
      <c r="C68" s="335"/>
      <c r="D68" s="335"/>
      <c r="E68" s="396">
        <f>IFERROR(VLOOKUP(B68,'Dates and Rates'!A:D,3,FALSE), "")</f>
        <v>0</v>
      </c>
      <c r="F68" s="396">
        <f t="shared" si="0"/>
        <v>0</v>
      </c>
    </row>
    <row r="69" spans="1:6">
      <c r="A69" s="334"/>
      <c r="B69" s="335"/>
      <c r="C69" s="335"/>
      <c r="D69" s="335"/>
      <c r="E69" s="396">
        <f>IFERROR(VLOOKUP(B69,'Dates and Rates'!A:D,3,FALSE), "")</f>
        <v>0</v>
      </c>
      <c r="F69" s="396">
        <f t="shared" si="0"/>
        <v>0</v>
      </c>
    </row>
    <row r="70" spans="1:6">
      <c r="A70" s="334"/>
      <c r="B70" s="335"/>
      <c r="C70" s="335"/>
      <c r="D70" s="335"/>
      <c r="E70" s="396">
        <f>IFERROR(VLOOKUP(B70,'Dates and Rates'!A:D,3,FALSE), "")</f>
        <v>0</v>
      </c>
      <c r="F70" s="396">
        <f t="shared" si="0"/>
        <v>0</v>
      </c>
    </row>
    <row r="71" spans="1:6">
      <c r="A71" s="334"/>
      <c r="B71" s="335"/>
      <c r="C71" s="335"/>
      <c r="D71" s="335"/>
      <c r="E71" s="396">
        <f>IFERROR(VLOOKUP(B71,'Dates and Rates'!A:D,3,FALSE), "")</f>
        <v>0</v>
      </c>
      <c r="F71" s="396">
        <f t="shared" si="0"/>
        <v>0</v>
      </c>
    </row>
    <row r="72" spans="1:6">
      <c r="A72" s="334"/>
      <c r="B72" s="335"/>
      <c r="C72" s="335"/>
      <c r="D72" s="335"/>
      <c r="E72" s="396">
        <f>IFERROR(VLOOKUP(B72,'Dates and Rates'!A:D,3,FALSE), "")</f>
        <v>0</v>
      </c>
      <c r="F72" s="396">
        <f t="shared" si="0"/>
        <v>0</v>
      </c>
    </row>
    <row r="73" spans="1:6">
      <c r="A73" s="334"/>
      <c r="B73" s="335"/>
      <c r="C73" s="335"/>
      <c r="D73" s="335"/>
      <c r="E73" s="396">
        <f>IFERROR(VLOOKUP(B73,'Dates and Rates'!A:D,3,FALSE), "")</f>
        <v>0</v>
      </c>
      <c r="F73" s="396">
        <f t="shared" ref="F73:F136" si="1">+IFERROR(D73*E73,"")</f>
        <v>0</v>
      </c>
    </row>
    <row r="74" spans="1:6">
      <c r="A74" s="334"/>
      <c r="B74" s="335"/>
      <c r="C74" s="335"/>
      <c r="D74" s="335"/>
      <c r="E74" s="396">
        <f>IFERROR(VLOOKUP(B74,'Dates and Rates'!A:D,3,FALSE), "")</f>
        <v>0</v>
      </c>
      <c r="F74" s="396">
        <f t="shared" si="1"/>
        <v>0</v>
      </c>
    </row>
    <row r="75" spans="1:6">
      <c r="A75" s="334"/>
      <c r="B75" s="335"/>
      <c r="C75" s="335"/>
      <c r="D75" s="335"/>
      <c r="E75" s="396">
        <f>IFERROR(VLOOKUP(B75,'Dates and Rates'!A:D,3,FALSE), "")</f>
        <v>0</v>
      </c>
      <c r="F75" s="396">
        <f t="shared" si="1"/>
        <v>0</v>
      </c>
    </row>
    <row r="76" spans="1:6">
      <c r="A76" s="334"/>
      <c r="B76" s="335"/>
      <c r="C76" s="335"/>
      <c r="D76" s="335"/>
      <c r="E76" s="396">
        <f>IFERROR(VLOOKUP(B76,'Dates and Rates'!A:D,3,FALSE), "")</f>
        <v>0</v>
      </c>
      <c r="F76" s="396">
        <f t="shared" si="1"/>
        <v>0</v>
      </c>
    </row>
    <row r="77" spans="1:6">
      <c r="A77" s="334"/>
      <c r="B77" s="335"/>
      <c r="C77" s="335"/>
      <c r="D77" s="335"/>
      <c r="E77" s="396">
        <f>IFERROR(VLOOKUP(B77,'Dates and Rates'!A:D,3,FALSE), "")</f>
        <v>0</v>
      </c>
      <c r="F77" s="396">
        <f t="shared" si="1"/>
        <v>0</v>
      </c>
    </row>
    <row r="78" spans="1:6">
      <c r="A78" s="334"/>
      <c r="B78" s="335"/>
      <c r="C78" s="335"/>
      <c r="D78" s="335"/>
      <c r="E78" s="396">
        <f>IFERROR(VLOOKUP(B78,'Dates and Rates'!A:D,3,FALSE), "")</f>
        <v>0</v>
      </c>
      <c r="F78" s="396">
        <f t="shared" si="1"/>
        <v>0</v>
      </c>
    </row>
    <row r="79" spans="1:6">
      <c r="A79" s="334"/>
      <c r="B79" s="335"/>
      <c r="C79" s="335"/>
      <c r="D79" s="335"/>
      <c r="E79" s="396">
        <f>IFERROR(VLOOKUP(B79,'Dates and Rates'!A:D,3,FALSE), "")</f>
        <v>0</v>
      </c>
      <c r="F79" s="396">
        <f t="shared" si="1"/>
        <v>0</v>
      </c>
    </row>
    <row r="80" spans="1:6">
      <c r="A80" s="334"/>
      <c r="B80" s="335"/>
      <c r="C80" s="335"/>
      <c r="D80" s="335"/>
      <c r="E80" s="396">
        <f>IFERROR(VLOOKUP(B80,'Dates and Rates'!A:D,3,FALSE), "")</f>
        <v>0</v>
      </c>
      <c r="F80" s="396">
        <f t="shared" si="1"/>
        <v>0</v>
      </c>
    </row>
    <row r="81" spans="1:6">
      <c r="A81" s="334"/>
      <c r="B81" s="335"/>
      <c r="C81" s="335"/>
      <c r="D81" s="335"/>
      <c r="E81" s="396">
        <f>IFERROR(VLOOKUP(B81,'Dates and Rates'!A:D,3,FALSE), "")</f>
        <v>0</v>
      </c>
      <c r="F81" s="396">
        <f t="shared" si="1"/>
        <v>0</v>
      </c>
    </row>
    <row r="82" spans="1:6">
      <c r="A82" s="334"/>
      <c r="B82" s="335"/>
      <c r="C82" s="335"/>
      <c r="D82" s="335"/>
      <c r="E82" s="396">
        <f>IFERROR(VLOOKUP(B82,'Dates and Rates'!A:D,3,FALSE), "")</f>
        <v>0</v>
      </c>
      <c r="F82" s="396">
        <f t="shared" si="1"/>
        <v>0</v>
      </c>
    </row>
    <row r="83" spans="1:6">
      <c r="A83" s="334"/>
      <c r="B83" s="335"/>
      <c r="C83" s="335"/>
      <c r="D83" s="335"/>
      <c r="E83" s="396">
        <f>IFERROR(VLOOKUP(B83,'Dates and Rates'!A:D,3,FALSE), "")</f>
        <v>0</v>
      </c>
      <c r="F83" s="396">
        <f t="shared" si="1"/>
        <v>0</v>
      </c>
    </row>
    <row r="84" spans="1:6">
      <c r="A84" s="334"/>
      <c r="B84" s="335"/>
      <c r="C84" s="335"/>
      <c r="D84" s="335"/>
      <c r="E84" s="396">
        <f>IFERROR(VLOOKUP(B84,'Dates and Rates'!A:D,3,FALSE), "")</f>
        <v>0</v>
      </c>
      <c r="F84" s="396">
        <f t="shared" si="1"/>
        <v>0</v>
      </c>
    </row>
    <row r="85" spans="1:6">
      <c r="A85" s="334"/>
      <c r="B85" s="335"/>
      <c r="C85" s="335"/>
      <c r="D85" s="335"/>
      <c r="E85" s="396">
        <f>IFERROR(VLOOKUP(B85,'Dates and Rates'!A:D,3,FALSE), "")</f>
        <v>0</v>
      </c>
      <c r="F85" s="396">
        <f t="shared" si="1"/>
        <v>0</v>
      </c>
    </row>
    <row r="86" spans="1:6">
      <c r="A86" s="334"/>
      <c r="B86" s="335"/>
      <c r="C86" s="335"/>
      <c r="D86" s="335"/>
      <c r="E86" s="396">
        <f>IFERROR(VLOOKUP(B86,'Dates and Rates'!A:D,3,FALSE), "")</f>
        <v>0</v>
      </c>
      <c r="F86" s="396">
        <f t="shared" si="1"/>
        <v>0</v>
      </c>
    </row>
    <row r="87" spans="1:6">
      <c r="A87" s="334"/>
      <c r="B87" s="335"/>
      <c r="C87" s="335"/>
      <c r="D87" s="335"/>
      <c r="E87" s="396">
        <f>IFERROR(VLOOKUP(B87,'Dates and Rates'!A:D,3,FALSE), "")</f>
        <v>0</v>
      </c>
      <c r="F87" s="396">
        <f t="shared" si="1"/>
        <v>0</v>
      </c>
    </row>
    <row r="88" spans="1:6">
      <c r="A88" s="334"/>
      <c r="B88" s="335"/>
      <c r="C88" s="335"/>
      <c r="D88" s="335"/>
      <c r="E88" s="396">
        <f>IFERROR(VLOOKUP(B88,'Dates and Rates'!A:D,3,FALSE), "")</f>
        <v>0</v>
      </c>
      <c r="F88" s="396">
        <f t="shared" si="1"/>
        <v>0</v>
      </c>
    </row>
    <row r="89" spans="1:6">
      <c r="A89" s="334"/>
      <c r="B89" s="335"/>
      <c r="C89" s="335"/>
      <c r="D89" s="335"/>
      <c r="E89" s="396">
        <f>IFERROR(VLOOKUP(B89,'Dates and Rates'!A:D,3,FALSE), "")</f>
        <v>0</v>
      </c>
      <c r="F89" s="396">
        <f t="shared" si="1"/>
        <v>0</v>
      </c>
    </row>
    <row r="90" spans="1:6">
      <c r="A90" s="334"/>
      <c r="B90" s="335"/>
      <c r="C90" s="335"/>
      <c r="D90" s="335"/>
      <c r="E90" s="396">
        <f>IFERROR(VLOOKUP(B90,'Dates and Rates'!A:D,3,FALSE), "")</f>
        <v>0</v>
      </c>
      <c r="F90" s="396">
        <f t="shared" si="1"/>
        <v>0</v>
      </c>
    </row>
    <row r="91" spans="1:6">
      <c r="A91" s="334"/>
      <c r="B91" s="335"/>
      <c r="C91" s="335"/>
      <c r="D91" s="335"/>
      <c r="E91" s="396">
        <f>IFERROR(VLOOKUP(B91,'Dates and Rates'!A:D,3,FALSE), "")</f>
        <v>0</v>
      </c>
      <c r="F91" s="396">
        <f t="shared" si="1"/>
        <v>0</v>
      </c>
    </row>
    <row r="92" spans="1:6">
      <c r="A92" s="334"/>
      <c r="B92" s="335"/>
      <c r="C92" s="335"/>
      <c r="D92" s="335"/>
      <c r="E92" s="396">
        <f>IFERROR(VLOOKUP(B92,'Dates and Rates'!A:D,3,FALSE), "")</f>
        <v>0</v>
      </c>
      <c r="F92" s="396">
        <f t="shared" si="1"/>
        <v>0</v>
      </c>
    </row>
    <row r="93" spans="1:6">
      <c r="A93" s="334"/>
      <c r="B93" s="335"/>
      <c r="C93" s="335"/>
      <c r="D93" s="335"/>
      <c r="E93" s="396">
        <f>IFERROR(VLOOKUP(B93,'Dates and Rates'!A:D,3,FALSE), "")</f>
        <v>0</v>
      </c>
      <c r="F93" s="396">
        <f t="shared" si="1"/>
        <v>0</v>
      </c>
    </row>
    <row r="94" spans="1:6">
      <c r="A94" s="334"/>
      <c r="B94" s="335"/>
      <c r="C94" s="335"/>
      <c r="D94" s="335"/>
      <c r="E94" s="396">
        <f>IFERROR(VLOOKUP(B94,'Dates and Rates'!A:D,3,FALSE), "")</f>
        <v>0</v>
      </c>
      <c r="F94" s="396">
        <f t="shared" si="1"/>
        <v>0</v>
      </c>
    </row>
    <row r="95" spans="1:6">
      <c r="A95" s="334"/>
      <c r="B95" s="335"/>
      <c r="C95" s="335"/>
      <c r="D95" s="335"/>
      <c r="E95" s="396">
        <f>IFERROR(VLOOKUP(B95,'Dates and Rates'!A:D,3,FALSE), "")</f>
        <v>0</v>
      </c>
      <c r="F95" s="396">
        <f t="shared" si="1"/>
        <v>0</v>
      </c>
    </row>
    <row r="96" spans="1:6">
      <c r="A96" s="334"/>
      <c r="B96" s="335"/>
      <c r="C96" s="335"/>
      <c r="D96" s="335"/>
      <c r="E96" s="396">
        <f>IFERROR(VLOOKUP(B96,'Dates and Rates'!A:D,3,FALSE), "")</f>
        <v>0</v>
      </c>
      <c r="F96" s="396">
        <f t="shared" si="1"/>
        <v>0</v>
      </c>
    </row>
    <row r="97" spans="1:6">
      <c r="A97" s="334"/>
      <c r="B97" s="335"/>
      <c r="C97" s="335"/>
      <c r="D97" s="335"/>
      <c r="E97" s="396">
        <f>IFERROR(VLOOKUP(B97,'Dates and Rates'!A:D,3,FALSE), "")</f>
        <v>0</v>
      </c>
      <c r="F97" s="396">
        <f t="shared" si="1"/>
        <v>0</v>
      </c>
    </row>
    <row r="98" spans="1:6">
      <c r="A98" s="334"/>
      <c r="B98" s="335"/>
      <c r="C98" s="335"/>
      <c r="D98" s="335"/>
      <c r="E98" s="396">
        <f>IFERROR(VLOOKUP(B98,'Dates and Rates'!A:D,3,FALSE), "")</f>
        <v>0</v>
      </c>
      <c r="F98" s="396">
        <f t="shared" si="1"/>
        <v>0</v>
      </c>
    </row>
    <row r="99" spans="1:6">
      <c r="A99" s="334"/>
      <c r="B99" s="335"/>
      <c r="C99" s="335"/>
      <c r="D99" s="335"/>
      <c r="E99" s="396">
        <f>IFERROR(VLOOKUP(B99,'Dates and Rates'!A:D,3,FALSE), "")</f>
        <v>0</v>
      </c>
      <c r="F99" s="396">
        <f t="shared" si="1"/>
        <v>0</v>
      </c>
    </row>
    <row r="100" spans="1:6">
      <c r="A100" s="334"/>
      <c r="B100" s="335"/>
      <c r="C100" s="335"/>
      <c r="D100" s="335"/>
      <c r="E100" s="396">
        <f>IFERROR(VLOOKUP(B100,'Dates and Rates'!A:D,3,FALSE), "")</f>
        <v>0</v>
      </c>
      <c r="F100" s="396">
        <f t="shared" si="1"/>
        <v>0</v>
      </c>
    </row>
    <row r="101" spans="1:6">
      <c r="A101" s="334"/>
      <c r="B101" s="335"/>
      <c r="C101" s="335"/>
      <c r="D101" s="335"/>
      <c r="E101" s="396">
        <f>IFERROR(VLOOKUP(B101,'Dates and Rates'!A:D,3,FALSE), "")</f>
        <v>0</v>
      </c>
      <c r="F101" s="396">
        <f t="shared" si="1"/>
        <v>0</v>
      </c>
    </row>
    <row r="102" spans="1:6">
      <c r="A102" s="334"/>
      <c r="B102" s="335"/>
      <c r="C102" s="335"/>
      <c r="D102" s="335"/>
      <c r="E102" s="396">
        <f>IFERROR(VLOOKUP(B102,'Dates and Rates'!A:D,3,FALSE), "")</f>
        <v>0</v>
      </c>
      <c r="F102" s="396">
        <f t="shared" si="1"/>
        <v>0</v>
      </c>
    </row>
    <row r="103" spans="1:6">
      <c r="A103" s="334"/>
      <c r="B103" s="335"/>
      <c r="C103" s="335"/>
      <c r="D103" s="335"/>
      <c r="E103" s="396">
        <f>IFERROR(VLOOKUP(B103,'Dates and Rates'!A:D,3,FALSE), "")</f>
        <v>0</v>
      </c>
      <c r="F103" s="396">
        <f t="shared" si="1"/>
        <v>0</v>
      </c>
    </row>
    <row r="104" spans="1:6">
      <c r="A104" s="334"/>
      <c r="B104" s="335"/>
      <c r="C104" s="335"/>
      <c r="D104" s="335"/>
      <c r="E104" s="396">
        <f>IFERROR(VLOOKUP(B104,'Dates and Rates'!A:D,3,FALSE), "")</f>
        <v>0</v>
      </c>
      <c r="F104" s="396">
        <f t="shared" si="1"/>
        <v>0</v>
      </c>
    </row>
    <row r="105" spans="1:6">
      <c r="A105" s="334"/>
      <c r="B105" s="335"/>
      <c r="C105" s="335"/>
      <c r="D105" s="335"/>
      <c r="E105" s="396">
        <f>IFERROR(VLOOKUP(B105,'Dates and Rates'!A:D,3,FALSE), "")</f>
        <v>0</v>
      </c>
      <c r="F105" s="396">
        <f t="shared" si="1"/>
        <v>0</v>
      </c>
    </row>
    <row r="106" spans="1:6">
      <c r="A106" s="334"/>
      <c r="B106" s="335"/>
      <c r="C106" s="335"/>
      <c r="D106" s="335"/>
      <c r="E106" s="396">
        <f>IFERROR(VLOOKUP(B106,'Dates and Rates'!A:D,3,FALSE), "")</f>
        <v>0</v>
      </c>
      <c r="F106" s="396">
        <f t="shared" si="1"/>
        <v>0</v>
      </c>
    </row>
    <row r="107" spans="1:6">
      <c r="A107" s="334"/>
      <c r="B107" s="335"/>
      <c r="C107" s="335"/>
      <c r="D107" s="335"/>
      <c r="E107" s="396">
        <f>IFERROR(VLOOKUP(B107,'Dates and Rates'!A:D,3,FALSE), "")</f>
        <v>0</v>
      </c>
      <c r="F107" s="396">
        <f t="shared" si="1"/>
        <v>0</v>
      </c>
    </row>
    <row r="108" spans="1:6">
      <c r="A108" s="334"/>
      <c r="B108" s="335"/>
      <c r="C108" s="335"/>
      <c r="D108" s="335"/>
      <c r="E108" s="396">
        <f>IFERROR(VLOOKUP(B108,'Dates and Rates'!A:D,3,FALSE), "")</f>
        <v>0</v>
      </c>
      <c r="F108" s="396">
        <f t="shared" si="1"/>
        <v>0</v>
      </c>
    </row>
    <row r="109" spans="1:6">
      <c r="A109" s="334"/>
      <c r="B109" s="335"/>
      <c r="C109" s="335"/>
      <c r="D109" s="335"/>
      <c r="E109" s="396">
        <f>IFERROR(VLOOKUP(B109,'Dates and Rates'!A:D,3,FALSE), "")</f>
        <v>0</v>
      </c>
      <c r="F109" s="396">
        <f t="shared" si="1"/>
        <v>0</v>
      </c>
    </row>
    <row r="110" spans="1:6">
      <c r="A110" s="334"/>
      <c r="B110" s="335"/>
      <c r="C110" s="335"/>
      <c r="D110" s="335"/>
      <c r="E110" s="396">
        <f>IFERROR(VLOOKUP(B110,'Dates and Rates'!A:D,3,FALSE), "")</f>
        <v>0</v>
      </c>
      <c r="F110" s="396">
        <f t="shared" si="1"/>
        <v>0</v>
      </c>
    </row>
    <row r="111" spans="1:6">
      <c r="A111" s="334"/>
      <c r="B111" s="335"/>
      <c r="C111" s="335"/>
      <c r="D111" s="335"/>
      <c r="E111" s="396">
        <f>IFERROR(VLOOKUP(B111,'Dates and Rates'!A:D,3,FALSE), "")</f>
        <v>0</v>
      </c>
      <c r="F111" s="396">
        <f t="shared" si="1"/>
        <v>0</v>
      </c>
    </row>
    <row r="112" spans="1:6">
      <c r="A112" s="334"/>
      <c r="B112" s="335"/>
      <c r="C112" s="335"/>
      <c r="D112" s="335"/>
      <c r="E112" s="396">
        <f>IFERROR(VLOOKUP(B112,'Dates and Rates'!A:D,3,FALSE), "")</f>
        <v>0</v>
      </c>
      <c r="F112" s="396">
        <f t="shared" si="1"/>
        <v>0</v>
      </c>
    </row>
    <row r="113" spans="1:6">
      <c r="A113" s="334"/>
      <c r="B113" s="335"/>
      <c r="C113" s="335"/>
      <c r="D113" s="335"/>
      <c r="E113" s="396">
        <f>IFERROR(VLOOKUP(B113,'Dates and Rates'!A:D,3,FALSE), "")</f>
        <v>0</v>
      </c>
      <c r="F113" s="396">
        <f t="shared" si="1"/>
        <v>0</v>
      </c>
    </row>
    <row r="114" spans="1:6">
      <c r="A114" s="334"/>
      <c r="B114" s="335"/>
      <c r="C114" s="335"/>
      <c r="D114" s="335"/>
      <c r="E114" s="396">
        <f>IFERROR(VLOOKUP(B114,'Dates and Rates'!A:D,3,FALSE), "")</f>
        <v>0</v>
      </c>
      <c r="F114" s="396">
        <f t="shared" si="1"/>
        <v>0</v>
      </c>
    </row>
    <row r="115" spans="1:6">
      <c r="A115" s="334"/>
      <c r="B115" s="335"/>
      <c r="C115" s="335"/>
      <c r="D115" s="335"/>
      <c r="E115" s="396">
        <f>IFERROR(VLOOKUP(B115,'Dates and Rates'!A:D,3,FALSE), "")</f>
        <v>0</v>
      </c>
      <c r="F115" s="396">
        <f t="shared" si="1"/>
        <v>0</v>
      </c>
    </row>
    <row r="116" spans="1:6">
      <c r="A116" s="334"/>
      <c r="B116" s="335"/>
      <c r="C116" s="335"/>
      <c r="D116" s="335"/>
      <c r="E116" s="396">
        <f>IFERROR(VLOOKUP(B116,'Dates and Rates'!A:D,3,FALSE), "")</f>
        <v>0</v>
      </c>
      <c r="F116" s="396">
        <f t="shared" si="1"/>
        <v>0</v>
      </c>
    </row>
    <row r="117" spans="1:6">
      <c r="A117" s="334"/>
      <c r="B117" s="335"/>
      <c r="C117" s="335"/>
      <c r="D117" s="335"/>
      <c r="E117" s="396">
        <f>IFERROR(VLOOKUP(B117,'Dates and Rates'!A:D,3,FALSE), "")</f>
        <v>0</v>
      </c>
      <c r="F117" s="396">
        <f t="shared" si="1"/>
        <v>0</v>
      </c>
    </row>
    <row r="118" spans="1:6">
      <c r="A118" s="334"/>
      <c r="B118" s="335"/>
      <c r="C118" s="335"/>
      <c r="D118" s="335"/>
      <c r="E118" s="396">
        <f>IFERROR(VLOOKUP(B118,'Dates and Rates'!A:D,3,FALSE), "")</f>
        <v>0</v>
      </c>
      <c r="F118" s="396">
        <f t="shared" si="1"/>
        <v>0</v>
      </c>
    </row>
    <row r="119" spans="1:6">
      <c r="A119" s="334"/>
      <c r="B119" s="335"/>
      <c r="C119" s="335"/>
      <c r="D119" s="335"/>
      <c r="E119" s="396">
        <f>IFERROR(VLOOKUP(B119,'Dates and Rates'!A:D,3,FALSE), "")</f>
        <v>0</v>
      </c>
      <c r="F119" s="396">
        <f t="shared" si="1"/>
        <v>0</v>
      </c>
    </row>
    <row r="120" spans="1:6">
      <c r="A120" s="334"/>
      <c r="B120" s="335"/>
      <c r="C120" s="335"/>
      <c r="D120" s="335"/>
      <c r="E120" s="396">
        <f>IFERROR(VLOOKUP(B120,'Dates and Rates'!A:D,3,FALSE), "")</f>
        <v>0</v>
      </c>
      <c r="F120" s="396">
        <f t="shared" si="1"/>
        <v>0</v>
      </c>
    </row>
    <row r="121" spans="1:6">
      <c r="A121" s="334"/>
      <c r="B121" s="335"/>
      <c r="C121" s="335"/>
      <c r="D121" s="335"/>
      <c r="E121" s="396">
        <f>IFERROR(VLOOKUP(B121,'Dates and Rates'!A:D,3,FALSE), "")</f>
        <v>0</v>
      </c>
      <c r="F121" s="396">
        <f t="shared" si="1"/>
        <v>0</v>
      </c>
    </row>
    <row r="122" spans="1:6">
      <c r="A122" s="334"/>
      <c r="B122" s="335"/>
      <c r="C122" s="335"/>
      <c r="D122" s="335"/>
      <c r="E122" s="396">
        <f>IFERROR(VLOOKUP(B122,'Dates and Rates'!A:D,3,FALSE), "")</f>
        <v>0</v>
      </c>
      <c r="F122" s="396">
        <f t="shared" si="1"/>
        <v>0</v>
      </c>
    </row>
    <row r="123" spans="1:6">
      <c r="A123" s="334"/>
      <c r="B123" s="335"/>
      <c r="C123" s="335"/>
      <c r="D123" s="335"/>
      <c r="E123" s="396">
        <f>IFERROR(VLOOKUP(B123,'Dates and Rates'!A:D,3,FALSE), "")</f>
        <v>0</v>
      </c>
      <c r="F123" s="396">
        <f t="shared" si="1"/>
        <v>0</v>
      </c>
    </row>
    <row r="124" spans="1:6">
      <c r="A124" s="334"/>
      <c r="B124" s="335"/>
      <c r="C124" s="335"/>
      <c r="D124" s="335"/>
      <c r="E124" s="396">
        <f>IFERROR(VLOOKUP(B124,'Dates and Rates'!A:D,3,FALSE), "")</f>
        <v>0</v>
      </c>
      <c r="F124" s="396">
        <f t="shared" si="1"/>
        <v>0</v>
      </c>
    </row>
    <row r="125" spans="1:6">
      <c r="A125" s="334"/>
      <c r="B125" s="335"/>
      <c r="C125" s="335"/>
      <c r="D125" s="335"/>
      <c r="E125" s="396">
        <f>IFERROR(VLOOKUP(B125,'Dates and Rates'!A:D,3,FALSE), "")</f>
        <v>0</v>
      </c>
      <c r="F125" s="396">
        <f t="shared" si="1"/>
        <v>0</v>
      </c>
    </row>
    <row r="126" spans="1:6">
      <c r="A126" s="334"/>
      <c r="B126" s="335"/>
      <c r="C126" s="335"/>
      <c r="D126" s="335"/>
      <c r="E126" s="396">
        <f>IFERROR(VLOOKUP(B126,'Dates and Rates'!A:D,3,FALSE), "")</f>
        <v>0</v>
      </c>
      <c r="F126" s="396">
        <f t="shared" si="1"/>
        <v>0</v>
      </c>
    </row>
    <row r="127" spans="1:6">
      <c r="A127" s="334"/>
      <c r="B127" s="335"/>
      <c r="C127" s="335"/>
      <c r="D127" s="335"/>
      <c r="E127" s="396">
        <f>IFERROR(VLOOKUP(B127,'Dates and Rates'!A:D,3,FALSE), "")</f>
        <v>0</v>
      </c>
      <c r="F127" s="396">
        <f t="shared" si="1"/>
        <v>0</v>
      </c>
    </row>
    <row r="128" spans="1:6">
      <c r="A128" s="334"/>
      <c r="B128" s="335"/>
      <c r="C128" s="335"/>
      <c r="D128" s="335"/>
      <c r="E128" s="396">
        <f>IFERROR(VLOOKUP(B128,'Dates and Rates'!A:D,3,FALSE), "")</f>
        <v>0</v>
      </c>
      <c r="F128" s="396">
        <f t="shared" si="1"/>
        <v>0</v>
      </c>
    </row>
    <row r="129" spans="1:6">
      <c r="A129" s="334"/>
      <c r="B129" s="335"/>
      <c r="C129" s="335"/>
      <c r="D129" s="335"/>
      <c r="E129" s="396">
        <f>IFERROR(VLOOKUP(B129,'Dates and Rates'!A:D,3,FALSE), "")</f>
        <v>0</v>
      </c>
      <c r="F129" s="396">
        <f t="shared" si="1"/>
        <v>0</v>
      </c>
    </row>
    <row r="130" spans="1:6">
      <c r="A130" s="334"/>
      <c r="B130" s="335"/>
      <c r="C130" s="335"/>
      <c r="D130" s="335"/>
      <c r="E130" s="396">
        <f>IFERROR(VLOOKUP(B130,'Dates and Rates'!A:D,3,FALSE), "")</f>
        <v>0</v>
      </c>
      <c r="F130" s="396">
        <f t="shared" si="1"/>
        <v>0</v>
      </c>
    </row>
    <row r="131" spans="1:6">
      <c r="A131" s="334"/>
      <c r="B131" s="335"/>
      <c r="C131" s="335"/>
      <c r="D131" s="335"/>
      <c r="E131" s="396">
        <f>IFERROR(VLOOKUP(B131,'Dates and Rates'!A:D,3,FALSE), "")</f>
        <v>0</v>
      </c>
      <c r="F131" s="396">
        <f t="shared" si="1"/>
        <v>0</v>
      </c>
    </row>
    <row r="132" spans="1:6">
      <c r="A132" s="334"/>
      <c r="B132" s="335"/>
      <c r="C132" s="335"/>
      <c r="D132" s="335"/>
      <c r="E132" s="396">
        <f>IFERROR(VLOOKUP(B132,'Dates and Rates'!A:D,3,FALSE), "")</f>
        <v>0</v>
      </c>
      <c r="F132" s="396">
        <f t="shared" si="1"/>
        <v>0</v>
      </c>
    </row>
    <row r="133" spans="1:6">
      <c r="A133" s="334"/>
      <c r="B133" s="335"/>
      <c r="C133" s="335"/>
      <c r="D133" s="335"/>
      <c r="E133" s="396">
        <f>IFERROR(VLOOKUP(B133,'Dates and Rates'!A:D,3,FALSE), "")</f>
        <v>0</v>
      </c>
      <c r="F133" s="396">
        <f t="shared" si="1"/>
        <v>0</v>
      </c>
    </row>
    <row r="134" spans="1:6">
      <c r="A134" s="334"/>
      <c r="B134" s="335"/>
      <c r="C134" s="335"/>
      <c r="D134" s="335"/>
      <c r="E134" s="396">
        <f>IFERROR(VLOOKUP(B134,'Dates and Rates'!A:D,3,FALSE), "")</f>
        <v>0</v>
      </c>
      <c r="F134" s="396">
        <f t="shared" si="1"/>
        <v>0</v>
      </c>
    </row>
    <row r="135" spans="1:6">
      <c r="A135" s="334"/>
      <c r="B135" s="335"/>
      <c r="C135" s="335"/>
      <c r="D135" s="335"/>
      <c r="E135" s="396">
        <f>IFERROR(VLOOKUP(B135,'Dates and Rates'!A:D,3,FALSE), "")</f>
        <v>0</v>
      </c>
      <c r="F135" s="396">
        <f t="shared" si="1"/>
        <v>0</v>
      </c>
    </row>
    <row r="136" spans="1:6">
      <c r="A136" s="334"/>
      <c r="B136" s="335"/>
      <c r="C136" s="335"/>
      <c r="D136" s="335"/>
      <c r="E136" s="396">
        <f>IFERROR(VLOOKUP(B136,'Dates and Rates'!A:D,3,FALSE), "")</f>
        <v>0</v>
      </c>
      <c r="F136" s="396">
        <f t="shared" si="1"/>
        <v>0</v>
      </c>
    </row>
    <row r="137" spans="1:6">
      <c r="A137" s="334"/>
      <c r="B137" s="335"/>
      <c r="C137" s="335"/>
      <c r="D137" s="335"/>
      <c r="E137" s="396">
        <f>IFERROR(VLOOKUP(B137,'Dates and Rates'!A:D,3,FALSE), "")</f>
        <v>0</v>
      </c>
      <c r="F137" s="396">
        <f t="shared" ref="F137:F200" si="2">+IFERROR(D137*E137,"")</f>
        <v>0</v>
      </c>
    </row>
    <row r="138" spans="1:6">
      <c r="A138" s="334"/>
      <c r="B138" s="335"/>
      <c r="C138" s="335"/>
      <c r="D138" s="335"/>
      <c r="E138" s="396">
        <f>IFERROR(VLOOKUP(B138,'Dates and Rates'!A:D,3,FALSE), "")</f>
        <v>0</v>
      </c>
      <c r="F138" s="396">
        <f t="shared" si="2"/>
        <v>0</v>
      </c>
    </row>
    <row r="139" spans="1:6">
      <c r="A139" s="334"/>
      <c r="B139" s="335"/>
      <c r="C139" s="335"/>
      <c r="D139" s="335"/>
      <c r="E139" s="396">
        <f>IFERROR(VLOOKUP(B139,'Dates and Rates'!A:D,3,FALSE), "")</f>
        <v>0</v>
      </c>
      <c r="F139" s="396">
        <f t="shared" si="2"/>
        <v>0</v>
      </c>
    </row>
    <row r="140" spans="1:6">
      <c r="A140" s="334"/>
      <c r="B140" s="335"/>
      <c r="C140" s="335"/>
      <c r="D140" s="335"/>
      <c r="E140" s="396">
        <f>IFERROR(VLOOKUP(B140,'Dates and Rates'!A:D,3,FALSE), "")</f>
        <v>0</v>
      </c>
      <c r="F140" s="396">
        <f t="shared" si="2"/>
        <v>0</v>
      </c>
    </row>
    <row r="141" spans="1:6">
      <c r="A141" s="334"/>
      <c r="B141" s="335"/>
      <c r="C141" s="335"/>
      <c r="D141" s="335"/>
      <c r="E141" s="396">
        <f>IFERROR(VLOOKUP(B141,'Dates and Rates'!A:D,3,FALSE), "")</f>
        <v>0</v>
      </c>
      <c r="F141" s="396">
        <f t="shared" si="2"/>
        <v>0</v>
      </c>
    </row>
    <row r="142" spans="1:6">
      <c r="A142" s="334"/>
      <c r="B142" s="335"/>
      <c r="C142" s="335"/>
      <c r="D142" s="335"/>
      <c r="E142" s="396">
        <f>IFERROR(VLOOKUP(B142,'Dates and Rates'!A:D,3,FALSE), "")</f>
        <v>0</v>
      </c>
      <c r="F142" s="396">
        <f t="shared" si="2"/>
        <v>0</v>
      </c>
    </row>
    <row r="143" spans="1:6">
      <c r="A143" s="334"/>
      <c r="B143" s="335"/>
      <c r="C143" s="335"/>
      <c r="D143" s="335"/>
      <c r="E143" s="396">
        <f>IFERROR(VLOOKUP(B143,'Dates and Rates'!A:D,3,FALSE), "")</f>
        <v>0</v>
      </c>
      <c r="F143" s="396">
        <f t="shared" si="2"/>
        <v>0</v>
      </c>
    </row>
    <row r="144" spans="1:6">
      <c r="A144" s="334"/>
      <c r="B144" s="335"/>
      <c r="C144" s="335"/>
      <c r="D144" s="335"/>
      <c r="E144" s="396">
        <f>IFERROR(VLOOKUP(B144,'Dates and Rates'!A:D,3,FALSE), "")</f>
        <v>0</v>
      </c>
      <c r="F144" s="396">
        <f t="shared" si="2"/>
        <v>0</v>
      </c>
    </row>
    <row r="145" spans="1:6">
      <c r="A145" s="334"/>
      <c r="B145" s="335"/>
      <c r="C145" s="335"/>
      <c r="D145" s="335"/>
      <c r="E145" s="396">
        <f>IFERROR(VLOOKUP(B145,'Dates and Rates'!A:D,3,FALSE), "")</f>
        <v>0</v>
      </c>
      <c r="F145" s="396">
        <f t="shared" si="2"/>
        <v>0</v>
      </c>
    </row>
    <row r="146" spans="1:6">
      <c r="A146" s="334"/>
      <c r="B146" s="335"/>
      <c r="C146" s="335"/>
      <c r="D146" s="335"/>
      <c r="E146" s="396">
        <f>IFERROR(VLOOKUP(B146,'Dates and Rates'!A:D,3,FALSE), "")</f>
        <v>0</v>
      </c>
      <c r="F146" s="396">
        <f t="shared" si="2"/>
        <v>0</v>
      </c>
    </row>
    <row r="147" spans="1:6">
      <c r="A147" s="334"/>
      <c r="B147" s="335"/>
      <c r="C147" s="335"/>
      <c r="D147" s="335"/>
      <c r="E147" s="396">
        <f>IFERROR(VLOOKUP(B147,'Dates and Rates'!A:D,3,FALSE), "")</f>
        <v>0</v>
      </c>
      <c r="F147" s="396">
        <f t="shared" si="2"/>
        <v>0</v>
      </c>
    </row>
    <row r="148" spans="1:6">
      <c r="A148" s="334"/>
      <c r="B148" s="335"/>
      <c r="C148" s="335"/>
      <c r="D148" s="335"/>
      <c r="E148" s="396">
        <f>IFERROR(VLOOKUP(B148,'Dates and Rates'!A:D,3,FALSE), "")</f>
        <v>0</v>
      </c>
      <c r="F148" s="396">
        <f t="shared" si="2"/>
        <v>0</v>
      </c>
    </row>
    <row r="149" spans="1:6">
      <c r="A149" s="334"/>
      <c r="B149" s="335"/>
      <c r="C149" s="335"/>
      <c r="D149" s="335"/>
      <c r="E149" s="396">
        <f>IFERROR(VLOOKUP(B149,'Dates and Rates'!A:D,3,FALSE), "")</f>
        <v>0</v>
      </c>
      <c r="F149" s="396">
        <f t="shared" si="2"/>
        <v>0</v>
      </c>
    </row>
    <row r="150" spans="1:6">
      <c r="A150" s="334"/>
      <c r="B150" s="335"/>
      <c r="C150" s="335"/>
      <c r="D150" s="335"/>
      <c r="E150" s="396">
        <f>IFERROR(VLOOKUP(B150,'Dates and Rates'!A:D,3,FALSE), "")</f>
        <v>0</v>
      </c>
      <c r="F150" s="396">
        <f t="shared" si="2"/>
        <v>0</v>
      </c>
    </row>
    <row r="151" spans="1:6">
      <c r="A151" s="334"/>
      <c r="B151" s="335"/>
      <c r="C151" s="335"/>
      <c r="D151" s="335"/>
      <c r="E151" s="396">
        <f>IFERROR(VLOOKUP(B151,'Dates and Rates'!A:D,3,FALSE), "")</f>
        <v>0</v>
      </c>
      <c r="F151" s="396">
        <f t="shared" si="2"/>
        <v>0</v>
      </c>
    </row>
    <row r="152" spans="1:6">
      <c r="A152" s="334"/>
      <c r="B152" s="335"/>
      <c r="C152" s="335"/>
      <c r="D152" s="335"/>
      <c r="E152" s="396">
        <f>IFERROR(VLOOKUP(B152,'Dates and Rates'!A:D,3,FALSE), "")</f>
        <v>0</v>
      </c>
      <c r="F152" s="396">
        <f t="shared" si="2"/>
        <v>0</v>
      </c>
    </row>
    <row r="153" spans="1:6">
      <c r="A153" s="334"/>
      <c r="B153" s="335"/>
      <c r="C153" s="335"/>
      <c r="D153" s="335"/>
      <c r="E153" s="396">
        <f>IFERROR(VLOOKUP(B153,'Dates and Rates'!A:D,3,FALSE), "")</f>
        <v>0</v>
      </c>
      <c r="F153" s="396">
        <f t="shared" si="2"/>
        <v>0</v>
      </c>
    </row>
    <row r="154" spans="1:6">
      <c r="A154" s="334"/>
      <c r="B154" s="335"/>
      <c r="C154" s="335"/>
      <c r="D154" s="335"/>
      <c r="E154" s="396">
        <f>IFERROR(VLOOKUP(B154,'Dates and Rates'!A:D,3,FALSE), "")</f>
        <v>0</v>
      </c>
      <c r="F154" s="396">
        <f t="shared" si="2"/>
        <v>0</v>
      </c>
    </row>
    <row r="155" spans="1:6">
      <c r="A155" s="334"/>
      <c r="B155" s="335"/>
      <c r="C155" s="335"/>
      <c r="D155" s="335"/>
      <c r="E155" s="396">
        <f>IFERROR(VLOOKUP(B155,'Dates and Rates'!A:D,3,FALSE), "")</f>
        <v>0</v>
      </c>
      <c r="F155" s="396">
        <f t="shared" si="2"/>
        <v>0</v>
      </c>
    </row>
    <row r="156" spans="1:6">
      <c r="A156" s="334"/>
      <c r="B156" s="335"/>
      <c r="C156" s="335"/>
      <c r="D156" s="335"/>
      <c r="E156" s="396">
        <f>IFERROR(VLOOKUP(B156,'Dates and Rates'!A:D,3,FALSE), "")</f>
        <v>0</v>
      </c>
      <c r="F156" s="396">
        <f t="shared" si="2"/>
        <v>0</v>
      </c>
    </row>
    <row r="157" spans="1:6">
      <c r="A157" s="334"/>
      <c r="B157" s="335"/>
      <c r="C157" s="335"/>
      <c r="D157" s="335"/>
      <c r="E157" s="396">
        <f>IFERROR(VLOOKUP(B157,'Dates and Rates'!A:D,3,FALSE), "")</f>
        <v>0</v>
      </c>
      <c r="F157" s="396">
        <f t="shared" si="2"/>
        <v>0</v>
      </c>
    </row>
    <row r="158" spans="1:6">
      <c r="A158" s="334"/>
      <c r="B158" s="335"/>
      <c r="C158" s="335"/>
      <c r="D158" s="335"/>
      <c r="E158" s="396">
        <f>IFERROR(VLOOKUP(B158,'Dates and Rates'!A:D,3,FALSE), "")</f>
        <v>0</v>
      </c>
      <c r="F158" s="396">
        <f t="shared" si="2"/>
        <v>0</v>
      </c>
    </row>
    <row r="159" spans="1:6">
      <c r="A159" s="334"/>
      <c r="B159" s="335"/>
      <c r="C159" s="335"/>
      <c r="D159" s="335"/>
      <c r="E159" s="396">
        <f>IFERROR(VLOOKUP(B159,'Dates and Rates'!A:D,3,FALSE), "")</f>
        <v>0</v>
      </c>
      <c r="F159" s="396">
        <f t="shared" si="2"/>
        <v>0</v>
      </c>
    </row>
    <row r="160" spans="1:6">
      <c r="A160" s="334"/>
      <c r="B160" s="335"/>
      <c r="C160" s="335"/>
      <c r="D160" s="335"/>
      <c r="E160" s="396">
        <f>IFERROR(VLOOKUP(B160,'Dates and Rates'!A:D,3,FALSE), "")</f>
        <v>0</v>
      </c>
      <c r="F160" s="396">
        <f t="shared" si="2"/>
        <v>0</v>
      </c>
    </row>
    <row r="161" spans="1:6">
      <c r="A161" s="334"/>
      <c r="B161" s="335"/>
      <c r="C161" s="335"/>
      <c r="D161" s="335"/>
      <c r="E161" s="396">
        <f>IFERROR(VLOOKUP(B161,'Dates and Rates'!A:D,3,FALSE), "")</f>
        <v>0</v>
      </c>
      <c r="F161" s="396">
        <f t="shared" si="2"/>
        <v>0</v>
      </c>
    </row>
    <row r="162" spans="1:6">
      <c r="A162" s="334"/>
      <c r="B162" s="335"/>
      <c r="C162" s="335"/>
      <c r="D162" s="335"/>
      <c r="E162" s="396">
        <f>IFERROR(VLOOKUP(B162,'Dates and Rates'!A:D,3,FALSE), "")</f>
        <v>0</v>
      </c>
      <c r="F162" s="396">
        <f t="shared" si="2"/>
        <v>0</v>
      </c>
    </row>
    <row r="163" spans="1:6">
      <c r="A163" s="334"/>
      <c r="B163" s="335"/>
      <c r="C163" s="335"/>
      <c r="D163" s="335"/>
      <c r="E163" s="396">
        <f>IFERROR(VLOOKUP(B163,'Dates and Rates'!A:D,3,FALSE), "")</f>
        <v>0</v>
      </c>
      <c r="F163" s="396">
        <f t="shared" si="2"/>
        <v>0</v>
      </c>
    </row>
    <row r="164" spans="1:6">
      <c r="A164" s="334"/>
      <c r="B164" s="335"/>
      <c r="C164" s="335"/>
      <c r="D164" s="335"/>
      <c r="E164" s="396">
        <f>IFERROR(VLOOKUP(B164,'Dates and Rates'!A:D,3,FALSE), "")</f>
        <v>0</v>
      </c>
      <c r="F164" s="396">
        <f t="shared" si="2"/>
        <v>0</v>
      </c>
    </row>
    <row r="165" spans="1:6">
      <c r="A165" s="334"/>
      <c r="B165" s="335"/>
      <c r="C165" s="335"/>
      <c r="D165" s="335"/>
      <c r="E165" s="396">
        <f>IFERROR(VLOOKUP(B165,'Dates and Rates'!A:D,3,FALSE), "")</f>
        <v>0</v>
      </c>
      <c r="F165" s="396">
        <f t="shared" si="2"/>
        <v>0</v>
      </c>
    </row>
    <row r="166" spans="1:6">
      <c r="A166" s="334"/>
      <c r="B166" s="335"/>
      <c r="C166" s="335"/>
      <c r="D166" s="335"/>
      <c r="E166" s="396">
        <f>IFERROR(VLOOKUP(B166,'Dates and Rates'!A:D,3,FALSE), "")</f>
        <v>0</v>
      </c>
      <c r="F166" s="396">
        <f t="shared" si="2"/>
        <v>0</v>
      </c>
    </row>
    <row r="167" spans="1:6">
      <c r="A167" s="334"/>
      <c r="B167" s="335"/>
      <c r="C167" s="335"/>
      <c r="D167" s="335"/>
      <c r="E167" s="396">
        <f>IFERROR(VLOOKUP(B167,'Dates and Rates'!A:D,3,FALSE), "")</f>
        <v>0</v>
      </c>
      <c r="F167" s="396">
        <f t="shared" si="2"/>
        <v>0</v>
      </c>
    </row>
    <row r="168" spans="1:6">
      <c r="A168" s="334"/>
      <c r="B168" s="335"/>
      <c r="C168" s="335"/>
      <c r="D168" s="335"/>
      <c r="E168" s="396">
        <f>IFERROR(VLOOKUP(B168,'Dates and Rates'!A:D,3,FALSE), "")</f>
        <v>0</v>
      </c>
      <c r="F168" s="396">
        <f t="shared" si="2"/>
        <v>0</v>
      </c>
    </row>
    <row r="169" spans="1:6">
      <c r="A169" s="334"/>
      <c r="B169" s="335"/>
      <c r="C169" s="335"/>
      <c r="D169" s="335"/>
      <c r="E169" s="396">
        <f>IFERROR(VLOOKUP(B169,'Dates and Rates'!A:D,3,FALSE), "")</f>
        <v>0</v>
      </c>
      <c r="F169" s="396">
        <f t="shared" si="2"/>
        <v>0</v>
      </c>
    </row>
    <row r="170" spans="1:6">
      <c r="A170" s="334"/>
      <c r="B170" s="335"/>
      <c r="C170" s="335"/>
      <c r="D170" s="335"/>
      <c r="E170" s="396">
        <f>IFERROR(VLOOKUP(B170,'Dates and Rates'!A:D,3,FALSE), "")</f>
        <v>0</v>
      </c>
      <c r="F170" s="396">
        <f t="shared" si="2"/>
        <v>0</v>
      </c>
    </row>
    <row r="171" spans="1:6">
      <c r="A171" s="334"/>
      <c r="B171" s="335"/>
      <c r="C171" s="335"/>
      <c r="D171" s="335"/>
      <c r="E171" s="396">
        <f>IFERROR(VLOOKUP(B171,'Dates and Rates'!A:D,3,FALSE), "")</f>
        <v>0</v>
      </c>
      <c r="F171" s="396">
        <f t="shared" si="2"/>
        <v>0</v>
      </c>
    </row>
    <row r="172" spans="1:6">
      <c r="A172" s="334"/>
      <c r="B172" s="335"/>
      <c r="C172" s="335"/>
      <c r="D172" s="335"/>
      <c r="E172" s="396">
        <f>IFERROR(VLOOKUP(B172,'Dates and Rates'!A:D,3,FALSE), "")</f>
        <v>0</v>
      </c>
      <c r="F172" s="396">
        <f t="shared" si="2"/>
        <v>0</v>
      </c>
    </row>
    <row r="173" spans="1:6">
      <c r="A173" s="334"/>
      <c r="B173" s="335"/>
      <c r="C173" s="335"/>
      <c r="D173" s="335"/>
      <c r="E173" s="396">
        <f>IFERROR(VLOOKUP(B173,'Dates and Rates'!A:D,3,FALSE), "")</f>
        <v>0</v>
      </c>
      <c r="F173" s="396">
        <f t="shared" si="2"/>
        <v>0</v>
      </c>
    </row>
    <row r="174" spans="1:6">
      <c r="A174" s="334"/>
      <c r="B174" s="335"/>
      <c r="C174" s="335"/>
      <c r="D174" s="335"/>
      <c r="E174" s="396">
        <f>IFERROR(VLOOKUP(B174,'Dates and Rates'!A:D,3,FALSE), "")</f>
        <v>0</v>
      </c>
      <c r="F174" s="396">
        <f t="shared" si="2"/>
        <v>0</v>
      </c>
    </row>
    <row r="175" spans="1:6">
      <c r="A175" s="334"/>
      <c r="B175" s="335"/>
      <c r="C175" s="335"/>
      <c r="D175" s="335"/>
      <c r="E175" s="396">
        <f>IFERROR(VLOOKUP(B175,'Dates and Rates'!A:D,3,FALSE), "")</f>
        <v>0</v>
      </c>
      <c r="F175" s="396">
        <f t="shared" si="2"/>
        <v>0</v>
      </c>
    </row>
    <row r="176" spans="1:6">
      <c r="A176" s="334"/>
      <c r="B176" s="335"/>
      <c r="C176" s="335"/>
      <c r="D176" s="335"/>
      <c r="E176" s="396">
        <f>IFERROR(VLOOKUP(B176,'Dates and Rates'!A:D,3,FALSE), "")</f>
        <v>0</v>
      </c>
      <c r="F176" s="396">
        <f t="shared" si="2"/>
        <v>0</v>
      </c>
    </row>
    <row r="177" spans="1:6">
      <c r="A177" s="334"/>
      <c r="B177" s="335"/>
      <c r="C177" s="335"/>
      <c r="D177" s="335"/>
      <c r="E177" s="396">
        <f>IFERROR(VLOOKUP(B177,'Dates and Rates'!A:D,3,FALSE), "")</f>
        <v>0</v>
      </c>
      <c r="F177" s="396">
        <f t="shared" si="2"/>
        <v>0</v>
      </c>
    </row>
    <row r="178" spans="1:6">
      <c r="A178" s="334"/>
      <c r="B178" s="335"/>
      <c r="C178" s="335"/>
      <c r="D178" s="335"/>
      <c r="E178" s="396">
        <f>IFERROR(VLOOKUP(B178,'Dates and Rates'!A:D,3,FALSE), "")</f>
        <v>0</v>
      </c>
      <c r="F178" s="396">
        <f t="shared" si="2"/>
        <v>0</v>
      </c>
    </row>
    <row r="179" spans="1:6">
      <c r="A179" s="334"/>
      <c r="B179" s="335"/>
      <c r="C179" s="335"/>
      <c r="D179" s="335"/>
      <c r="E179" s="396">
        <f>IFERROR(VLOOKUP(B179,'Dates and Rates'!A:D,3,FALSE), "")</f>
        <v>0</v>
      </c>
      <c r="F179" s="396">
        <f t="shared" si="2"/>
        <v>0</v>
      </c>
    </row>
    <row r="180" spans="1:6">
      <c r="A180" s="334"/>
      <c r="B180" s="335"/>
      <c r="C180" s="335"/>
      <c r="D180" s="335"/>
      <c r="E180" s="396">
        <f>IFERROR(VLOOKUP(B180,'Dates and Rates'!A:D,3,FALSE), "")</f>
        <v>0</v>
      </c>
      <c r="F180" s="396">
        <f t="shared" si="2"/>
        <v>0</v>
      </c>
    </row>
    <row r="181" spans="1:6">
      <c r="A181" s="334"/>
      <c r="B181" s="335"/>
      <c r="C181" s="335"/>
      <c r="D181" s="335"/>
      <c r="E181" s="396">
        <f>IFERROR(VLOOKUP(B181,'Dates and Rates'!A:D,3,FALSE), "")</f>
        <v>0</v>
      </c>
      <c r="F181" s="396">
        <f t="shared" si="2"/>
        <v>0</v>
      </c>
    </row>
    <row r="182" spans="1:6">
      <c r="A182" s="334"/>
      <c r="B182" s="335"/>
      <c r="C182" s="335"/>
      <c r="D182" s="335"/>
      <c r="E182" s="396">
        <f>IFERROR(VLOOKUP(B182,'Dates and Rates'!A:D,3,FALSE), "")</f>
        <v>0</v>
      </c>
      <c r="F182" s="396">
        <f t="shared" si="2"/>
        <v>0</v>
      </c>
    </row>
    <row r="183" spans="1:6">
      <c r="A183" s="334"/>
      <c r="B183" s="335"/>
      <c r="C183" s="335"/>
      <c r="D183" s="335"/>
      <c r="E183" s="396">
        <f>IFERROR(VLOOKUP(B183,'Dates and Rates'!A:D,3,FALSE), "")</f>
        <v>0</v>
      </c>
      <c r="F183" s="396">
        <f t="shared" si="2"/>
        <v>0</v>
      </c>
    </row>
    <row r="184" spans="1:6">
      <c r="A184" s="334"/>
      <c r="B184" s="335"/>
      <c r="C184" s="335"/>
      <c r="D184" s="335"/>
      <c r="E184" s="396">
        <f>IFERROR(VLOOKUP(B184,'Dates and Rates'!A:D,3,FALSE), "")</f>
        <v>0</v>
      </c>
      <c r="F184" s="396">
        <f t="shared" si="2"/>
        <v>0</v>
      </c>
    </row>
    <row r="185" spans="1:6">
      <c r="A185" s="334"/>
      <c r="B185" s="335"/>
      <c r="C185" s="335"/>
      <c r="D185" s="335"/>
      <c r="E185" s="396">
        <f>IFERROR(VLOOKUP(B185,'Dates and Rates'!A:D,3,FALSE), "")</f>
        <v>0</v>
      </c>
      <c r="F185" s="396">
        <f t="shared" si="2"/>
        <v>0</v>
      </c>
    </row>
    <row r="186" spans="1:6">
      <c r="A186" s="334"/>
      <c r="B186" s="335"/>
      <c r="C186" s="335"/>
      <c r="D186" s="335"/>
      <c r="E186" s="396">
        <f>IFERROR(VLOOKUP(B186,'Dates and Rates'!A:D,3,FALSE), "")</f>
        <v>0</v>
      </c>
      <c r="F186" s="396">
        <f t="shared" si="2"/>
        <v>0</v>
      </c>
    </row>
    <row r="187" spans="1:6">
      <c r="A187" s="334"/>
      <c r="B187" s="335"/>
      <c r="C187" s="335"/>
      <c r="D187" s="335"/>
      <c r="E187" s="396">
        <f>IFERROR(VLOOKUP(B187,'Dates and Rates'!A:D,3,FALSE), "")</f>
        <v>0</v>
      </c>
      <c r="F187" s="396">
        <f t="shared" si="2"/>
        <v>0</v>
      </c>
    </row>
    <row r="188" spans="1:6">
      <c r="A188" s="334"/>
      <c r="B188" s="335"/>
      <c r="C188" s="335"/>
      <c r="D188" s="335"/>
      <c r="E188" s="396">
        <f>IFERROR(VLOOKUP(B188,'Dates and Rates'!A:D,3,FALSE), "")</f>
        <v>0</v>
      </c>
      <c r="F188" s="396">
        <f t="shared" si="2"/>
        <v>0</v>
      </c>
    </row>
    <row r="189" spans="1:6">
      <c r="A189" s="334"/>
      <c r="B189" s="335"/>
      <c r="C189" s="335"/>
      <c r="D189" s="335"/>
      <c r="E189" s="396">
        <f>IFERROR(VLOOKUP(B189,'Dates and Rates'!A:D,3,FALSE), "")</f>
        <v>0</v>
      </c>
      <c r="F189" s="396">
        <f t="shared" si="2"/>
        <v>0</v>
      </c>
    </row>
    <row r="190" spans="1:6">
      <c r="A190" s="334"/>
      <c r="B190" s="335"/>
      <c r="C190" s="335"/>
      <c r="D190" s="335"/>
      <c r="E190" s="396">
        <f>IFERROR(VLOOKUP(B190,'Dates and Rates'!A:D,3,FALSE), "")</f>
        <v>0</v>
      </c>
      <c r="F190" s="396">
        <f t="shared" si="2"/>
        <v>0</v>
      </c>
    </row>
    <row r="191" spans="1:6">
      <c r="A191" s="334"/>
      <c r="B191" s="335"/>
      <c r="C191" s="335"/>
      <c r="D191" s="335"/>
      <c r="E191" s="396">
        <f>IFERROR(VLOOKUP(B191,'Dates and Rates'!A:D,3,FALSE), "")</f>
        <v>0</v>
      </c>
      <c r="F191" s="396">
        <f t="shared" si="2"/>
        <v>0</v>
      </c>
    </row>
    <row r="192" spans="1:6">
      <c r="A192" s="334"/>
      <c r="B192" s="335"/>
      <c r="C192" s="335"/>
      <c r="D192" s="335"/>
      <c r="E192" s="396">
        <f>IFERROR(VLOOKUP(B192,'Dates and Rates'!A:D,3,FALSE), "")</f>
        <v>0</v>
      </c>
      <c r="F192" s="396">
        <f t="shared" si="2"/>
        <v>0</v>
      </c>
    </row>
    <row r="193" spans="1:6">
      <c r="A193" s="334"/>
      <c r="B193" s="335"/>
      <c r="C193" s="335"/>
      <c r="D193" s="335"/>
      <c r="E193" s="396">
        <f>IFERROR(VLOOKUP(B193,'Dates and Rates'!A:D,3,FALSE), "")</f>
        <v>0</v>
      </c>
      <c r="F193" s="396">
        <f t="shared" si="2"/>
        <v>0</v>
      </c>
    </row>
    <row r="194" spans="1:6">
      <c r="A194" s="334"/>
      <c r="B194" s="335"/>
      <c r="C194" s="335"/>
      <c r="D194" s="335"/>
      <c r="E194" s="396">
        <f>IFERROR(VLOOKUP(B194,'Dates and Rates'!A:D,3,FALSE), "")</f>
        <v>0</v>
      </c>
      <c r="F194" s="396">
        <f t="shared" si="2"/>
        <v>0</v>
      </c>
    </row>
    <row r="195" spans="1:6">
      <c r="A195" s="334"/>
      <c r="B195" s="335"/>
      <c r="C195" s="335"/>
      <c r="D195" s="335"/>
      <c r="E195" s="396">
        <f>IFERROR(VLOOKUP(B195,'Dates and Rates'!A:D,3,FALSE), "")</f>
        <v>0</v>
      </c>
      <c r="F195" s="396">
        <f t="shared" si="2"/>
        <v>0</v>
      </c>
    </row>
    <row r="196" spans="1:6">
      <c r="A196" s="334"/>
      <c r="B196" s="335"/>
      <c r="C196" s="335"/>
      <c r="D196" s="335"/>
      <c r="E196" s="396">
        <f>IFERROR(VLOOKUP(B196,'Dates and Rates'!A:D,3,FALSE), "")</f>
        <v>0</v>
      </c>
      <c r="F196" s="396">
        <f t="shared" si="2"/>
        <v>0</v>
      </c>
    </row>
    <row r="197" spans="1:6">
      <c r="A197" s="334"/>
      <c r="B197" s="335"/>
      <c r="C197" s="335"/>
      <c r="D197" s="335"/>
      <c r="E197" s="396">
        <f>IFERROR(VLOOKUP(B197,'Dates and Rates'!A:D,3,FALSE), "")</f>
        <v>0</v>
      </c>
      <c r="F197" s="396">
        <f t="shared" si="2"/>
        <v>0</v>
      </c>
    </row>
    <row r="198" spans="1:6">
      <c r="A198" s="334"/>
      <c r="B198" s="335"/>
      <c r="C198" s="335"/>
      <c r="D198" s="335"/>
      <c r="E198" s="396">
        <f>IFERROR(VLOOKUP(B198,'Dates and Rates'!A:D,3,FALSE), "")</f>
        <v>0</v>
      </c>
      <c r="F198" s="396">
        <f t="shared" si="2"/>
        <v>0</v>
      </c>
    </row>
    <row r="199" spans="1:6">
      <c r="A199" s="334"/>
      <c r="B199" s="335"/>
      <c r="C199" s="335"/>
      <c r="D199" s="335"/>
      <c r="E199" s="396">
        <f>IFERROR(VLOOKUP(B199,'Dates and Rates'!A:D,3,FALSE), "")</f>
        <v>0</v>
      </c>
      <c r="F199" s="396">
        <f t="shared" si="2"/>
        <v>0</v>
      </c>
    </row>
    <row r="200" spans="1:6">
      <c r="A200" s="334"/>
      <c r="B200" s="335"/>
      <c r="C200" s="335"/>
      <c r="D200" s="335"/>
      <c r="E200" s="396">
        <f>IFERROR(VLOOKUP(B200,'Dates and Rates'!A:D,3,FALSE), "")</f>
        <v>0</v>
      </c>
      <c r="F200" s="396">
        <f t="shared" si="2"/>
        <v>0</v>
      </c>
    </row>
    <row r="201" spans="1:6">
      <c r="A201" s="334"/>
      <c r="B201" s="335"/>
      <c r="C201" s="335"/>
      <c r="D201" s="335"/>
      <c r="E201" s="396">
        <f>IFERROR(VLOOKUP(B201,'Dates and Rates'!A:D,3,FALSE), "")</f>
        <v>0</v>
      </c>
      <c r="F201" s="396">
        <f t="shared" ref="F201:F264" si="3">+IFERROR(D201*E201,"")</f>
        <v>0</v>
      </c>
    </row>
    <row r="202" spans="1:6">
      <c r="A202" s="334"/>
      <c r="B202" s="335"/>
      <c r="C202" s="335"/>
      <c r="D202" s="335"/>
      <c r="E202" s="396">
        <f>IFERROR(VLOOKUP(B202,'Dates and Rates'!A:D,3,FALSE), "")</f>
        <v>0</v>
      </c>
      <c r="F202" s="396">
        <f t="shared" si="3"/>
        <v>0</v>
      </c>
    </row>
    <row r="203" spans="1:6">
      <c r="A203" s="334"/>
      <c r="B203" s="335"/>
      <c r="C203" s="335"/>
      <c r="D203" s="335"/>
      <c r="E203" s="396">
        <f>IFERROR(VLOOKUP(B203,'Dates and Rates'!A:D,3,FALSE), "")</f>
        <v>0</v>
      </c>
      <c r="F203" s="396">
        <f t="shared" si="3"/>
        <v>0</v>
      </c>
    </row>
    <row r="204" spans="1:6">
      <c r="A204" s="334"/>
      <c r="B204" s="335"/>
      <c r="C204" s="335"/>
      <c r="D204" s="335"/>
      <c r="E204" s="396">
        <f>IFERROR(VLOOKUP(B204,'Dates and Rates'!A:D,3,FALSE), "")</f>
        <v>0</v>
      </c>
      <c r="F204" s="396">
        <f t="shared" si="3"/>
        <v>0</v>
      </c>
    </row>
    <row r="205" spans="1:6">
      <c r="A205" s="334"/>
      <c r="B205" s="335"/>
      <c r="C205" s="335"/>
      <c r="D205" s="335"/>
      <c r="E205" s="396">
        <f>IFERROR(VLOOKUP(B205,'Dates and Rates'!A:D,3,FALSE), "")</f>
        <v>0</v>
      </c>
      <c r="F205" s="396">
        <f t="shared" si="3"/>
        <v>0</v>
      </c>
    </row>
    <row r="206" spans="1:6">
      <c r="A206" s="334"/>
      <c r="B206" s="335"/>
      <c r="C206" s="335"/>
      <c r="D206" s="335"/>
      <c r="E206" s="396">
        <f>IFERROR(VLOOKUP(B206,'Dates and Rates'!A:D,3,FALSE), "")</f>
        <v>0</v>
      </c>
      <c r="F206" s="396">
        <f t="shared" si="3"/>
        <v>0</v>
      </c>
    </row>
    <row r="207" spans="1:6">
      <c r="A207" s="334"/>
      <c r="B207" s="335"/>
      <c r="C207" s="335"/>
      <c r="D207" s="335"/>
      <c r="E207" s="396">
        <f>IFERROR(VLOOKUP(B207,'Dates and Rates'!A:D,3,FALSE), "")</f>
        <v>0</v>
      </c>
      <c r="F207" s="396">
        <f t="shared" si="3"/>
        <v>0</v>
      </c>
    </row>
    <row r="208" spans="1:6">
      <c r="A208" s="334"/>
      <c r="B208" s="335"/>
      <c r="C208" s="335"/>
      <c r="D208" s="335"/>
      <c r="E208" s="396">
        <f>IFERROR(VLOOKUP(B208,'Dates and Rates'!A:D,3,FALSE), "")</f>
        <v>0</v>
      </c>
      <c r="F208" s="396">
        <f t="shared" si="3"/>
        <v>0</v>
      </c>
    </row>
    <row r="209" spans="1:6">
      <c r="A209" s="334"/>
      <c r="B209" s="335"/>
      <c r="C209" s="335"/>
      <c r="D209" s="335"/>
      <c r="E209" s="396">
        <f>IFERROR(VLOOKUP(B209,'Dates and Rates'!A:D,3,FALSE), "")</f>
        <v>0</v>
      </c>
      <c r="F209" s="396">
        <f t="shared" si="3"/>
        <v>0</v>
      </c>
    </row>
    <row r="210" spans="1:6">
      <c r="A210" s="334"/>
      <c r="B210" s="335"/>
      <c r="C210" s="335"/>
      <c r="D210" s="335"/>
      <c r="E210" s="396">
        <f>IFERROR(VLOOKUP(B210,'Dates and Rates'!A:D,3,FALSE), "")</f>
        <v>0</v>
      </c>
      <c r="F210" s="396">
        <f t="shared" si="3"/>
        <v>0</v>
      </c>
    </row>
    <row r="211" spans="1:6">
      <c r="A211" s="334"/>
      <c r="B211" s="335"/>
      <c r="C211" s="335"/>
      <c r="D211" s="335"/>
      <c r="E211" s="396">
        <f>IFERROR(VLOOKUP(B211,'Dates and Rates'!A:D,3,FALSE), "")</f>
        <v>0</v>
      </c>
      <c r="F211" s="396">
        <f t="shared" si="3"/>
        <v>0</v>
      </c>
    </row>
    <row r="212" spans="1:6">
      <c r="A212" s="334"/>
      <c r="B212" s="335"/>
      <c r="C212" s="335"/>
      <c r="D212" s="335"/>
      <c r="E212" s="396">
        <f>IFERROR(VLOOKUP(B212,'Dates and Rates'!A:D,3,FALSE), "")</f>
        <v>0</v>
      </c>
      <c r="F212" s="396">
        <f t="shared" si="3"/>
        <v>0</v>
      </c>
    </row>
    <row r="213" spans="1:6">
      <c r="A213" s="334"/>
      <c r="B213" s="335"/>
      <c r="C213" s="335"/>
      <c r="D213" s="335"/>
      <c r="E213" s="396">
        <f>IFERROR(VLOOKUP(B213,'Dates and Rates'!A:D,3,FALSE), "")</f>
        <v>0</v>
      </c>
      <c r="F213" s="396">
        <f t="shared" si="3"/>
        <v>0</v>
      </c>
    </row>
    <row r="214" spans="1:6">
      <c r="A214" s="334"/>
      <c r="B214" s="335"/>
      <c r="C214" s="335"/>
      <c r="D214" s="335"/>
      <c r="E214" s="396">
        <f>IFERROR(VLOOKUP(B214,'Dates and Rates'!A:D,3,FALSE), "")</f>
        <v>0</v>
      </c>
      <c r="F214" s="396">
        <f t="shared" si="3"/>
        <v>0</v>
      </c>
    </row>
    <row r="215" spans="1:6">
      <c r="A215" s="334"/>
      <c r="B215" s="335"/>
      <c r="C215" s="335"/>
      <c r="D215" s="335"/>
      <c r="E215" s="396">
        <f>IFERROR(VLOOKUP(B215,'Dates and Rates'!A:D,3,FALSE), "")</f>
        <v>0</v>
      </c>
      <c r="F215" s="396">
        <f t="shared" si="3"/>
        <v>0</v>
      </c>
    </row>
    <row r="216" spans="1:6">
      <c r="A216" s="334"/>
      <c r="B216" s="335"/>
      <c r="C216" s="335"/>
      <c r="D216" s="335"/>
      <c r="E216" s="396">
        <f>IFERROR(VLOOKUP(B216,'Dates and Rates'!A:D,3,FALSE), "")</f>
        <v>0</v>
      </c>
      <c r="F216" s="396">
        <f t="shared" si="3"/>
        <v>0</v>
      </c>
    </row>
    <row r="217" spans="1:6">
      <c r="A217" s="334"/>
      <c r="B217" s="335"/>
      <c r="C217" s="335"/>
      <c r="D217" s="335"/>
      <c r="E217" s="396">
        <f>IFERROR(VLOOKUP(B217,'Dates and Rates'!A:D,3,FALSE), "")</f>
        <v>0</v>
      </c>
      <c r="F217" s="396">
        <f t="shared" si="3"/>
        <v>0</v>
      </c>
    </row>
    <row r="218" spans="1:6">
      <c r="A218" s="334"/>
      <c r="B218" s="335"/>
      <c r="C218" s="335"/>
      <c r="D218" s="335"/>
      <c r="E218" s="396">
        <f>IFERROR(VLOOKUP(B218,'Dates and Rates'!A:D,3,FALSE), "")</f>
        <v>0</v>
      </c>
      <c r="F218" s="396">
        <f t="shared" si="3"/>
        <v>0</v>
      </c>
    </row>
    <row r="219" spans="1:6">
      <c r="A219" s="334"/>
      <c r="B219" s="335"/>
      <c r="C219" s="335"/>
      <c r="D219" s="335"/>
      <c r="E219" s="396">
        <f>IFERROR(VLOOKUP(B219,'Dates and Rates'!A:D,3,FALSE), "")</f>
        <v>0</v>
      </c>
      <c r="F219" s="396">
        <f t="shared" si="3"/>
        <v>0</v>
      </c>
    </row>
    <row r="220" spans="1:6">
      <c r="A220" s="334"/>
      <c r="B220" s="335"/>
      <c r="C220" s="335"/>
      <c r="D220" s="335"/>
      <c r="E220" s="396">
        <f>IFERROR(VLOOKUP(B220,'Dates and Rates'!A:D,3,FALSE), "")</f>
        <v>0</v>
      </c>
      <c r="F220" s="396">
        <f t="shared" si="3"/>
        <v>0</v>
      </c>
    </row>
    <row r="221" spans="1:6">
      <c r="A221" s="334"/>
      <c r="B221" s="335"/>
      <c r="C221" s="335"/>
      <c r="D221" s="335"/>
      <c r="E221" s="396">
        <f>IFERROR(VLOOKUP(B221,'Dates and Rates'!A:D,3,FALSE), "")</f>
        <v>0</v>
      </c>
      <c r="F221" s="396">
        <f t="shared" si="3"/>
        <v>0</v>
      </c>
    </row>
    <row r="222" spans="1:6">
      <c r="A222" s="334"/>
      <c r="B222" s="335"/>
      <c r="C222" s="335"/>
      <c r="D222" s="335"/>
      <c r="E222" s="396">
        <f>IFERROR(VLOOKUP(B222,'Dates and Rates'!A:D,3,FALSE), "")</f>
        <v>0</v>
      </c>
      <c r="F222" s="396">
        <f t="shared" si="3"/>
        <v>0</v>
      </c>
    </row>
    <row r="223" spans="1:6">
      <c r="A223" s="334"/>
      <c r="B223" s="335"/>
      <c r="C223" s="335"/>
      <c r="D223" s="335"/>
      <c r="E223" s="396">
        <f>IFERROR(VLOOKUP(B223,'Dates and Rates'!A:D,3,FALSE), "")</f>
        <v>0</v>
      </c>
      <c r="F223" s="396">
        <f t="shared" si="3"/>
        <v>0</v>
      </c>
    </row>
    <row r="224" spans="1:6">
      <c r="A224" s="334"/>
      <c r="B224" s="335"/>
      <c r="C224" s="335"/>
      <c r="D224" s="335"/>
      <c r="E224" s="396">
        <f>IFERROR(VLOOKUP(B224,'Dates and Rates'!A:D,3,FALSE), "")</f>
        <v>0</v>
      </c>
      <c r="F224" s="396">
        <f t="shared" si="3"/>
        <v>0</v>
      </c>
    </row>
    <row r="225" spans="1:6">
      <c r="A225" s="334"/>
      <c r="B225" s="335"/>
      <c r="C225" s="335"/>
      <c r="D225" s="335"/>
      <c r="E225" s="396">
        <f>IFERROR(VLOOKUP(B225,'Dates and Rates'!A:D,3,FALSE), "")</f>
        <v>0</v>
      </c>
      <c r="F225" s="396">
        <f t="shared" si="3"/>
        <v>0</v>
      </c>
    </row>
    <row r="226" spans="1:6">
      <c r="A226" s="334"/>
      <c r="B226" s="335"/>
      <c r="C226" s="335"/>
      <c r="D226" s="335"/>
      <c r="E226" s="396">
        <f>IFERROR(VLOOKUP(B226,'Dates and Rates'!A:D,3,FALSE), "")</f>
        <v>0</v>
      </c>
      <c r="F226" s="396">
        <f t="shared" si="3"/>
        <v>0</v>
      </c>
    </row>
    <row r="227" spans="1:6">
      <c r="A227" s="334"/>
      <c r="B227" s="335"/>
      <c r="C227" s="335"/>
      <c r="D227" s="335"/>
      <c r="E227" s="396">
        <f>IFERROR(VLOOKUP(B227,'Dates and Rates'!A:D,3,FALSE), "")</f>
        <v>0</v>
      </c>
      <c r="F227" s="396">
        <f t="shared" si="3"/>
        <v>0</v>
      </c>
    </row>
    <row r="228" spans="1:6">
      <c r="A228" s="334"/>
      <c r="B228" s="335"/>
      <c r="C228" s="335"/>
      <c r="D228" s="335"/>
      <c r="E228" s="396">
        <f>IFERROR(VLOOKUP(B228,'Dates and Rates'!A:D,3,FALSE), "")</f>
        <v>0</v>
      </c>
      <c r="F228" s="396">
        <f t="shared" si="3"/>
        <v>0</v>
      </c>
    </row>
    <row r="229" spans="1:6">
      <c r="A229" s="334"/>
      <c r="B229" s="335"/>
      <c r="C229" s="335"/>
      <c r="D229" s="335"/>
      <c r="E229" s="396">
        <f>IFERROR(VLOOKUP(B229,'Dates and Rates'!A:D,3,FALSE), "")</f>
        <v>0</v>
      </c>
      <c r="F229" s="396">
        <f t="shared" si="3"/>
        <v>0</v>
      </c>
    </row>
    <row r="230" spans="1:6">
      <c r="A230" s="334"/>
      <c r="B230" s="335"/>
      <c r="C230" s="335"/>
      <c r="D230" s="335"/>
      <c r="E230" s="396">
        <f>IFERROR(VLOOKUP(B230,'Dates and Rates'!A:D,3,FALSE), "")</f>
        <v>0</v>
      </c>
      <c r="F230" s="396">
        <f t="shared" si="3"/>
        <v>0</v>
      </c>
    </row>
    <row r="231" spans="1:6">
      <c r="A231" s="334"/>
      <c r="B231" s="335"/>
      <c r="C231" s="335"/>
      <c r="D231" s="335"/>
      <c r="E231" s="396">
        <f>IFERROR(VLOOKUP(B231,'Dates and Rates'!A:D,3,FALSE), "")</f>
        <v>0</v>
      </c>
      <c r="F231" s="396">
        <f t="shared" si="3"/>
        <v>0</v>
      </c>
    </row>
    <row r="232" spans="1:6">
      <c r="A232" s="334"/>
      <c r="B232" s="335"/>
      <c r="C232" s="335"/>
      <c r="D232" s="335"/>
      <c r="E232" s="396">
        <f>IFERROR(VLOOKUP(B232,'Dates and Rates'!A:D,3,FALSE), "")</f>
        <v>0</v>
      </c>
      <c r="F232" s="396">
        <f t="shared" si="3"/>
        <v>0</v>
      </c>
    </row>
    <row r="233" spans="1:6">
      <c r="A233" s="334"/>
      <c r="B233" s="335"/>
      <c r="C233" s="335"/>
      <c r="D233" s="335"/>
      <c r="E233" s="396">
        <f>IFERROR(VLOOKUP(B233,'Dates and Rates'!A:D,3,FALSE), "")</f>
        <v>0</v>
      </c>
      <c r="F233" s="396">
        <f t="shared" si="3"/>
        <v>0</v>
      </c>
    </row>
    <row r="234" spans="1:6">
      <c r="A234" s="334"/>
      <c r="B234" s="335"/>
      <c r="C234" s="335"/>
      <c r="D234" s="335"/>
      <c r="E234" s="396">
        <f>IFERROR(VLOOKUP(B234,'Dates and Rates'!A:D,3,FALSE), "")</f>
        <v>0</v>
      </c>
      <c r="F234" s="396">
        <f t="shared" si="3"/>
        <v>0</v>
      </c>
    </row>
    <row r="235" spans="1:6">
      <c r="A235" s="334"/>
      <c r="B235" s="335"/>
      <c r="C235" s="335"/>
      <c r="D235" s="335"/>
      <c r="E235" s="396">
        <f>IFERROR(VLOOKUP(B235,'Dates and Rates'!A:D,3,FALSE), "")</f>
        <v>0</v>
      </c>
      <c r="F235" s="396">
        <f t="shared" si="3"/>
        <v>0</v>
      </c>
    </row>
    <row r="236" spans="1:6">
      <c r="A236" s="334"/>
      <c r="B236" s="335"/>
      <c r="C236" s="335"/>
      <c r="D236" s="335"/>
      <c r="E236" s="396">
        <f>IFERROR(VLOOKUP(B236,'Dates and Rates'!A:D,3,FALSE), "")</f>
        <v>0</v>
      </c>
      <c r="F236" s="396">
        <f t="shared" si="3"/>
        <v>0</v>
      </c>
    </row>
    <row r="237" spans="1:6">
      <c r="A237" s="334"/>
      <c r="B237" s="335"/>
      <c r="C237" s="335"/>
      <c r="D237" s="335"/>
      <c r="E237" s="396">
        <f>IFERROR(VLOOKUP(B237,'Dates and Rates'!A:D,3,FALSE), "")</f>
        <v>0</v>
      </c>
      <c r="F237" s="396">
        <f t="shared" si="3"/>
        <v>0</v>
      </c>
    </row>
    <row r="238" spans="1:6">
      <c r="A238" s="334"/>
      <c r="B238" s="335"/>
      <c r="C238" s="335"/>
      <c r="D238" s="335"/>
      <c r="E238" s="396">
        <f>IFERROR(VLOOKUP(B238,'Dates and Rates'!A:D,3,FALSE), "")</f>
        <v>0</v>
      </c>
      <c r="F238" s="396">
        <f t="shared" si="3"/>
        <v>0</v>
      </c>
    </row>
    <row r="239" spans="1:6">
      <c r="A239" s="334"/>
      <c r="B239" s="335"/>
      <c r="C239" s="335"/>
      <c r="D239" s="335"/>
      <c r="E239" s="396">
        <f>IFERROR(VLOOKUP(B239,'Dates and Rates'!A:D,3,FALSE), "")</f>
        <v>0</v>
      </c>
      <c r="F239" s="396">
        <f t="shared" si="3"/>
        <v>0</v>
      </c>
    </row>
    <row r="240" spans="1:6">
      <c r="A240" s="334"/>
      <c r="B240" s="335"/>
      <c r="C240" s="335"/>
      <c r="D240" s="335"/>
      <c r="E240" s="396">
        <f>IFERROR(VLOOKUP(B240,'Dates and Rates'!A:D,3,FALSE), "")</f>
        <v>0</v>
      </c>
      <c r="F240" s="396">
        <f t="shared" si="3"/>
        <v>0</v>
      </c>
    </row>
    <row r="241" spans="1:6">
      <c r="A241" s="334"/>
      <c r="B241" s="335"/>
      <c r="C241" s="335"/>
      <c r="D241" s="335"/>
      <c r="E241" s="396">
        <f>IFERROR(VLOOKUP(B241,'Dates and Rates'!A:D,3,FALSE), "")</f>
        <v>0</v>
      </c>
      <c r="F241" s="396">
        <f t="shared" si="3"/>
        <v>0</v>
      </c>
    </row>
    <row r="242" spans="1:6">
      <c r="A242" s="334"/>
      <c r="B242" s="335"/>
      <c r="C242" s="335"/>
      <c r="D242" s="335"/>
      <c r="E242" s="396">
        <f>IFERROR(VLOOKUP(B242,'Dates and Rates'!A:D,3,FALSE), "")</f>
        <v>0</v>
      </c>
      <c r="F242" s="396">
        <f t="shared" si="3"/>
        <v>0</v>
      </c>
    </row>
    <row r="243" spans="1:6">
      <c r="A243" s="334"/>
      <c r="B243" s="335"/>
      <c r="C243" s="335"/>
      <c r="D243" s="335"/>
      <c r="E243" s="396">
        <f>IFERROR(VLOOKUP(B243,'Dates and Rates'!A:D,3,FALSE), "")</f>
        <v>0</v>
      </c>
      <c r="F243" s="396">
        <f t="shared" si="3"/>
        <v>0</v>
      </c>
    </row>
    <row r="244" spans="1:6">
      <c r="A244" s="334"/>
      <c r="B244" s="335"/>
      <c r="C244" s="335"/>
      <c r="D244" s="335"/>
      <c r="E244" s="396">
        <f>IFERROR(VLOOKUP(B244,'Dates and Rates'!A:D,3,FALSE), "")</f>
        <v>0</v>
      </c>
      <c r="F244" s="396">
        <f t="shared" si="3"/>
        <v>0</v>
      </c>
    </row>
    <row r="245" spans="1:6">
      <c r="A245" s="334"/>
      <c r="B245" s="335"/>
      <c r="C245" s="335"/>
      <c r="D245" s="335"/>
      <c r="E245" s="396">
        <f>IFERROR(VLOOKUP(B245,'Dates and Rates'!A:D,3,FALSE), "")</f>
        <v>0</v>
      </c>
      <c r="F245" s="396">
        <f t="shared" si="3"/>
        <v>0</v>
      </c>
    </row>
    <row r="246" spans="1:6">
      <c r="A246" s="334"/>
      <c r="B246" s="335"/>
      <c r="C246" s="335"/>
      <c r="D246" s="335"/>
      <c r="E246" s="396">
        <f>IFERROR(VLOOKUP(B246,'Dates and Rates'!A:D,3,FALSE), "")</f>
        <v>0</v>
      </c>
      <c r="F246" s="396">
        <f t="shared" si="3"/>
        <v>0</v>
      </c>
    </row>
    <row r="247" spans="1:6">
      <c r="A247" s="334"/>
      <c r="B247" s="335"/>
      <c r="C247" s="335"/>
      <c r="D247" s="335"/>
      <c r="E247" s="396">
        <f>IFERROR(VLOOKUP(B247,'Dates and Rates'!A:D,3,FALSE), "")</f>
        <v>0</v>
      </c>
      <c r="F247" s="396">
        <f t="shared" si="3"/>
        <v>0</v>
      </c>
    </row>
    <row r="248" spans="1:6">
      <c r="A248" s="334"/>
      <c r="B248" s="335"/>
      <c r="C248" s="335"/>
      <c r="D248" s="335"/>
      <c r="E248" s="396">
        <f>IFERROR(VLOOKUP(B248,'Dates and Rates'!A:D,3,FALSE), "")</f>
        <v>0</v>
      </c>
      <c r="F248" s="396">
        <f t="shared" si="3"/>
        <v>0</v>
      </c>
    </row>
    <row r="249" spans="1:6">
      <c r="A249" s="334"/>
      <c r="B249" s="335"/>
      <c r="C249" s="335"/>
      <c r="D249" s="335"/>
      <c r="E249" s="396">
        <f>IFERROR(VLOOKUP(B249,'Dates and Rates'!A:D,3,FALSE), "")</f>
        <v>0</v>
      </c>
      <c r="F249" s="396">
        <f t="shared" si="3"/>
        <v>0</v>
      </c>
    </row>
    <row r="250" spans="1:6">
      <c r="A250" s="334"/>
      <c r="B250" s="335"/>
      <c r="C250" s="335"/>
      <c r="D250" s="335"/>
      <c r="E250" s="396">
        <f>IFERROR(VLOOKUP(B250,'Dates and Rates'!A:D,3,FALSE), "")</f>
        <v>0</v>
      </c>
      <c r="F250" s="396">
        <f t="shared" si="3"/>
        <v>0</v>
      </c>
    </row>
    <row r="251" spans="1:6">
      <c r="A251" s="334"/>
      <c r="B251" s="335"/>
      <c r="C251" s="335"/>
      <c r="D251" s="335"/>
      <c r="E251" s="396">
        <f>IFERROR(VLOOKUP(B251,'Dates and Rates'!A:D,3,FALSE), "")</f>
        <v>0</v>
      </c>
      <c r="F251" s="396">
        <f t="shared" si="3"/>
        <v>0</v>
      </c>
    </row>
    <row r="252" spans="1:6">
      <c r="A252" s="334"/>
      <c r="B252" s="335"/>
      <c r="C252" s="335"/>
      <c r="D252" s="335"/>
      <c r="E252" s="396">
        <f>IFERROR(VLOOKUP(B252,'Dates and Rates'!A:D,3,FALSE), "")</f>
        <v>0</v>
      </c>
      <c r="F252" s="396">
        <f t="shared" si="3"/>
        <v>0</v>
      </c>
    </row>
    <row r="253" spans="1:6">
      <c r="A253" s="334"/>
      <c r="B253" s="335"/>
      <c r="C253" s="335"/>
      <c r="D253" s="335"/>
      <c r="E253" s="396">
        <f>IFERROR(VLOOKUP(B253,'Dates and Rates'!A:D,3,FALSE), "")</f>
        <v>0</v>
      </c>
      <c r="F253" s="396">
        <f t="shared" si="3"/>
        <v>0</v>
      </c>
    </row>
    <row r="254" spans="1:6">
      <c r="A254" s="334"/>
      <c r="B254" s="335"/>
      <c r="C254" s="335"/>
      <c r="D254" s="335"/>
      <c r="E254" s="396">
        <f>IFERROR(VLOOKUP(B254,'Dates and Rates'!A:D,3,FALSE), "")</f>
        <v>0</v>
      </c>
      <c r="F254" s="396">
        <f t="shared" si="3"/>
        <v>0</v>
      </c>
    </row>
    <row r="255" spans="1:6">
      <c r="A255" s="334"/>
      <c r="B255" s="335"/>
      <c r="C255" s="335"/>
      <c r="D255" s="335"/>
      <c r="E255" s="396">
        <f>IFERROR(VLOOKUP(B255,'Dates and Rates'!A:D,3,FALSE), "")</f>
        <v>0</v>
      </c>
      <c r="F255" s="396">
        <f t="shared" si="3"/>
        <v>0</v>
      </c>
    </row>
    <row r="256" spans="1:6">
      <c r="A256" s="334"/>
      <c r="B256" s="335"/>
      <c r="C256" s="335"/>
      <c r="D256" s="335"/>
      <c r="E256" s="396">
        <f>IFERROR(VLOOKUP(B256,'Dates and Rates'!A:D,3,FALSE), "")</f>
        <v>0</v>
      </c>
      <c r="F256" s="396">
        <f t="shared" si="3"/>
        <v>0</v>
      </c>
    </row>
    <row r="257" spans="1:6">
      <c r="A257" s="334"/>
      <c r="B257" s="335"/>
      <c r="C257" s="335"/>
      <c r="D257" s="335"/>
      <c r="E257" s="396">
        <f>IFERROR(VLOOKUP(B257,'Dates and Rates'!A:D,3,FALSE), "")</f>
        <v>0</v>
      </c>
      <c r="F257" s="396">
        <f t="shared" si="3"/>
        <v>0</v>
      </c>
    </row>
    <row r="258" spans="1:6">
      <c r="A258" s="334"/>
      <c r="B258" s="335"/>
      <c r="C258" s="335"/>
      <c r="D258" s="335"/>
      <c r="E258" s="396">
        <f>IFERROR(VLOOKUP(B258,'Dates and Rates'!A:D,3,FALSE), "")</f>
        <v>0</v>
      </c>
      <c r="F258" s="396">
        <f t="shared" si="3"/>
        <v>0</v>
      </c>
    </row>
    <row r="259" spans="1:6">
      <c r="A259" s="334"/>
      <c r="B259" s="335"/>
      <c r="C259" s="335"/>
      <c r="D259" s="335"/>
      <c r="E259" s="396">
        <f>IFERROR(VLOOKUP(B259,'Dates and Rates'!A:D,3,FALSE), "")</f>
        <v>0</v>
      </c>
      <c r="F259" s="396">
        <f t="shared" si="3"/>
        <v>0</v>
      </c>
    </row>
    <row r="260" spans="1:6">
      <c r="A260" s="334"/>
      <c r="B260" s="335"/>
      <c r="C260" s="335"/>
      <c r="D260" s="335"/>
      <c r="E260" s="396">
        <f>IFERROR(VLOOKUP(B260,'Dates and Rates'!A:D,3,FALSE), "")</f>
        <v>0</v>
      </c>
      <c r="F260" s="396">
        <f t="shared" si="3"/>
        <v>0</v>
      </c>
    </row>
    <row r="261" spans="1:6">
      <c r="A261" s="334"/>
      <c r="B261" s="335"/>
      <c r="C261" s="335"/>
      <c r="D261" s="335"/>
      <c r="E261" s="396">
        <f>IFERROR(VLOOKUP(B261,'Dates and Rates'!A:D,3,FALSE), "")</f>
        <v>0</v>
      </c>
      <c r="F261" s="396">
        <f t="shared" si="3"/>
        <v>0</v>
      </c>
    </row>
    <row r="262" spans="1:6">
      <c r="A262" s="334"/>
      <c r="B262" s="335"/>
      <c r="C262" s="335"/>
      <c r="D262" s="335"/>
      <c r="E262" s="396">
        <f>IFERROR(VLOOKUP(B262,'Dates and Rates'!A:D,3,FALSE), "")</f>
        <v>0</v>
      </c>
      <c r="F262" s="396">
        <f t="shared" si="3"/>
        <v>0</v>
      </c>
    </row>
    <row r="263" spans="1:6">
      <c r="A263" s="334"/>
      <c r="B263" s="335"/>
      <c r="C263" s="335"/>
      <c r="D263" s="335"/>
      <c r="E263" s="396">
        <f>IFERROR(VLOOKUP(B263,'Dates and Rates'!A:D,3,FALSE), "")</f>
        <v>0</v>
      </c>
      <c r="F263" s="396">
        <f t="shared" si="3"/>
        <v>0</v>
      </c>
    </row>
    <row r="264" spans="1:6">
      <c r="A264" s="334"/>
      <c r="B264" s="335"/>
      <c r="C264" s="335"/>
      <c r="D264" s="335"/>
      <c r="E264" s="396">
        <f>IFERROR(VLOOKUP(B264,'Dates and Rates'!A:D,3,FALSE), "")</f>
        <v>0</v>
      </c>
      <c r="F264" s="396">
        <f t="shared" si="3"/>
        <v>0</v>
      </c>
    </row>
    <row r="265" spans="1:6">
      <c r="A265" s="334"/>
      <c r="B265" s="335"/>
      <c r="C265" s="335"/>
      <c r="D265" s="335"/>
      <c r="E265" s="396">
        <f>IFERROR(VLOOKUP(B265,'Dates and Rates'!A:D,3,FALSE), "")</f>
        <v>0</v>
      </c>
      <c r="F265" s="396">
        <f t="shared" ref="F265:F328" si="4">+IFERROR(D265*E265,"")</f>
        <v>0</v>
      </c>
    </row>
    <row r="266" spans="1:6">
      <c r="A266" s="334"/>
      <c r="B266" s="335"/>
      <c r="C266" s="335"/>
      <c r="D266" s="335"/>
      <c r="E266" s="396">
        <f>IFERROR(VLOOKUP(B266,'Dates and Rates'!A:D,3,FALSE), "")</f>
        <v>0</v>
      </c>
      <c r="F266" s="396">
        <f t="shared" si="4"/>
        <v>0</v>
      </c>
    </row>
    <row r="267" spans="1:6">
      <c r="A267" s="334"/>
      <c r="B267" s="335"/>
      <c r="C267" s="335"/>
      <c r="D267" s="335"/>
      <c r="E267" s="396">
        <f>IFERROR(VLOOKUP(B267,'Dates and Rates'!A:D,3,FALSE), "")</f>
        <v>0</v>
      </c>
      <c r="F267" s="396">
        <f t="shared" si="4"/>
        <v>0</v>
      </c>
    </row>
    <row r="268" spans="1:6">
      <c r="A268" s="334"/>
      <c r="B268" s="335"/>
      <c r="C268" s="335"/>
      <c r="D268" s="335"/>
      <c r="E268" s="396">
        <f>IFERROR(VLOOKUP(B268,'Dates and Rates'!A:D,3,FALSE), "")</f>
        <v>0</v>
      </c>
      <c r="F268" s="396">
        <f t="shared" si="4"/>
        <v>0</v>
      </c>
    </row>
    <row r="269" spans="1:6">
      <c r="A269" s="334"/>
      <c r="B269" s="335"/>
      <c r="C269" s="335"/>
      <c r="D269" s="335"/>
      <c r="E269" s="396">
        <f>IFERROR(VLOOKUP(B269,'Dates and Rates'!A:D,3,FALSE), "")</f>
        <v>0</v>
      </c>
      <c r="F269" s="396">
        <f t="shared" si="4"/>
        <v>0</v>
      </c>
    </row>
    <row r="270" spans="1:6">
      <c r="A270" s="334"/>
      <c r="B270" s="335"/>
      <c r="C270" s="335"/>
      <c r="D270" s="335"/>
      <c r="E270" s="396">
        <f>IFERROR(VLOOKUP(B270,'Dates and Rates'!A:D,3,FALSE), "")</f>
        <v>0</v>
      </c>
      <c r="F270" s="396">
        <f t="shared" si="4"/>
        <v>0</v>
      </c>
    </row>
    <row r="271" spans="1:6">
      <c r="A271" s="334"/>
      <c r="B271" s="335"/>
      <c r="C271" s="335"/>
      <c r="D271" s="335"/>
      <c r="E271" s="396">
        <f>IFERROR(VLOOKUP(B271,'Dates and Rates'!A:D,3,FALSE), "")</f>
        <v>0</v>
      </c>
      <c r="F271" s="396">
        <f t="shared" si="4"/>
        <v>0</v>
      </c>
    </row>
    <row r="272" spans="1:6">
      <c r="A272" s="334"/>
      <c r="B272" s="335"/>
      <c r="C272" s="335"/>
      <c r="D272" s="335"/>
      <c r="E272" s="396">
        <f>IFERROR(VLOOKUP(B272,'Dates and Rates'!A:D,3,FALSE), "")</f>
        <v>0</v>
      </c>
      <c r="F272" s="396">
        <f t="shared" si="4"/>
        <v>0</v>
      </c>
    </row>
    <row r="273" spans="1:6">
      <c r="A273" s="334"/>
      <c r="B273" s="335"/>
      <c r="C273" s="335"/>
      <c r="D273" s="335"/>
      <c r="E273" s="396">
        <f>IFERROR(VLOOKUP(B273,'Dates and Rates'!A:D,3,FALSE), "")</f>
        <v>0</v>
      </c>
      <c r="F273" s="396">
        <f t="shared" si="4"/>
        <v>0</v>
      </c>
    </row>
    <row r="274" spans="1:6">
      <c r="A274" s="334"/>
      <c r="B274" s="335"/>
      <c r="C274" s="335"/>
      <c r="D274" s="335"/>
      <c r="E274" s="396">
        <f>IFERROR(VLOOKUP(B274,'Dates and Rates'!A:D,3,FALSE), "")</f>
        <v>0</v>
      </c>
      <c r="F274" s="396">
        <f t="shared" si="4"/>
        <v>0</v>
      </c>
    </row>
    <row r="275" spans="1:6">
      <c r="A275" s="334"/>
      <c r="B275" s="335"/>
      <c r="C275" s="335"/>
      <c r="D275" s="335"/>
      <c r="E275" s="396">
        <f>IFERROR(VLOOKUP(B275,'Dates and Rates'!A:D,3,FALSE), "")</f>
        <v>0</v>
      </c>
      <c r="F275" s="396">
        <f t="shared" si="4"/>
        <v>0</v>
      </c>
    </row>
    <row r="276" spans="1:6">
      <c r="A276" s="334"/>
      <c r="B276" s="335"/>
      <c r="C276" s="335"/>
      <c r="D276" s="335"/>
      <c r="E276" s="396">
        <f>IFERROR(VLOOKUP(B276,'Dates and Rates'!A:D,3,FALSE), "")</f>
        <v>0</v>
      </c>
      <c r="F276" s="396">
        <f t="shared" si="4"/>
        <v>0</v>
      </c>
    </row>
    <row r="277" spans="1:6">
      <c r="A277" s="334"/>
      <c r="B277" s="335"/>
      <c r="C277" s="335"/>
      <c r="D277" s="335"/>
      <c r="E277" s="396">
        <f>IFERROR(VLOOKUP(B277,'Dates and Rates'!A:D,3,FALSE), "")</f>
        <v>0</v>
      </c>
      <c r="F277" s="396">
        <f t="shared" si="4"/>
        <v>0</v>
      </c>
    </row>
    <row r="278" spans="1:6">
      <c r="A278" s="334"/>
      <c r="B278" s="335"/>
      <c r="C278" s="335"/>
      <c r="D278" s="335"/>
      <c r="E278" s="396">
        <f>IFERROR(VLOOKUP(B278,'Dates and Rates'!A:D,3,FALSE), "")</f>
        <v>0</v>
      </c>
      <c r="F278" s="396">
        <f t="shared" si="4"/>
        <v>0</v>
      </c>
    </row>
    <row r="279" spans="1:6">
      <c r="A279" s="334"/>
      <c r="B279" s="335"/>
      <c r="C279" s="335"/>
      <c r="D279" s="335"/>
      <c r="E279" s="396">
        <f>IFERROR(VLOOKUP(B279,'Dates and Rates'!A:D,3,FALSE), "")</f>
        <v>0</v>
      </c>
      <c r="F279" s="396">
        <f t="shared" si="4"/>
        <v>0</v>
      </c>
    </row>
    <row r="280" spans="1:6">
      <c r="A280" s="334"/>
      <c r="B280" s="335"/>
      <c r="C280" s="335"/>
      <c r="D280" s="335"/>
      <c r="E280" s="396">
        <f>IFERROR(VLOOKUP(B280,'Dates and Rates'!A:D,3,FALSE), "")</f>
        <v>0</v>
      </c>
      <c r="F280" s="396">
        <f t="shared" si="4"/>
        <v>0</v>
      </c>
    </row>
    <row r="281" spans="1:6">
      <c r="A281" s="334"/>
      <c r="B281" s="335"/>
      <c r="C281" s="335"/>
      <c r="D281" s="335"/>
      <c r="E281" s="396">
        <f>IFERROR(VLOOKUP(B281,'Dates and Rates'!A:D,3,FALSE), "")</f>
        <v>0</v>
      </c>
      <c r="F281" s="396">
        <f t="shared" si="4"/>
        <v>0</v>
      </c>
    </row>
    <row r="282" spans="1:6">
      <c r="A282" s="334"/>
      <c r="B282" s="335"/>
      <c r="C282" s="335"/>
      <c r="D282" s="335"/>
      <c r="E282" s="396">
        <f>IFERROR(VLOOKUP(B282,'Dates and Rates'!A:D,3,FALSE), "")</f>
        <v>0</v>
      </c>
      <c r="F282" s="396">
        <f t="shared" si="4"/>
        <v>0</v>
      </c>
    </row>
    <row r="283" spans="1:6">
      <c r="A283" s="334"/>
      <c r="B283" s="335"/>
      <c r="C283" s="335"/>
      <c r="D283" s="335"/>
      <c r="E283" s="396">
        <f>IFERROR(VLOOKUP(B283,'Dates and Rates'!A:D,3,FALSE), "")</f>
        <v>0</v>
      </c>
      <c r="F283" s="396">
        <f t="shared" si="4"/>
        <v>0</v>
      </c>
    </row>
    <row r="284" spans="1:6">
      <c r="A284" s="334"/>
      <c r="B284" s="335"/>
      <c r="C284" s="335"/>
      <c r="D284" s="335"/>
      <c r="E284" s="396">
        <f>IFERROR(VLOOKUP(B284,'Dates and Rates'!A:D,3,FALSE), "")</f>
        <v>0</v>
      </c>
      <c r="F284" s="396">
        <f t="shared" si="4"/>
        <v>0</v>
      </c>
    </row>
    <row r="285" spans="1:6">
      <c r="A285" s="334"/>
      <c r="B285" s="335"/>
      <c r="C285" s="335"/>
      <c r="D285" s="335"/>
      <c r="E285" s="396">
        <f>IFERROR(VLOOKUP(B285,'Dates and Rates'!A:D,3,FALSE), "")</f>
        <v>0</v>
      </c>
      <c r="F285" s="396">
        <f t="shared" si="4"/>
        <v>0</v>
      </c>
    </row>
    <row r="286" spans="1:6">
      <c r="A286" s="334"/>
      <c r="B286" s="335"/>
      <c r="C286" s="335"/>
      <c r="D286" s="335"/>
      <c r="E286" s="396">
        <f>IFERROR(VLOOKUP(B286,'Dates and Rates'!A:D,3,FALSE), "")</f>
        <v>0</v>
      </c>
      <c r="F286" s="396">
        <f t="shared" si="4"/>
        <v>0</v>
      </c>
    </row>
    <row r="287" spans="1:6">
      <c r="A287" s="334"/>
      <c r="B287" s="335"/>
      <c r="C287" s="335"/>
      <c r="D287" s="335"/>
      <c r="E287" s="396">
        <f>IFERROR(VLOOKUP(B287,'Dates and Rates'!A:D,3,FALSE), "")</f>
        <v>0</v>
      </c>
      <c r="F287" s="396">
        <f t="shared" si="4"/>
        <v>0</v>
      </c>
    </row>
    <row r="288" spans="1:6">
      <c r="A288" s="334"/>
      <c r="B288" s="335"/>
      <c r="C288" s="335"/>
      <c r="D288" s="335"/>
      <c r="E288" s="396">
        <f>IFERROR(VLOOKUP(B288,'Dates and Rates'!A:D,3,FALSE), "")</f>
        <v>0</v>
      </c>
      <c r="F288" s="396">
        <f t="shared" si="4"/>
        <v>0</v>
      </c>
    </row>
    <row r="289" spans="1:6">
      <c r="A289" s="334"/>
      <c r="B289" s="335"/>
      <c r="C289" s="335"/>
      <c r="D289" s="335"/>
      <c r="E289" s="396">
        <f>IFERROR(VLOOKUP(B289,'Dates and Rates'!A:D,3,FALSE), "")</f>
        <v>0</v>
      </c>
      <c r="F289" s="396">
        <f t="shared" si="4"/>
        <v>0</v>
      </c>
    </row>
    <row r="290" spans="1:6">
      <c r="A290" s="334"/>
      <c r="B290" s="335"/>
      <c r="C290" s="335"/>
      <c r="D290" s="335"/>
      <c r="E290" s="396">
        <f>IFERROR(VLOOKUP(B290,'Dates and Rates'!A:D,3,FALSE), "")</f>
        <v>0</v>
      </c>
      <c r="F290" s="396">
        <f t="shared" si="4"/>
        <v>0</v>
      </c>
    </row>
    <row r="291" spans="1:6">
      <c r="A291" s="334"/>
      <c r="B291" s="335"/>
      <c r="C291" s="335"/>
      <c r="D291" s="335"/>
      <c r="E291" s="396">
        <f>IFERROR(VLOOKUP(B291,'Dates and Rates'!A:D,3,FALSE), "")</f>
        <v>0</v>
      </c>
      <c r="F291" s="396">
        <f t="shared" si="4"/>
        <v>0</v>
      </c>
    </row>
    <row r="292" spans="1:6">
      <c r="A292" s="334"/>
      <c r="B292" s="335"/>
      <c r="C292" s="335"/>
      <c r="D292" s="335"/>
      <c r="E292" s="396">
        <f>IFERROR(VLOOKUP(B292,'Dates and Rates'!A:D,3,FALSE), "")</f>
        <v>0</v>
      </c>
      <c r="F292" s="396">
        <f t="shared" si="4"/>
        <v>0</v>
      </c>
    </row>
    <row r="293" spans="1:6">
      <c r="A293" s="334"/>
      <c r="B293" s="335"/>
      <c r="C293" s="335"/>
      <c r="D293" s="335"/>
      <c r="E293" s="396">
        <f>IFERROR(VLOOKUP(B293,'Dates and Rates'!A:D,3,FALSE), "")</f>
        <v>0</v>
      </c>
      <c r="F293" s="396">
        <f t="shared" si="4"/>
        <v>0</v>
      </c>
    </row>
    <row r="294" spans="1:6">
      <c r="A294" s="334"/>
      <c r="B294" s="335"/>
      <c r="C294" s="335"/>
      <c r="D294" s="335"/>
      <c r="E294" s="396">
        <f>IFERROR(VLOOKUP(B294,'Dates and Rates'!A:D,3,FALSE), "")</f>
        <v>0</v>
      </c>
      <c r="F294" s="396">
        <f t="shared" si="4"/>
        <v>0</v>
      </c>
    </row>
    <row r="295" spans="1:6">
      <c r="A295" s="334"/>
      <c r="B295" s="335"/>
      <c r="C295" s="335"/>
      <c r="D295" s="335"/>
      <c r="E295" s="396">
        <f>IFERROR(VLOOKUP(B295,'Dates and Rates'!A:D,3,FALSE), "")</f>
        <v>0</v>
      </c>
      <c r="F295" s="396">
        <f t="shared" si="4"/>
        <v>0</v>
      </c>
    </row>
    <row r="296" spans="1:6">
      <c r="A296" s="334"/>
      <c r="B296" s="335"/>
      <c r="C296" s="335"/>
      <c r="D296" s="335"/>
      <c r="E296" s="396">
        <f>IFERROR(VLOOKUP(B296,'Dates and Rates'!A:D,3,FALSE), "")</f>
        <v>0</v>
      </c>
      <c r="F296" s="396">
        <f t="shared" si="4"/>
        <v>0</v>
      </c>
    </row>
    <row r="297" spans="1:6">
      <c r="A297" s="334"/>
      <c r="B297" s="335"/>
      <c r="C297" s="335"/>
      <c r="D297" s="335"/>
      <c r="E297" s="396">
        <f>IFERROR(VLOOKUP(B297,'Dates and Rates'!A:D,3,FALSE), "")</f>
        <v>0</v>
      </c>
      <c r="F297" s="396">
        <f t="shared" si="4"/>
        <v>0</v>
      </c>
    </row>
    <row r="298" spans="1:6">
      <c r="A298" s="334"/>
      <c r="B298" s="335"/>
      <c r="C298" s="335"/>
      <c r="D298" s="335"/>
      <c r="E298" s="396">
        <f>IFERROR(VLOOKUP(B298,'Dates and Rates'!A:D,3,FALSE), "")</f>
        <v>0</v>
      </c>
      <c r="F298" s="396">
        <f t="shared" si="4"/>
        <v>0</v>
      </c>
    </row>
    <row r="299" spans="1:6">
      <c r="A299" s="334"/>
      <c r="B299" s="335"/>
      <c r="C299" s="335"/>
      <c r="D299" s="335"/>
      <c r="E299" s="396">
        <f>IFERROR(VLOOKUP(B299,'Dates and Rates'!A:D,3,FALSE), "")</f>
        <v>0</v>
      </c>
      <c r="F299" s="396">
        <f t="shared" si="4"/>
        <v>0</v>
      </c>
    </row>
    <row r="300" spans="1:6">
      <c r="A300" s="334"/>
      <c r="B300" s="335"/>
      <c r="C300" s="335"/>
      <c r="D300" s="335"/>
      <c r="E300" s="396">
        <f>IFERROR(VLOOKUP(B300,'Dates and Rates'!A:D,3,FALSE), "")</f>
        <v>0</v>
      </c>
      <c r="F300" s="396">
        <f t="shared" si="4"/>
        <v>0</v>
      </c>
    </row>
    <row r="301" spans="1:6">
      <c r="A301" s="334"/>
      <c r="B301" s="335"/>
      <c r="C301" s="335"/>
      <c r="D301" s="335"/>
      <c r="E301" s="396">
        <f>IFERROR(VLOOKUP(B301,'Dates and Rates'!A:D,3,FALSE), "")</f>
        <v>0</v>
      </c>
      <c r="F301" s="396">
        <f t="shared" si="4"/>
        <v>0</v>
      </c>
    </row>
    <row r="302" spans="1:6">
      <c r="A302" s="334"/>
      <c r="B302" s="335"/>
      <c r="C302" s="335"/>
      <c r="D302" s="335"/>
      <c r="E302" s="396">
        <f>IFERROR(VLOOKUP(B302,'Dates and Rates'!A:D,3,FALSE), "")</f>
        <v>0</v>
      </c>
      <c r="F302" s="396">
        <f t="shared" si="4"/>
        <v>0</v>
      </c>
    </row>
    <row r="303" spans="1:6">
      <c r="A303" s="334"/>
      <c r="B303" s="335"/>
      <c r="C303" s="335"/>
      <c r="D303" s="335"/>
      <c r="E303" s="396">
        <f>IFERROR(VLOOKUP(B303,'Dates and Rates'!A:D,3,FALSE), "")</f>
        <v>0</v>
      </c>
      <c r="F303" s="396">
        <f t="shared" si="4"/>
        <v>0</v>
      </c>
    </row>
    <row r="304" spans="1:6">
      <c r="A304" s="334"/>
      <c r="B304" s="335"/>
      <c r="C304" s="335"/>
      <c r="D304" s="335"/>
      <c r="E304" s="396">
        <f>IFERROR(VLOOKUP(B304,'Dates and Rates'!A:D,3,FALSE), "")</f>
        <v>0</v>
      </c>
      <c r="F304" s="396">
        <f t="shared" si="4"/>
        <v>0</v>
      </c>
    </row>
    <row r="305" spans="1:6">
      <c r="A305" s="334"/>
      <c r="B305" s="335"/>
      <c r="C305" s="335"/>
      <c r="D305" s="335"/>
      <c r="E305" s="396">
        <f>IFERROR(VLOOKUP(B305,'Dates and Rates'!A:D,3,FALSE), "")</f>
        <v>0</v>
      </c>
      <c r="F305" s="396">
        <f t="shared" si="4"/>
        <v>0</v>
      </c>
    </row>
    <row r="306" spans="1:6">
      <c r="A306" s="334"/>
      <c r="B306" s="335"/>
      <c r="C306" s="335"/>
      <c r="D306" s="335"/>
      <c r="E306" s="396">
        <f>IFERROR(VLOOKUP(B306,'Dates and Rates'!A:D,3,FALSE), "")</f>
        <v>0</v>
      </c>
      <c r="F306" s="396">
        <f t="shared" si="4"/>
        <v>0</v>
      </c>
    </row>
    <row r="307" spans="1:6">
      <c r="A307" s="334"/>
      <c r="B307" s="335"/>
      <c r="C307" s="335"/>
      <c r="D307" s="335"/>
      <c r="E307" s="396">
        <f>IFERROR(VLOOKUP(B307,'Dates and Rates'!A:D,3,FALSE), "")</f>
        <v>0</v>
      </c>
      <c r="F307" s="396">
        <f t="shared" si="4"/>
        <v>0</v>
      </c>
    </row>
    <row r="308" spans="1:6">
      <c r="A308" s="334"/>
      <c r="B308" s="335"/>
      <c r="C308" s="335"/>
      <c r="D308" s="335"/>
      <c r="E308" s="396">
        <f>IFERROR(VLOOKUP(B308,'Dates and Rates'!A:D,3,FALSE), "")</f>
        <v>0</v>
      </c>
      <c r="F308" s="396">
        <f t="shared" si="4"/>
        <v>0</v>
      </c>
    </row>
    <row r="309" spans="1:6">
      <c r="A309" s="334"/>
      <c r="B309" s="335"/>
      <c r="C309" s="335"/>
      <c r="D309" s="335"/>
      <c r="E309" s="396">
        <f>IFERROR(VLOOKUP(B309,'Dates and Rates'!A:D,3,FALSE), "")</f>
        <v>0</v>
      </c>
      <c r="F309" s="396">
        <f t="shared" si="4"/>
        <v>0</v>
      </c>
    </row>
    <row r="310" spans="1:6">
      <c r="A310" s="334"/>
      <c r="B310" s="335"/>
      <c r="C310" s="335"/>
      <c r="D310" s="335"/>
      <c r="E310" s="396">
        <f>IFERROR(VLOOKUP(B310,'Dates and Rates'!A:D,3,FALSE), "")</f>
        <v>0</v>
      </c>
      <c r="F310" s="396">
        <f t="shared" si="4"/>
        <v>0</v>
      </c>
    </row>
    <row r="311" spans="1:6">
      <c r="A311" s="334"/>
      <c r="B311" s="335"/>
      <c r="C311" s="335"/>
      <c r="D311" s="335"/>
      <c r="E311" s="396">
        <f>IFERROR(VLOOKUP(B311,'Dates and Rates'!A:D,3,FALSE), "")</f>
        <v>0</v>
      </c>
      <c r="F311" s="396">
        <f t="shared" si="4"/>
        <v>0</v>
      </c>
    </row>
    <row r="312" spans="1:6">
      <c r="A312" s="334"/>
      <c r="B312" s="335"/>
      <c r="C312" s="335"/>
      <c r="D312" s="335"/>
      <c r="E312" s="396">
        <f>IFERROR(VLOOKUP(B312,'Dates and Rates'!A:D,3,FALSE), "")</f>
        <v>0</v>
      </c>
      <c r="F312" s="396">
        <f t="shared" si="4"/>
        <v>0</v>
      </c>
    </row>
    <row r="313" spans="1:6">
      <c r="A313" s="334"/>
      <c r="B313" s="335"/>
      <c r="C313" s="335"/>
      <c r="D313" s="335"/>
      <c r="E313" s="396">
        <f>IFERROR(VLOOKUP(B313,'Dates and Rates'!A:D,3,FALSE), "")</f>
        <v>0</v>
      </c>
      <c r="F313" s="396">
        <f t="shared" si="4"/>
        <v>0</v>
      </c>
    </row>
    <row r="314" spans="1:6">
      <c r="A314" s="334"/>
      <c r="B314" s="335"/>
      <c r="C314" s="335"/>
      <c r="D314" s="335"/>
      <c r="E314" s="396">
        <f>IFERROR(VLOOKUP(B314,'Dates and Rates'!A:D,3,FALSE), "")</f>
        <v>0</v>
      </c>
      <c r="F314" s="396">
        <f t="shared" si="4"/>
        <v>0</v>
      </c>
    </row>
    <row r="315" spans="1:6">
      <c r="A315" s="334"/>
      <c r="B315" s="335"/>
      <c r="C315" s="335"/>
      <c r="D315" s="335"/>
      <c r="E315" s="396">
        <f>IFERROR(VLOOKUP(B315,'Dates and Rates'!A:D,3,FALSE), "")</f>
        <v>0</v>
      </c>
      <c r="F315" s="396">
        <f t="shared" si="4"/>
        <v>0</v>
      </c>
    </row>
    <row r="316" spans="1:6">
      <c r="A316" s="334"/>
      <c r="B316" s="335"/>
      <c r="C316" s="335"/>
      <c r="D316" s="335"/>
      <c r="E316" s="396">
        <f>IFERROR(VLOOKUP(B316,'Dates and Rates'!A:D,3,FALSE), "")</f>
        <v>0</v>
      </c>
      <c r="F316" s="396">
        <f t="shared" si="4"/>
        <v>0</v>
      </c>
    </row>
    <row r="317" spans="1:6">
      <c r="A317" s="334"/>
      <c r="B317" s="335"/>
      <c r="C317" s="335"/>
      <c r="D317" s="335"/>
      <c r="E317" s="396">
        <f>IFERROR(VLOOKUP(B317,'Dates and Rates'!A:D,3,FALSE), "")</f>
        <v>0</v>
      </c>
      <c r="F317" s="396">
        <f t="shared" si="4"/>
        <v>0</v>
      </c>
    </row>
    <row r="318" spans="1:6">
      <c r="A318" s="334"/>
      <c r="B318" s="335"/>
      <c r="C318" s="335"/>
      <c r="D318" s="335"/>
      <c r="E318" s="396">
        <f>IFERROR(VLOOKUP(B318,'Dates and Rates'!A:D,3,FALSE), "")</f>
        <v>0</v>
      </c>
      <c r="F318" s="396">
        <f t="shared" si="4"/>
        <v>0</v>
      </c>
    </row>
    <row r="319" spans="1:6">
      <c r="A319" s="334"/>
      <c r="B319" s="335"/>
      <c r="C319" s="335"/>
      <c r="D319" s="335"/>
      <c r="E319" s="396">
        <f>IFERROR(VLOOKUP(B319,'Dates and Rates'!A:D,3,FALSE), "")</f>
        <v>0</v>
      </c>
      <c r="F319" s="396">
        <f t="shared" si="4"/>
        <v>0</v>
      </c>
    </row>
    <row r="320" spans="1:6">
      <c r="A320" s="334"/>
      <c r="B320" s="335"/>
      <c r="C320" s="335"/>
      <c r="D320" s="335"/>
      <c r="E320" s="396">
        <f>IFERROR(VLOOKUP(B320,'Dates and Rates'!A:D,3,FALSE), "")</f>
        <v>0</v>
      </c>
      <c r="F320" s="396">
        <f t="shared" si="4"/>
        <v>0</v>
      </c>
    </row>
    <row r="321" spans="1:6">
      <c r="A321" s="334"/>
      <c r="B321" s="335"/>
      <c r="C321" s="335"/>
      <c r="D321" s="335"/>
      <c r="E321" s="396">
        <f>IFERROR(VLOOKUP(B321,'Dates and Rates'!A:D,3,FALSE), "")</f>
        <v>0</v>
      </c>
      <c r="F321" s="396">
        <f t="shared" si="4"/>
        <v>0</v>
      </c>
    </row>
    <row r="322" spans="1:6">
      <c r="A322" s="334"/>
      <c r="B322" s="335"/>
      <c r="C322" s="335"/>
      <c r="D322" s="335"/>
      <c r="E322" s="396">
        <f>IFERROR(VLOOKUP(B322,'Dates and Rates'!A:D,3,FALSE), "")</f>
        <v>0</v>
      </c>
      <c r="F322" s="396">
        <f t="shared" si="4"/>
        <v>0</v>
      </c>
    </row>
    <row r="323" spans="1:6">
      <c r="A323" s="334"/>
      <c r="B323" s="335"/>
      <c r="C323" s="335"/>
      <c r="D323" s="335"/>
      <c r="E323" s="396">
        <f>IFERROR(VLOOKUP(B323,'Dates and Rates'!A:D,3,FALSE), "")</f>
        <v>0</v>
      </c>
      <c r="F323" s="396">
        <f t="shared" si="4"/>
        <v>0</v>
      </c>
    </row>
    <row r="324" spans="1:6">
      <c r="A324" s="334"/>
      <c r="B324" s="335"/>
      <c r="C324" s="335"/>
      <c r="D324" s="335"/>
      <c r="E324" s="396">
        <f>IFERROR(VLOOKUP(B324,'Dates and Rates'!A:D,3,FALSE), "")</f>
        <v>0</v>
      </c>
      <c r="F324" s="396">
        <f t="shared" si="4"/>
        <v>0</v>
      </c>
    </row>
    <row r="325" spans="1:6">
      <c r="A325" s="334"/>
      <c r="B325" s="335"/>
      <c r="C325" s="335"/>
      <c r="D325" s="335"/>
      <c r="E325" s="396">
        <f>IFERROR(VLOOKUP(B325,'Dates and Rates'!A:D,3,FALSE), "")</f>
        <v>0</v>
      </c>
      <c r="F325" s="396">
        <f t="shared" si="4"/>
        <v>0</v>
      </c>
    </row>
    <row r="326" spans="1:6">
      <c r="A326" s="334"/>
      <c r="B326" s="335"/>
      <c r="C326" s="335"/>
      <c r="D326" s="335"/>
      <c r="E326" s="396">
        <f>IFERROR(VLOOKUP(B326,'Dates and Rates'!A:D,3,FALSE), "")</f>
        <v>0</v>
      </c>
      <c r="F326" s="396">
        <f t="shared" si="4"/>
        <v>0</v>
      </c>
    </row>
    <row r="327" spans="1:6">
      <c r="A327" s="334"/>
      <c r="B327" s="335"/>
      <c r="C327" s="335"/>
      <c r="D327" s="335"/>
      <c r="E327" s="396">
        <f>IFERROR(VLOOKUP(B327,'Dates and Rates'!A:D,3,FALSE), "")</f>
        <v>0</v>
      </c>
      <c r="F327" s="396">
        <f t="shared" si="4"/>
        <v>0</v>
      </c>
    </row>
    <row r="328" spans="1:6">
      <c r="A328" s="334"/>
      <c r="B328" s="335"/>
      <c r="C328" s="335"/>
      <c r="D328" s="335"/>
      <c r="E328" s="396">
        <f>IFERROR(VLOOKUP(B328,'Dates and Rates'!A:D,3,FALSE), "")</f>
        <v>0</v>
      </c>
      <c r="F328" s="396">
        <f t="shared" si="4"/>
        <v>0</v>
      </c>
    </row>
    <row r="329" spans="1:6">
      <c r="A329" s="334"/>
      <c r="B329" s="335"/>
      <c r="C329" s="335"/>
      <c r="D329" s="335"/>
      <c r="E329" s="396">
        <f>IFERROR(VLOOKUP(B329,'Dates and Rates'!A:D,3,FALSE), "")</f>
        <v>0</v>
      </c>
      <c r="F329" s="396">
        <f t="shared" ref="F329:F392" si="5">+IFERROR(D329*E329,"")</f>
        <v>0</v>
      </c>
    </row>
    <row r="330" spans="1:6">
      <c r="A330" s="334"/>
      <c r="B330" s="335"/>
      <c r="C330" s="335"/>
      <c r="D330" s="335"/>
      <c r="E330" s="396">
        <f>IFERROR(VLOOKUP(B330,'Dates and Rates'!A:D,3,FALSE), "")</f>
        <v>0</v>
      </c>
      <c r="F330" s="396">
        <f t="shared" si="5"/>
        <v>0</v>
      </c>
    </row>
    <row r="331" spans="1:6">
      <c r="A331" s="334"/>
      <c r="B331" s="335"/>
      <c r="C331" s="335"/>
      <c r="D331" s="335"/>
      <c r="E331" s="396">
        <f>IFERROR(VLOOKUP(B331,'Dates and Rates'!A:D,3,FALSE), "")</f>
        <v>0</v>
      </c>
      <c r="F331" s="396">
        <f t="shared" si="5"/>
        <v>0</v>
      </c>
    </row>
    <row r="332" spans="1:6">
      <c r="A332" s="334"/>
      <c r="B332" s="335"/>
      <c r="C332" s="335"/>
      <c r="D332" s="335"/>
      <c r="E332" s="396">
        <f>IFERROR(VLOOKUP(B332,'Dates and Rates'!A:D,3,FALSE), "")</f>
        <v>0</v>
      </c>
      <c r="F332" s="396">
        <f t="shared" si="5"/>
        <v>0</v>
      </c>
    </row>
    <row r="333" spans="1:6">
      <c r="A333" s="334"/>
      <c r="B333" s="335"/>
      <c r="C333" s="335"/>
      <c r="D333" s="335"/>
      <c r="E333" s="396">
        <f>IFERROR(VLOOKUP(B333,'Dates and Rates'!A:D,3,FALSE), "")</f>
        <v>0</v>
      </c>
      <c r="F333" s="396">
        <f t="shared" si="5"/>
        <v>0</v>
      </c>
    </row>
    <row r="334" spans="1:6">
      <c r="A334" s="334"/>
      <c r="B334" s="335"/>
      <c r="C334" s="335"/>
      <c r="D334" s="335"/>
      <c r="E334" s="396">
        <f>IFERROR(VLOOKUP(B334,'Dates and Rates'!A:D,3,FALSE), "")</f>
        <v>0</v>
      </c>
      <c r="F334" s="396">
        <f t="shared" si="5"/>
        <v>0</v>
      </c>
    </row>
    <row r="335" spans="1:6">
      <c r="A335" s="334"/>
      <c r="B335" s="335"/>
      <c r="C335" s="335"/>
      <c r="D335" s="335"/>
      <c r="E335" s="396">
        <f>IFERROR(VLOOKUP(B335,'Dates and Rates'!A:D,3,FALSE), "")</f>
        <v>0</v>
      </c>
      <c r="F335" s="396">
        <f t="shared" si="5"/>
        <v>0</v>
      </c>
    </row>
    <row r="336" spans="1:6">
      <c r="A336" s="334"/>
      <c r="B336" s="335"/>
      <c r="C336" s="335"/>
      <c r="D336" s="335"/>
      <c r="E336" s="396">
        <f>IFERROR(VLOOKUP(B336,'Dates and Rates'!A:D,3,FALSE), "")</f>
        <v>0</v>
      </c>
      <c r="F336" s="396">
        <f t="shared" si="5"/>
        <v>0</v>
      </c>
    </row>
    <row r="337" spans="1:6">
      <c r="A337" s="334"/>
      <c r="B337" s="335"/>
      <c r="C337" s="335"/>
      <c r="D337" s="335"/>
      <c r="E337" s="396">
        <f>IFERROR(VLOOKUP(B337,'Dates and Rates'!A:D,3,FALSE), "")</f>
        <v>0</v>
      </c>
      <c r="F337" s="396">
        <f t="shared" si="5"/>
        <v>0</v>
      </c>
    </row>
    <row r="338" spans="1:6">
      <c r="A338" s="334"/>
      <c r="B338" s="335"/>
      <c r="C338" s="335"/>
      <c r="D338" s="335"/>
      <c r="E338" s="396">
        <f>IFERROR(VLOOKUP(B338,'Dates and Rates'!A:D,3,FALSE), "")</f>
        <v>0</v>
      </c>
      <c r="F338" s="396">
        <f t="shared" si="5"/>
        <v>0</v>
      </c>
    </row>
    <row r="339" spans="1:6">
      <c r="A339" s="334"/>
      <c r="B339" s="335"/>
      <c r="C339" s="335"/>
      <c r="D339" s="335"/>
      <c r="E339" s="396">
        <f>IFERROR(VLOOKUP(B339,'Dates and Rates'!A:D,3,FALSE), "")</f>
        <v>0</v>
      </c>
      <c r="F339" s="396">
        <f t="shared" si="5"/>
        <v>0</v>
      </c>
    </row>
    <row r="340" spans="1:6">
      <c r="A340" s="334"/>
      <c r="B340" s="335"/>
      <c r="C340" s="335"/>
      <c r="D340" s="335"/>
      <c r="E340" s="396">
        <f>IFERROR(VLOOKUP(B340,'Dates and Rates'!A:D,3,FALSE), "")</f>
        <v>0</v>
      </c>
      <c r="F340" s="396">
        <f t="shared" si="5"/>
        <v>0</v>
      </c>
    </row>
    <row r="341" spans="1:6">
      <c r="A341" s="334"/>
      <c r="B341" s="335"/>
      <c r="C341" s="335"/>
      <c r="D341" s="335"/>
      <c r="E341" s="396">
        <f>IFERROR(VLOOKUP(B341,'Dates and Rates'!A:D,3,FALSE), "")</f>
        <v>0</v>
      </c>
      <c r="F341" s="396">
        <f t="shared" si="5"/>
        <v>0</v>
      </c>
    </row>
    <row r="342" spans="1:6">
      <c r="A342" s="334"/>
      <c r="B342" s="335"/>
      <c r="C342" s="335"/>
      <c r="D342" s="335"/>
      <c r="E342" s="396">
        <f>IFERROR(VLOOKUP(B342,'Dates and Rates'!A:D,3,FALSE), "")</f>
        <v>0</v>
      </c>
      <c r="F342" s="396">
        <f t="shared" si="5"/>
        <v>0</v>
      </c>
    </row>
    <row r="343" spans="1:6">
      <c r="A343" s="334"/>
      <c r="B343" s="335"/>
      <c r="C343" s="335"/>
      <c r="D343" s="335"/>
      <c r="E343" s="396">
        <f>IFERROR(VLOOKUP(B343,'Dates and Rates'!A:D,3,FALSE), "")</f>
        <v>0</v>
      </c>
      <c r="F343" s="396">
        <f t="shared" si="5"/>
        <v>0</v>
      </c>
    </row>
    <row r="344" spans="1:6">
      <c r="A344" s="334"/>
      <c r="B344" s="335"/>
      <c r="C344" s="335"/>
      <c r="D344" s="335"/>
      <c r="E344" s="396">
        <f>IFERROR(VLOOKUP(B344,'Dates and Rates'!A:D,3,FALSE), "")</f>
        <v>0</v>
      </c>
      <c r="F344" s="396">
        <f t="shared" si="5"/>
        <v>0</v>
      </c>
    </row>
    <row r="345" spans="1:6">
      <c r="A345" s="334"/>
      <c r="B345" s="335"/>
      <c r="C345" s="335"/>
      <c r="D345" s="335"/>
      <c r="E345" s="396">
        <f>IFERROR(VLOOKUP(B345,'Dates and Rates'!A:D,3,FALSE), "")</f>
        <v>0</v>
      </c>
      <c r="F345" s="396">
        <f t="shared" si="5"/>
        <v>0</v>
      </c>
    </row>
    <row r="346" spans="1:6">
      <c r="A346" s="334"/>
      <c r="B346" s="335"/>
      <c r="C346" s="335"/>
      <c r="D346" s="335"/>
      <c r="E346" s="396">
        <f>IFERROR(VLOOKUP(B346,'Dates and Rates'!A:D,3,FALSE), "")</f>
        <v>0</v>
      </c>
      <c r="F346" s="396">
        <f t="shared" si="5"/>
        <v>0</v>
      </c>
    </row>
    <row r="347" spans="1:6">
      <c r="A347" s="334"/>
      <c r="B347" s="335"/>
      <c r="C347" s="335"/>
      <c r="D347" s="335"/>
      <c r="E347" s="396">
        <f>IFERROR(VLOOKUP(B347,'Dates and Rates'!A:D,3,FALSE), "")</f>
        <v>0</v>
      </c>
      <c r="F347" s="396">
        <f t="shared" si="5"/>
        <v>0</v>
      </c>
    </row>
    <row r="348" spans="1:6">
      <c r="A348" s="334"/>
      <c r="B348" s="335"/>
      <c r="C348" s="335"/>
      <c r="D348" s="335"/>
      <c r="E348" s="396">
        <f>IFERROR(VLOOKUP(B348,'Dates and Rates'!A:D,3,FALSE), "")</f>
        <v>0</v>
      </c>
      <c r="F348" s="396">
        <f t="shared" si="5"/>
        <v>0</v>
      </c>
    </row>
    <row r="349" spans="1:6">
      <c r="A349" s="334"/>
      <c r="B349" s="335"/>
      <c r="C349" s="335"/>
      <c r="D349" s="335"/>
      <c r="E349" s="396">
        <f>IFERROR(VLOOKUP(B349,'Dates and Rates'!A:D,3,FALSE), "")</f>
        <v>0</v>
      </c>
      <c r="F349" s="396">
        <f t="shared" si="5"/>
        <v>0</v>
      </c>
    </row>
    <row r="350" spans="1:6">
      <c r="A350" s="334"/>
      <c r="B350" s="335"/>
      <c r="C350" s="335"/>
      <c r="D350" s="335"/>
      <c r="E350" s="396">
        <f>IFERROR(VLOOKUP(B350,'Dates and Rates'!A:D,3,FALSE), "")</f>
        <v>0</v>
      </c>
      <c r="F350" s="396">
        <f t="shared" si="5"/>
        <v>0</v>
      </c>
    </row>
    <row r="351" spans="1:6">
      <c r="A351" s="334"/>
      <c r="B351" s="335"/>
      <c r="C351" s="335"/>
      <c r="D351" s="335"/>
      <c r="E351" s="396">
        <f>IFERROR(VLOOKUP(B351,'Dates and Rates'!A:D,3,FALSE), "")</f>
        <v>0</v>
      </c>
      <c r="F351" s="396">
        <f t="shared" si="5"/>
        <v>0</v>
      </c>
    </row>
    <row r="352" spans="1:6">
      <c r="A352" s="334"/>
      <c r="B352" s="335"/>
      <c r="C352" s="335"/>
      <c r="D352" s="335"/>
      <c r="E352" s="396">
        <f>IFERROR(VLOOKUP(B352,'Dates and Rates'!A:D,3,FALSE), "")</f>
        <v>0</v>
      </c>
      <c r="F352" s="396">
        <f t="shared" si="5"/>
        <v>0</v>
      </c>
    </row>
    <row r="353" spans="1:6">
      <c r="A353" s="334"/>
      <c r="B353" s="335"/>
      <c r="C353" s="335"/>
      <c r="D353" s="335"/>
      <c r="E353" s="396">
        <f>IFERROR(VLOOKUP(B353,'Dates and Rates'!A:D,3,FALSE), "")</f>
        <v>0</v>
      </c>
      <c r="F353" s="396">
        <f t="shared" si="5"/>
        <v>0</v>
      </c>
    </row>
    <row r="354" spans="1:6">
      <c r="A354" s="334"/>
      <c r="B354" s="335"/>
      <c r="C354" s="335"/>
      <c r="D354" s="335"/>
      <c r="E354" s="396">
        <f>IFERROR(VLOOKUP(B354,'Dates and Rates'!A:D,3,FALSE), "")</f>
        <v>0</v>
      </c>
      <c r="F354" s="396">
        <f t="shared" si="5"/>
        <v>0</v>
      </c>
    </row>
    <row r="355" spans="1:6">
      <c r="A355" s="334"/>
      <c r="B355" s="335"/>
      <c r="C355" s="335"/>
      <c r="D355" s="335"/>
      <c r="E355" s="396">
        <f>IFERROR(VLOOKUP(B355,'Dates and Rates'!A:D,3,FALSE), "")</f>
        <v>0</v>
      </c>
      <c r="F355" s="396">
        <f t="shared" si="5"/>
        <v>0</v>
      </c>
    </row>
    <row r="356" spans="1:6">
      <c r="A356" s="334"/>
      <c r="B356" s="335"/>
      <c r="C356" s="335"/>
      <c r="D356" s="335"/>
      <c r="E356" s="396">
        <f>IFERROR(VLOOKUP(B356,'Dates and Rates'!A:D,3,FALSE), "")</f>
        <v>0</v>
      </c>
      <c r="F356" s="396">
        <f t="shared" si="5"/>
        <v>0</v>
      </c>
    </row>
    <row r="357" spans="1:6">
      <c r="A357" s="334"/>
      <c r="B357" s="335"/>
      <c r="C357" s="335"/>
      <c r="D357" s="335"/>
      <c r="E357" s="396">
        <f>IFERROR(VLOOKUP(B357,'Dates and Rates'!A:D,3,FALSE), "")</f>
        <v>0</v>
      </c>
      <c r="F357" s="396">
        <f t="shared" si="5"/>
        <v>0</v>
      </c>
    </row>
    <row r="358" spans="1:6">
      <c r="A358" s="334"/>
      <c r="B358" s="335"/>
      <c r="C358" s="335"/>
      <c r="D358" s="335"/>
      <c r="E358" s="396">
        <f>IFERROR(VLOOKUP(B358,'Dates and Rates'!A:D,3,FALSE), "")</f>
        <v>0</v>
      </c>
      <c r="F358" s="396">
        <f t="shared" si="5"/>
        <v>0</v>
      </c>
    </row>
    <row r="359" spans="1:6">
      <c r="A359" s="334"/>
      <c r="B359" s="335"/>
      <c r="C359" s="335"/>
      <c r="D359" s="335"/>
      <c r="E359" s="396">
        <f>IFERROR(VLOOKUP(B359,'Dates and Rates'!A:D,3,FALSE), "")</f>
        <v>0</v>
      </c>
      <c r="F359" s="396">
        <f t="shared" si="5"/>
        <v>0</v>
      </c>
    </row>
    <row r="360" spans="1:6">
      <c r="A360" s="334"/>
      <c r="B360" s="335"/>
      <c r="C360" s="335"/>
      <c r="D360" s="335"/>
      <c r="E360" s="396">
        <f>IFERROR(VLOOKUP(B360,'Dates and Rates'!A:D,3,FALSE), "")</f>
        <v>0</v>
      </c>
      <c r="F360" s="396">
        <f t="shared" si="5"/>
        <v>0</v>
      </c>
    </row>
    <row r="361" spans="1:6">
      <c r="A361" s="334"/>
      <c r="B361" s="335"/>
      <c r="C361" s="335"/>
      <c r="D361" s="335"/>
      <c r="E361" s="396">
        <f>IFERROR(VLOOKUP(B361,'Dates and Rates'!A:D,3,FALSE), "")</f>
        <v>0</v>
      </c>
      <c r="F361" s="396">
        <f t="shared" si="5"/>
        <v>0</v>
      </c>
    </row>
    <row r="362" spans="1:6">
      <c r="A362" s="334"/>
      <c r="B362" s="335"/>
      <c r="C362" s="335"/>
      <c r="D362" s="335"/>
      <c r="E362" s="396">
        <f>IFERROR(VLOOKUP(B362,'Dates and Rates'!A:D,3,FALSE), "")</f>
        <v>0</v>
      </c>
      <c r="F362" s="396">
        <f t="shared" si="5"/>
        <v>0</v>
      </c>
    </row>
    <row r="363" spans="1:6">
      <c r="A363" s="334"/>
      <c r="B363" s="335"/>
      <c r="C363" s="335"/>
      <c r="D363" s="335"/>
      <c r="E363" s="396">
        <f>IFERROR(VLOOKUP(B363,'Dates and Rates'!A:D,3,FALSE), "")</f>
        <v>0</v>
      </c>
      <c r="F363" s="396">
        <f t="shared" si="5"/>
        <v>0</v>
      </c>
    </row>
    <row r="364" spans="1:6">
      <c r="A364" s="334"/>
      <c r="B364" s="335"/>
      <c r="C364" s="335"/>
      <c r="D364" s="335"/>
      <c r="E364" s="396">
        <f>IFERROR(VLOOKUP(B364,'Dates and Rates'!A:D,3,FALSE), "")</f>
        <v>0</v>
      </c>
      <c r="F364" s="396">
        <f t="shared" si="5"/>
        <v>0</v>
      </c>
    </row>
    <row r="365" spans="1:6">
      <c r="A365" s="334"/>
      <c r="B365" s="335"/>
      <c r="C365" s="335"/>
      <c r="D365" s="335"/>
      <c r="E365" s="396">
        <f>IFERROR(VLOOKUP(B365,'Dates and Rates'!A:D,3,FALSE), "")</f>
        <v>0</v>
      </c>
      <c r="F365" s="396">
        <f t="shared" si="5"/>
        <v>0</v>
      </c>
    </row>
    <row r="366" spans="1:6">
      <c r="A366" s="334"/>
      <c r="B366" s="335"/>
      <c r="C366" s="335"/>
      <c r="D366" s="335"/>
      <c r="E366" s="396">
        <f>IFERROR(VLOOKUP(B366,'Dates and Rates'!A:D,3,FALSE), "")</f>
        <v>0</v>
      </c>
      <c r="F366" s="396">
        <f t="shared" si="5"/>
        <v>0</v>
      </c>
    </row>
    <row r="367" spans="1:6">
      <c r="A367" s="334"/>
      <c r="B367" s="335"/>
      <c r="C367" s="335"/>
      <c r="D367" s="335"/>
      <c r="E367" s="396">
        <f>IFERROR(VLOOKUP(B367,'Dates and Rates'!A:D,3,FALSE), "")</f>
        <v>0</v>
      </c>
      <c r="F367" s="396">
        <f t="shared" si="5"/>
        <v>0</v>
      </c>
    </row>
    <row r="368" spans="1:6">
      <c r="A368" s="334"/>
      <c r="B368" s="335"/>
      <c r="C368" s="335"/>
      <c r="D368" s="335"/>
      <c r="E368" s="396">
        <f>IFERROR(VLOOKUP(B368,'Dates and Rates'!A:D,3,FALSE), "")</f>
        <v>0</v>
      </c>
      <c r="F368" s="396">
        <f t="shared" si="5"/>
        <v>0</v>
      </c>
    </row>
    <row r="369" spans="1:6">
      <c r="A369" s="334"/>
      <c r="B369" s="335"/>
      <c r="C369" s="335"/>
      <c r="D369" s="335"/>
      <c r="E369" s="396">
        <f>IFERROR(VLOOKUP(B369,'Dates and Rates'!A:D,3,FALSE), "")</f>
        <v>0</v>
      </c>
      <c r="F369" s="396">
        <f t="shared" si="5"/>
        <v>0</v>
      </c>
    </row>
    <row r="370" spans="1:6">
      <c r="A370" s="334"/>
      <c r="B370" s="335"/>
      <c r="C370" s="335"/>
      <c r="D370" s="335"/>
      <c r="E370" s="396">
        <f>IFERROR(VLOOKUP(B370,'Dates and Rates'!A:D,3,FALSE), "")</f>
        <v>0</v>
      </c>
      <c r="F370" s="396">
        <f t="shared" si="5"/>
        <v>0</v>
      </c>
    </row>
    <row r="371" spans="1:6">
      <c r="A371" s="334"/>
      <c r="B371" s="335"/>
      <c r="C371" s="335"/>
      <c r="D371" s="335"/>
      <c r="E371" s="396">
        <f>IFERROR(VLOOKUP(B371,'Dates and Rates'!A:D,3,FALSE), "")</f>
        <v>0</v>
      </c>
      <c r="F371" s="396">
        <f t="shared" si="5"/>
        <v>0</v>
      </c>
    </row>
    <row r="372" spans="1:6">
      <c r="A372" s="334"/>
      <c r="B372" s="335"/>
      <c r="C372" s="335"/>
      <c r="D372" s="335"/>
      <c r="E372" s="396">
        <f>IFERROR(VLOOKUP(B372,'Dates and Rates'!A:D,3,FALSE), "")</f>
        <v>0</v>
      </c>
      <c r="F372" s="396">
        <f t="shared" si="5"/>
        <v>0</v>
      </c>
    </row>
    <row r="373" spans="1:6">
      <c r="A373" s="334"/>
      <c r="B373" s="335"/>
      <c r="C373" s="335"/>
      <c r="D373" s="335"/>
      <c r="E373" s="396">
        <f>IFERROR(VLOOKUP(B373,'Dates and Rates'!A:D,3,FALSE), "")</f>
        <v>0</v>
      </c>
      <c r="F373" s="396">
        <f t="shared" si="5"/>
        <v>0</v>
      </c>
    </row>
    <row r="374" spans="1:6">
      <c r="A374" s="334"/>
      <c r="B374" s="335"/>
      <c r="C374" s="335"/>
      <c r="D374" s="335"/>
      <c r="E374" s="396">
        <f>IFERROR(VLOOKUP(B374,'Dates and Rates'!A:D,3,FALSE), "")</f>
        <v>0</v>
      </c>
      <c r="F374" s="396">
        <f t="shared" si="5"/>
        <v>0</v>
      </c>
    </row>
    <row r="375" spans="1:6">
      <c r="A375" s="334"/>
      <c r="B375" s="335"/>
      <c r="C375" s="335"/>
      <c r="D375" s="335"/>
      <c r="E375" s="396">
        <f>IFERROR(VLOOKUP(B375,'Dates and Rates'!A:D,3,FALSE), "")</f>
        <v>0</v>
      </c>
      <c r="F375" s="396">
        <f t="shared" si="5"/>
        <v>0</v>
      </c>
    </row>
    <row r="376" spans="1:6">
      <c r="A376" s="334"/>
      <c r="B376" s="335"/>
      <c r="C376" s="335"/>
      <c r="D376" s="335"/>
      <c r="E376" s="396">
        <f>IFERROR(VLOOKUP(B376,'Dates and Rates'!A:D,3,FALSE), "")</f>
        <v>0</v>
      </c>
      <c r="F376" s="396">
        <f t="shared" si="5"/>
        <v>0</v>
      </c>
    </row>
    <row r="377" spans="1:6">
      <c r="A377" s="334"/>
      <c r="B377" s="335"/>
      <c r="C377" s="335"/>
      <c r="D377" s="335"/>
      <c r="E377" s="396">
        <f>IFERROR(VLOOKUP(B377,'Dates and Rates'!A:D,3,FALSE), "")</f>
        <v>0</v>
      </c>
      <c r="F377" s="396">
        <f t="shared" si="5"/>
        <v>0</v>
      </c>
    </row>
    <row r="378" spans="1:6">
      <c r="A378" s="334"/>
      <c r="B378" s="335"/>
      <c r="C378" s="335"/>
      <c r="D378" s="335"/>
      <c r="E378" s="396">
        <f>IFERROR(VLOOKUP(B378,'Dates and Rates'!A:D,3,FALSE), "")</f>
        <v>0</v>
      </c>
      <c r="F378" s="396">
        <f t="shared" si="5"/>
        <v>0</v>
      </c>
    </row>
    <row r="379" spans="1:6">
      <c r="A379" s="334"/>
      <c r="B379" s="335"/>
      <c r="C379" s="335"/>
      <c r="D379" s="335"/>
      <c r="E379" s="396">
        <f>IFERROR(VLOOKUP(B379,'Dates and Rates'!A:D,3,FALSE), "")</f>
        <v>0</v>
      </c>
      <c r="F379" s="396">
        <f t="shared" si="5"/>
        <v>0</v>
      </c>
    </row>
    <row r="380" spans="1:6">
      <c r="A380" s="334"/>
      <c r="B380" s="335"/>
      <c r="C380" s="335"/>
      <c r="D380" s="335"/>
      <c r="E380" s="396">
        <f>IFERROR(VLOOKUP(B380,'Dates and Rates'!A:D,3,FALSE), "")</f>
        <v>0</v>
      </c>
      <c r="F380" s="396">
        <f t="shared" si="5"/>
        <v>0</v>
      </c>
    </row>
    <row r="381" spans="1:6">
      <c r="A381" s="334"/>
      <c r="B381" s="335"/>
      <c r="C381" s="335"/>
      <c r="D381" s="335"/>
      <c r="E381" s="396">
        <f>IFERROR(VLOOKUP(B381,'Dates and Rates'!A:D,3,FALSE), "")</f>
        <v>0</v>
      </c>
      <c r="F381" s="396">
        <f t="shared" si="5"/>
        <v>0</v>
      </c>
    </row>
    <row r="382" spans="1:6">
      <c r="A382" s="334"/>
      <c r="B382" s="335"/>
      <c r="C382" s="335"/>
      <c r="D382" s="335"/>
      <c r="E382" s="396">
        <f>IFERROR(VLOOKUP(B382,'Dates and Rates'!A:D,3,FALSE), "")</f>
        <v>0</v>
      </c>
      <c r="F382" s="396">
        <f t="shared" si="5"/>
        <v>0</v>
      </c>
    </row>
    <row r="383" spans="1:6">
      <c r="A383" s="334"/>
      <c r="B383" s="335"/>
      <c r="C383" s="335"/>
      <c r="D383" s="335"/>
      <c r="E383" s="396">
        <f>IFERROR(VLOOKUP(B383,'Dates and Rates'!A:D,3,FALSE), "")</f>
        <v>0</v>
      </c>
      <c r="F383" s="396">
        <f t="shared" si="5"/>
        <v>0</v>
      </c>
    </row>
    <row r="384" spans="1:6">
      <c r="A384" s="334"/>
      <c r="B384" s="335"/>
      <c r="C384" s="335"/>
      <c r="D384" s="335"/>
      <c r="E384" s="396">
        <f>IFERROR(VLOOKUP(B384,'Dates and Rates'!A:D,3,FALSE), "")</f>
        <v>0</v>
      </c>
      <c r="F384" s="396">
        <f t="shared" si="5"/>
        <v>0</v>
      </c>
    </row>
    <row r="385" spans="1:6">
      <c r="A385" s="334"/>
      <c r="B385" s="335"/>
      <c r="C385" s="335"/>
      <c r="D385" s="335"/>
      <c r="E385" s="396">
        <f>IFERROR(VLOOKUP(B385,'Dates and Rates'!A:D,3,FALSE), "")</f>
        <v>0</v>
      </c>
      <c r="F385" s="396">
        <f t="shared" si="5"/>
        <v>0</v>
      </c>
    </row>
    <row r="386" spans="1:6">
      <c r="A386" s="334"/>
      <c r="B386" s="335"/>
      <c r="C386" s="335"/>
      <c r="D386" s="335"/>
      <c r="E386" s="396">
        <f>IFERROR(VLOOKUP(B386,'Dates and Rates'!A:D,3,FALSE), "")</f>
        <v>0</v>
      </c>
      <c r="F386" s="396">
        <f t="shared" si="5"/>
        <v>0</v>
      </c>
    </row>
    <row r="387" spans="1:6">
      <c r="A387" s="334"/>
      <c r="B387" s="335"/>
      <c r="C387" s="335"/>
      <c r="D387" s="335"/>
      <c r="E387" s="396">
        <f>IFERROR(VLOOKUP(B387,'Dates and Rates'!A:D,3,FALSE), "")</f>
        <v>0</v>
      </c>
      <c r="F387" s="396">
        <f t="shared" si="5"/>
        <v>0</v>
      </c>
    </row>
    <row r="388" spans="1:6">
      <c r="A388" s="334"/>
      <c r="B388" s="335"/>
      <c r="C388" s="335"/>
      <c r="D388" s="335"/>
      <c r="E388" s="396">
        <f>IFERROR(VLOOKUP(B388,'Dates and Rates'!A:D,3,FALSE), "")</f>
        <v>0</v>
      </c>
      <c r="F388" s="396">
        <f t="shared" si="5"/>
        <v>0</v>
      </c>
    </row>
    <row r="389" spans="1:6">
      <c r="A389" s="334"/>
      <c r="B389" s="335"/>
      <c r="C389" s="335"/>
      <c r="D389" s="335"/>
      <c r="E389" s="396">
        <f>IFERROR(VLOOKUP(B389,'Dates and Rates'!A:D,3,FALSE), "")</f>
        <v>0</v>
      </c>
      <c r="F389" s="396">
        <f t="shared" si="5"/>
        <v>0</v>
      </c>
    </row>
    <row r="390" spans="1:6">
      <c r="A390" s="334"/>
      <c r="B390" s="335"/>
      <c r="C390" s="335"/>
      <c r="D390" s="335"/>
      <c r="E390" s="396">
        <f>IFERROR(VLOOKUP(B390,'Dates and Rates'!A:D,3,FALSE), "")</f>
        <v>0</v>
      </c>
      <c r="F390" s="396">
        <f t="shared" si="5"/>
        <v>0</v>
      </c>
    </row>
    <row r="391" spans="1:6">
      <c r="A391" s="334"/>
      <c r="B391" s="335"/>
      <c r="C391" s="335"/>
      <c r="D391" s="335"/>
      <c r="E391" s="396">
        <f>IFERROR(VLOOKUP(B391,'Dates and Rates'!A:D,3,FALSE), "")</f>
        <v>0</v>
      </c>
      <c r="F391" s="396">
        <f t="shared" si="5"/>
        <v>0</v>
      </c>
    </row>
    <row r="392" spans="1:6">
      <c r="A392" s="334"/>
      <c r="B392" s="335"/>
      <c r="C392" s="335"/>
      <c r="D392" s="335"/>
      <c r="E392" s="396">
        <f>IFERROR(VLOOKUP(B392,'Dates and Rates'!A:D,3,FALSE), "")</f>
        <v>0</v>
      </c>
      <c r="F392" s="396">
        <f t="shared" si="5"/>
        <v>0</v>
      </c>
    </row>
    <row r="393" spans="1:6">
      <c r="A393" s="334"/>
      <c r="B393" s="335"/>
      <c r="C393" s="335"/>
      <c r="D393" s="335"/>
      <c r="E393" s="396">
        <f>IFERROR(VLOOKUP(B393,'Dates and Rates'!A:D,3,FALSE), "")</f>
        <v>0</v>
      </c>
      <c r="F393" s="396">
        <f t="shared" ref="F393:F456" si="6">+IFERROR(D393*E393,"")</f>
        <v>0</v>
      </c>
    </row>
    <row r="394" spans="1:6">
      <c r="A394" s="334"/>
      <c r="B394" s="335"/>
      <c r="C394" s="335"/>
      <c r="D394" s="335"/>
      <c r="E394" s="396">
        <f>IFERROR(VLOOKUP(B394,'Dates and Rates'!A:D,3,FALSE), "")</f>
        <v>0</v>
      </c>
      <c r="F394" s="396">
        <f t="shared" si="6"/>
        <v>0</v>
      </c>
    </row>
    <row r="395" spans="1:6">
      <c r="A395" s="334"/>
      <c r="B395" s="335"/>
      <c r="C395" s="335"/>
      <c r="D395" s="335"/>
      <c r="E395" s="396">
        <f>IFERROR(VLOOKUP(B395,'Dates and Rates'!A:D,3,FALSE), "")</f>
        <v>0</v>
      </c>
      <c r="F395" s="396">
        <f t="shared" si="6"/>
        <v>0</v>
      </c>
    </row>
    <row r="396" spans="1:6">
      <c r="A396" s="334"/>
      <c r="B396" s="335"/>
      <c r="C396" s="335"/>
      <c r="D396" s="335"/>
      <c r="E396" s="396">
        <f>IFERROR(VLOOKUP(B396,'Dates and Rates'!A:D,3,FALSE), "")</f>
        <v>0</v>
      </c>
      <c r="F396" s="396">
        <f t="shared" si="6"/>
        <v>0</v>
      </c>
    </row>
    <row r="397" spans="1:6">
      <c r="A397" s="334"/>
      <c r="B397" s="335"/>
      <c r="C397" s="335"/>
      <c r="D397" s="335"/>
      <c r="E397" s="396">
        <f>IFERROR(VLOOKUP(B397,'Dates and Rates'!A:D,3,FALSE), "")</f>
        <v>0</v>
      </c>
      <c r="F397" s="396">
        <f t="shared" si="6"/>
        <v>0</v>
      </c>
    </row>
    <row r="398" spans="1:6">
      <c r="A398" s="334"/>
      <c r="B398" s="335"/>
      <c r="C398" s="335"/>
      <c r="D398" s="335"/>
      <c r="E398" s="396">
        <f>IFERROR(VLOOKUP(B398,'Dates and Rates'!A:D,3,FALSE), "")</f>
        <v>0</v>
      </c>
      <c r="F398" s="396">
        <f t="shared" si="6"/>
        <v>0</v>
      </c>
    </row>
    <row r="399" spans="1:6">
      <c r="A399" s="334"/>
      <c r="B399" s="335"/>
      <c r="C399" s="335"/>
      <c r="D399" s="335"/>
      <c r="E399" s="396">
        <f>IFERROR(VLOOKUP(B399,'Dates and Rates'!A:D,3,FALSE), "")</f>
        <v>0</v>
      </c>
      <c r="F399" s="396">
        <f t="shared" si="6"/>
        <v>0</v>
      </c>
    </row>
    <row r="400" spans="1:6">
      <c r="A400" s="334"/>
      <c r="B400" s="335"/>
      <c r="C400" s="335"/>
      <c r="D400" s="335"/>
      <c r="E400" s="396">
        <f>IFERROR(VLOOKUP(B400,'Dates and Rates'!A:D,3,FALSE), "")</f>
        <v>0</v>
      </c>
      <c r="F400" s="396">
        <f t="shared" si="6"/>
        <v>0</v>
      </c>
    </row>
    <row r="401" spans="1:6">
      <c r="A401" s="334"/>
      <c r="B401" s="335"/>
      <c r="C401" s="335"/>
      <c r="D401" s="335"/>
      <c r="E401" s="396">
        <f>IFERROR(VLOOKUP(B401,'Dates and Rates'!A:D,3,FALSE), "")</f>
        <v>0</v>
      </c>
      <c r="F401" s="396">
        <f t="shared" si="6"/>
        <v>0</v>
      </c>
    </row>
    <row r="402" spans="1:6">
      <c r="A402" s="334"/>
      <c r="B402" s="335"/>
      <c r="C402" s="335"/>
      <c r="D402" s="335"/>
      <c r="E402" s="396">
        <f>IFERROR(VLOOKUP(B402,'Dates and Rates'!A:D,3,FALSE), "")</f>
        <v>0</v>
      </c>
      <c r="F402" s="396">
        <f t="shared" si="6"/>
        <v>0</v>
      </c>
    </row>
    <row r="403" spans="1:6">
      <c r="A403" s="334"/>
      <c r="B403" s="335"/>
      <c r="C403" s="335"/>
      <c r="D403" s="335"/>
      <c r="E403" s="396">
        <f>IFERROR(VLOOKUP(B403,'Dates and Rates'!A:D,3,FALSE), "")</f>
        <v>0</v>
      </c>
      <c r="F403" s="396">
        <f t="shared" si="6"/>
        <v>0</v>
      </c>
    </row>
    <row r="404" spans="1:6">
      <c r="A404" s="334"/>
      <c r="B404" s="335"/>
      <c r="C404" s="335"/>
      <c r="D404" s="335"/>
      <c r="E404" s="396">
        <f>IFERROR(VLOOKUP(B404,'Dates and Rates'!A:D,3,FALSE), "")</f>
        <v>0</v>
      </c>
      <c r="F404" s="396">
        <f t="shared" si="6"/>
        <v>0</v>
      </c>
    </row>
    <row r="405" spans="1:6">
      <c r="A405" s="334"/>
      <c r="B405" s="335"/>
      <c r="C405" s="335"/>
      <c r="D405" s="335"/>
      <c r="E405" s="396">
        <f>IFERROR(VLOOKUP(B405,'Dates and Rates'!A:D,3,FALSE), "")</f>
        <v>0</v>
      </c>
      <c r="F405" s="396">
        <f t="shared" si="6"/>
        <v>0</v>
      </c>
    </row>
    <row r="406" spans="1:6">
      <c r="A406" s="334"/>
      <c r="B406" s="335"/>
      <c r="C406" s="335"/>
      <c r="D406" s="335"/>
      <c r="E406" s="396">
        <f>IFERROR(VLOOKUP(B406,'Dates and Rates'!A:D,3,FALSE), "")</f>
        <v>0</v>
      </c>
      <c r="F406" s="396">
        <f t="shared" si="6"/>
        <v>0</v>
      </c>
    </row>
    <row r="407" spans="1:6">
      <c r="A407" s="334"/>
      <c r="B407" s="335"/>
      <c r="C407" s="335"/>
      <c r="D407" s="335"/>
      <c r="E407" s="396">
        <f>IFERROR(VLOOKUP(B407,'Dates and Rates'!A:D,3,FALSE), "")</f>
        <v>0</v>
      </c>
      <c r="F407" s="396">
        <f t="shared" si="6"/>
        <v>0</v>
      </c>
    </row>
    <row r="408" spans="1:6">
      <c r="A408" s="334"/>
      <c r="B408" s="335"/>
      <c r="C408" s="335"/>
      <c r="D408" s="335"/>
      <c r="E408" s="396">
        <f>IFERROR(VLOOKUP(B408,'Dates and Rates'!A:D,3,FALSE), "")</f>
        <v>0</v>
      </c>
      <c r="F408" s="396">
        <f t="shared" si="6"/>
        <v>0</v>
      </c>
    </row>
    <row r="409" spans="1:6">
      <c r="A409" s="334"/>
      <c r="B409" s="335"/>
      <c r="C409" s="335"/>
      <c r="D409" s="335"/>
      <c r="E409" s="396">
        <f>IFERROR(VLOOKUP(B409,'Dates and Rates'!A:D,3,FALSE), "")</f>
        <v>0</v>
      </c>
      <c r="F409" s="396">
        <f t="shared" si="6"/>
        <v>0</v>
      </c>
    </row>
    <row r="410" spans="1:6">
      <c r="A410" s="334"/>
      <c r="B410" s="335"/>
      <c r="C410" s="335"/>
      <c r="D410" s="335"/>
      <c r="E410" s="396">
        <f>IFERROR(VLOOKUP(B410,'Dates and Rates'!A:D,3,FALSE), "")</f>
        <v>0</v>
      </c>
      <c r="F410" s="396">
        <f t="shared" si="6"/>
        <v>0</v>
      </c>
    </row>
    <row r="411" spans="1:6">
      <c r="A411" s="334"/>
      <c r="B411" s="335"/>
      <c r="C411" s="335"/>
      <c r="D411" s="335"/>
      <c r="E411" s="396">
        <f>IFERROR(VLOOKUP(B411,'Dates and Rates'!A:D,3,FALSE), "")</f>
        <v>0</v>
      </c>
      <c r="F411" s="396">
        <f t="shared" si="6"/>
        <v>0</v>
      </c>
    </row>
    <row r="412" spans="1:6">
      <c r="A412" s="334"/>
      <c r="B412" s="335"/>
      <c r="C412" s="335"/>
      <c r="D412" s="335"/>
      <c r="E412" s="396">
        <f>IFERROR(VLOOKUP(B412,'Dates and Rates'!A:D,3,FALSE), "")</f>
        <v>0</v>
      </c>
      <c r="F412" s="396">
        <f t="shared" si="6"/>
        <v>0</v>
      </c>
    </row>
    <row r="413" spans="1:6">
      <c r="A413" s="334"/>
      <c r="B413" s="335"/>
      <c r="C413" s="335"/>
      <c r="D413" s="335"/>
      <c r="E413" s="396">
        <f>IFERROR(VLOOKUP(B413,'Dates and Rates'!A:D,3,FALSE), "")</f>
        <v>0</v>
      </c>
      <c r="F413" s="396">
        <f t="shared" si="6"/>
        <v>0</v>
      </c>
    </row>
    <row r="414" spans="1:6">
      <c r="A414" s="334"/>
      <c r="B414" s="335"/>
      <c r="C414" s="335"/>
      <c r="D414" s="335"/>
      <c r="E414" s="396">
        <f>IFERROR(VLOOKUP(B414,'Dates and Rates'!A:D,3,FALSE), "")</f>
        <v>0</v>
      </c>
      <c r="F414" s="396">
        <f t="shared" si="6"/>
        <v>0</v>
      </c>
    </row>
    <row r="415" spans="1:6">
      <c r="A415" s="334"/>
      <c r="B415" s="335"/>
      <c r="C415" s="335"/>
      <c r="D415" s="335"/>
      <c r="E415" s="396">
        <f>IFERROR(VLOOKUP(B415,'Dates and Rates'!A:D,3,FALSE), "")</f>
        <v>0</v>
      </c>
      <c r="F415" s="396">
        <f t="shared" si="6"/>
        <v>0</v>
      </c>
    </row>
    <row r="416" spans="1:6">
      <c r="A416" s="334"/>
      <c r="B416" s="335"/>
      <c r="C416" s="335"/>
      <c r="D416" s="335"/>
      <c r="E416" s="396">
        <f>IFERROR(VLOOKUP(B416,'Dates and Rates'!A:D,3,FALSE), "")</f>
        <v>0</v>
      </c>
      <c r="F416" s="396">
        <f t="shared" si="6"/>
        <v>0</v>
      </c>
    </row>
    <row r="417" spans="1:6">
      <c r="A417" s="334"/>
      <c r="B417" s="335"/>
      <c r="C417" s="335"/>
      <c r="D417" s="335"/>
      <c r="E417" s="396">
        <f>IFERROR(VLOOKUP(B417,'Dates and Rates'!A:D,3,FALSE), "")</f>
        <v>0</v>
      </c>
      <c r="F417" s="396">
        <f t="shared" si="6"/>
        <v>0</v>
      </c>
    </row>
    <row r="418" spans="1:6">
      <c r="A418" s="334"/>
      <c r="B418" s="335"/>
      <c r="C418" s="335"/>
      <c r="D418" s="335"/>
      <c r="E418" s="396">
        <f>IFERROR(VLOOKUP(B418,'Dates and Rates'!A:D,3,FALSE), "")</f>
        <v>0</v>
      </c>
      <c r="F418" s="396">
        <f t="shared" si="6"/>
        <v>0</v>
      </c>
    </row>
    <row r="419" spans="1:6">
      <c r="A419" s="334"/>
      <c r="B419" s="335"/>
      <c r="C419" s="335"/>
      <c r="D419" s="335"/>
      <c r="E419" s="396">
        <f>IFERROR(VLOOKUP(B419,'Dates and Rates'!A:D,3,FALSE), "")</f>
        <v>0</v>
      </c>
      <c r="F419" s="396">
        <f t="shared" si="6"/>
        <v>0</v>
      </c>
    </row>
    <row r="420" spans="1:6">
      <c r="A420" s="334"/>
      <c r="B420" s="335"/>
      <c r="C420" s="335"/>
      <c r="D420" s="335"/>
      <c r="E420" s="396">
        <f>IFERROR(VLOOKUP(B420,'Dates and Rates'!A:D,3,FALSE), "")</f>
        <v>0</v>
      </c>
      <c r="F420" s="396">
        <f t="shared" si="6"/>
        <v>0</v>
      </c>
    </row>
    <row r="421" spans="1:6">
      <c r="A421" s="334"/>
      <c r="B421" s="335"/>
      <c r="C421" s="335"/>
      <c r="D421" s="335"/>
      <c r="E421" s="396">
        <f>IFERROR(VLOOKUP(B421,'Dates and Rates'!A:D,3,FALSE), "")</f>
        <v>0</v>
      </c>
      <c r="F421" s="396">
        <f t="shared" si="6"/>
        <v>0</v>
      </c>
    </row>
    <row r="422" spans="1:6">
      <c r="A422" s="334"/>
      <c r="B422" s="335"/>
      <c r="C422" s="335"/>
      <c r="D422" s="335"/>
      <c r="E422" s="396">
        <f>IFERROR(VLOOKUP(B422,'Dates and Rates'!A:D,3,FALSE), "")</f>
        <v>0</v>
      </c>
      <c r="F422" s="396">
        <f t="shared" si="6"/>
        <v>0</v>
      </c>
    </row>
    <row r="423" spans="1:6">
      <c r="A423" s="334"/>
      <c r="B423" s="335"/>
      <c r="C423" s="335"/>
      <c r="D423" s="335"/>
      <c r="E423" s="396">
        <f>IFERROR(VLOOKUP(B423,'Dates and Rates'!A:D,3,FALSE), "")</f>
        <v>0</v>
      </c>
      <c r="F423" s="396">
        <f t="shared" si="6"/>
        <v>0</v>
      </c>
    </row>
    <row r="424" spans="1:6">
      <c r="A424" s="334"/>
      <c r="B424" s="335"/>
      <c r="C424" s="335"/>
      <c r="D424" s="335"/>
      <c r="E424" s="396">
        <f>IFERROR(VLOOKUP(B424,'Dates and Rates'!A:D,3,FALSE), "")</f>
        <v>0</v>
      </c>
      <c r="F424" s="396">
        <f t="shared" si="6"/>
        <v>0</v>
      </c>
    </row>
    <row r="425" spans="1:6">
      <c r="A425" s="334"/>
      <c r="B425" s="335"/>
      <c r="C425" s="335"/>
      <c r="D425" s="335"/>
      <c r="E425" s="396">
        <f>IFERROR(VLOOKUP(B425,'Dates and Rates'!A:D,3,FALSE), "")</f>
        <v>0</v>
      </c>
      <c r="F425" s="396">
        <f t="shared" si="6"/>
        <v>0</v>
      </c>
    </row>
    <row r="426" spans="1:6">
      <c r="A426" s="334"/>
      <c r="B426" s="335"/>
      <c r="C426" s="335"/>
      <c r="D426" s="335"/>
      <c r="E426" s="396">
        <f>IFERROR(VLOOKUP(B426,'Dates and Rates'!A:D,3,FALSE), "")</f>
        <v>0</v>
      </c>
      <c r="F426" s="396">
        <f t="shared" si="6"/>
        <v>0</v>
      </c>
    </row>
    <row r="427" spans="1:6">
      <c r="A427" s="334"/>
      <c r="B427" s="335"/>
      <c r="C427" s="335"/>
      <c r="D427" s="335"/>
      <c r="E427" s="396">
        <f>IFERROR(VLOOKUP(B427,'Dates and Rates'!A:D,3,FALSE), "")</f>
        <v>0</v>
      </c>
      <c r="F427" s="396">
        <f t="shared" si="6"/>
        <v>0</v>
      </c>
    </row>
    <row r="428" spans="1:6">
      <c r="A428" s="334"/>
      <c r="B428" s="335"/>
      <c r="C428" s="335"/>
      <c r="D428" s="335"/>
      <c r="E428" s="396">
        <f>IFERROR(VLOOKUP(B428,'Dates and Rates'!A:D,3,FALSE), "")</f>
        <v>0</v>
      </c>
      <c r="F428" s="396">
        <f t="shared" si="6"/>
        <v>0</v>
      </c>
    </row>
    <row r="429" spans="1:6">
      <c r="A429" s="334"/>
      <c r="B429" s="335"/>
      <c r="C429" s="335"/>
      <c r="D429" s="335"/>
      <c r="E429" s="396">
        <f>IFERROR(VLOOKUP(B429,'Dates and Rates'!A:D,3,FALSE), "")</f>
        <v>0</v>
      </c>
      <c r="F429" s="396">
        <f t="shared" si="6"/>
        <v>0</v>
      </c>
    </row>
    <row r="430" spans="1:6">
      <c r="A430" s="334"/>
      <c r="B430" s="335"/>
      <c r="C430" s="335"/>
      <c r="D430" s="335"/>
      <c r="E430" s="396">
        <f>IFERROR(VLOOKUP(B430,'Dates and Rates'!A:D,3,FALSE), "")</f>
        <v>0</v>
      </c>
      <c r="F430" s="396">
        <f t="shared" si="6"/>
        <v>0</v>
      </c>
    </row>
    <row r="431" spans="1:6">
      <c r="A431" s="334"/>
      <c r="B431" s="335"/>
      <c r="C431" s="335"/>
      <c r="D431" s="335"/>
      <c r="E431" s="396">
        <f>IFERROR(VLOOKUP(B431,'Dates and Rates'!A:D,3,FALSE), "")</f>
        <v>0</v>
      </c>
      <c r="F431" s="396">
        <f t="shared" si="6"/>
        <v>0</v>
      </c>
    </row>
    <row r="432" spans="1:6">
      <c r="A432" s="334"/>
      <c r="B432" s="335"/>
      <c r="C432" s="335"/>
      <c r="D432" s="335"/>
      <c r="E432" s="396">
        <f>IFERROR(VLOOKUP(B432,'Dates and Rates'!A:D,3,FALSE), "")</f>
        <v>0</v>
      </c>
      <c r="F432" s="396">
        <f t="shared" si="6"/>
        <v>0</v>
      </c>
    </row>
    <row r="433" spans="1:6">
      <c r="A433" s="334"/>
      <c r="B433" s="335"/>
      <c r="C433" s="335"/>
      <c r="D433" s="335"/>
      <c r="E433" s="396">
        <f>IFERROR(VLOOKUP(B433,'Dates and Rates'!A:D,3,FALSE), "")</f>
        <v>0</v>
      </c>
      <c r="F433" s="396">
        <f t="shared" si="6"/>
        <v>0</v>
      </c>
    </row>
    <row r="434" spans="1:6">
      <c r="A434" s="334"/>
      <c r="B434" s="335"/>
      <c r="C434" s="335"/>
      <c r="D434" s="335"/>
      <c r="E434" s="396">
        <f>IFERROR(VLOOKUP(B434,'Dates and Rates'!A:D,3,FALSE), "")</f>
        <v>0</v>
      </c>
      <c r="F434" s="396">
        <f t="shared" si="6"/>
        <v>0</v>
      </c>
    </row>
    <row r="435" spans="1:6">
      <c r="A435" s="334"/>
      <c r="B435" s="335"/>
      <c r="C435" s="335"/>
      <c r="D435" s="335"/>
      <c r="E435" s="396">
        <f>IFERROR(VLOOKUP(B435,'Dates and Rates'!A:D,3,FALSE), "")</f>
        <v>0</v>
      </c>
      <c r="F435" s="396">
        <f t="shared" si="6"/>
        <v>0</v>
      </c>
    </row>
    <row r="436" spans="1:6">
      <c r="A436" s="334"/>
      <c r="B436" s="335"/>
      <c r="C436" s="335"/>
      <c r="D436" s="335"/>
      <c r="E436" s="396">
        <f>IFERROR(VLOOKUP(B436,'Dates and Rates'!A:D,3,FALSE), "")</f>
        <v>0</v>
      </c>
      <c r="F436" s="396">
        <f t="shared" si="6"/>
        <v>0</v>
      </c>
    </row>
    <row r="437" spans="1:6">
      <c r="A437" s="334"/>
      <c r="B437" s="335"/>
      <c r="C437" s="335"/>
      <c r="D437" s="335"/>
      <c r="E437" s="396">
        <f>IFERROR(VLOOKUP(B437,'Dates and Rates'!A:D,3,FALSE), "")</f>
        <v>0</v>
      </c>
      <c r="F437" s="396">
        <f t="shared" si="6"/>
        <v>0</v>
      </c>
    </row>
    <row r="438" spans="1:6">
      <c r="A438" s="334"/>
      <c r="B438" s="335"/>
      <c r="C438" s="335"/>
      <c r="D438" s="335"/>
      <c r="E438" s="396">
        <f>IFERROR(VLOOKUP(B438,'Dates and Rates'!A:D,3,FALSE), "")</f>
        <v>0</v>
      </c>
      <c r="F438" s="396">
        <f t="shared" si="6"/>
        <v>0</v>
      </c>
    </row>
    <row r="439" spans="1:6">
      <c r="A439" s="334"/>
      <c r="B439" s="335"/>
      <c r="C439" s="335"/>
      <c r="D439" s="335"/>
      <c r="E439" s="396">
        <f>IFERROR(VLOOKUP(B439,'Dates and Rates'!A:D,3,FALSE), "")</f>
        <v>0</v>
      </c>
      <c r="F439" s="396">
        <f t="shared" si="6"/>
        <v>0</v>
      </c>
    </row>
    <row r="440" spans="1:6">
      <c r="A440" s="334"/>
      <c r="B440" s="335"/>
      <c r="C440" s="335"/>
      <c r="D440" s="335"/>
      <c r="E440" s="396">
        <f>IFERROR(VLOOKUP(B440,'Dates and Rates'!A:D,3,FALSE), "")</f>
        <v>0</v>
      </c>
      <c r="F440" s="396">
        <f t="shared" si="6"/>
        <v>0</v>
      </c>
    </row>
    <row r="441" spans="1:6">
      <c r="A441" s="334"/>
      <c r="B441" s="335"/>
      <c r="C441" s="335"/>
      <c r="D441" s="335"/>
      <c r="E441" s="396">
        <f>IFERROR(VLOOKUP(B441,'Dates and Rates'!A:D,3,FALSE), "")</f>
        <v>0</v>
      </c>
      <c r="F441" s="396">
        <f t="shared" si="6"/>
        <v>0</v>
      </c>
    </row>
    <row r="442" spans="1:6">
      <c r="A442" s="334"/>
      <c r="B442" s="335"/>
      <c r="C442" s="335"/>
      <c r="D442" s="335"/>
      <c r="E442" s="396">
        <f>IFERROR(VLOOKUP(B442,'Dates and Rates'!A:D,3,FALSE), "")</f>
        <v>0</v>
      </c>
      <c r="F442" s="396">
        <f t="shared" si="6"/>
        <v>0</v>
      </c>
    </row>
    <row r="443" spans="1:6">
      <c r="A443" s="334"/>
      <c r="B443" s="335"/>
      <c r="C443" s="335"/>
      <c r="D443" s="335"/>
      <c r="E443" s="396">
        <f>IFERROR(VLOOKUP(B443,'Dates and Rates'!A:D,3,FALSE), "")</f>
        <v>0</v>
      </c>
      <c r="F443" s="396">
        <f t="shared" si="6"/>
        <v>0</v>
      </c>
    </row>
    <row r="444" spans="1:6">
      <c r="A444" s="334"/>
      <c r="B444" s="335"/>
      <c r="C444" s="335"/>
      <c r="D444" s="335"/>
      <c r="E444" s="396">
        <f>IFERROR(VLOOKUP(B444,'Dates and Rates'!A:D,3,FALSE), "")</f>
        <v>0</v>
      </c>
      <c r="F444" s="396">
        <f t="shared" si="6"/>
        <v>0</v>
      </c>
    </row>
    <row r="445" spans="1:6">
      <c r="A445" s="334"/>
      <c r="B445" s="335"/>
      <c r="C445" s="335"/>
      <c r="D445" s="335"/>
      <c r="E445" s="396">
        <f>IFERROR(VLOOKUP(B445,'Dates and Rates'!A:D,3,FALSE), "")</f>
        <v>0</v>
      </c>
      <c r="F445" s="396">
        <f t="shared" si="6"/>
        <v>0</v>
      </c>
    </row>
    <row r="446" spans="1:6">
      <c r="A446" s="334"/>
      <c r="B446" s="335"/>
      <c r="C446" s="335"/>
      <c r="D446" s="335"/>
      <c r="E446" s="396">
        <f>IFERROR(VLOOKUP(B446,'Dates and Rates'!A:D,3,FALSE), "")</f>
        <v>0</v>
      </c>
      <c r="F446" s="396">
        <f t="shared" si="6"/>
        <v>0</v>
      </c>
    </row>
    <row r="447" spans="1:6">
      <c r="A447" s="334"/>
      <c r="B447" s="335"/>
      <c r="C447" s="335"/>
      <c r="D447" s="335"/>
      <c r="E447" s="396">
        <f>IFERROR(VLOOKUP(B447,'Dates and Rates'!A:D,3,FALSE), "")</f>
        <v>0</v>
      </c>
      <c r="F447" s="396">
        <f t="shared" si="6"/>
        <v>0</v>
      </c>
    </row>
    <row r="448" spans="1:6">
      <c r="A448" s="334"/>
      <c r="B448" s="335"/>
      <c r="C448" s="335"/>
      <c r="D448" s="335"/>
      <c r="E448" s="396">
        <f>IFERROR(VLOOKUP(B448,'Dates and Rates'!A:D,3,FALSE), "")</f>
        <v>0</v>
      </c>
      <c r="F448" s="396">
        <f t="shared" si="6"/>
        <v>0</v>
      </c>
    </row>
    <row r="449" spans="1:6">
      <c r="A449" s="334"/>
      <c r="B449" s="335"/>
      <c r="C449" s="335"/>
      <c r="D449" s="335"/>
      <c r="E449" s="396">
        <f>IFERROR(VLOOKUP(B449,'Dates and Rates'!A:D,3,FALSE), "")</f>
        <v>0</v>
      </c>
      <c r="F449" s="396">
        <f t="shared" si="6"/>
        <v>0</v>
      </c>
    </row>
    <row r="450" spans="1:6">
      <c r="A450" s="334"/>
      <c r="B450" s="335"/>
      <c r="C450" s="335"/>
      <c r="D450" s="335"/>
      <c r="E450" s="396">
        <f>IFERROR(VLOOKUP(B450,'Dates and Rates'!A:D,3,FALSE), "")</f>
        <v>0</v>
      </c>
      <c r="F450" s="396">
        <f t="shared" si="6"/>
        <v>0</v>
      </c>
    </row>
    <row r="451" spans="1:6">
      <c r="A451" s="334"/>
      <c r="B451" s="335"/>
      <c r="C451" s="335"/>
      <c r="D451" s="335"/>
      <c r="E451" s="396">
        <f>IFERROR(VLOOKUP(B451,'Dates and Rates'!A:D,3,FALSE), "")</f>
        <v>0</v>
      </c>
      <c r="F451" s="396">
        <f t="shared" si="6"/>
        <v>0</v>
      </c>
    </row>
    <row r="452" spans="1:6">
      <c r="A452" s="334"/>
      <c r="B452" s="335"/>
      <c r="C452" s="335"/>
      <c r="D452" s="335"/>
      <c r="E452" s="396">
        <f>IFERROR(VLOOKUP(B452,'Dates and Rates'!A:D,3,FALSE), "")</f>
        <v>0</v>
      </c>
      <c r="F452" s="396">
        <f t="shared" si="6"/>
        <v>0</v>
      </c>
    </row>
    <row r="453" spans="1:6">
      <c r="A453" s="334"/>
      <c r="B453" s="335"/>
      <c r="C453" s="335"/>
      <c r="D453" s="335"/>
      <c r="E453" s="396">
        <f>IFERROR(VLOOKUP(B453,'Dates and Rates'!A:D,3,FALSE), "")</f>
        <v>0</v>
      </c>
      <c r="F453" s="396">
        <f t="shared" si="6"/>
        <v>0</v>
      </c>
    </row>
    <row r="454" spans="1:6">
      <c r="A454" s="334"/>
      <c r="B454" s="335"/>
      <c r="C454" s="335"/>
      <c r="D454" s="335"/>
      <c r="E454" s="396">
        <f>IFERROR(VLOOKUP(B454,'Dates and Rates'!A:D,3,FALSE), "")</f>
        <v>0</v>
      </c>
      <c r="F454" s="396">
        <f t="shared" si="6"/>
        <v>0</v>
      </c>
    </row>
    <row r="455" spans="1:6">
      <c r="A455" s="334"/>
      <c r="B455" s="335"/>
      <c r="C455" s="335"/>
      <c r="D455" s="335"/>
      <c r="E455" s="396">
        <f>IFERROR(VLOOKUP(B455,'Dates and Rates'!A:D,3,FALSE), "")</f>
        <v>0</v>
      </c>
      <c r="F455" s="396">
        <f t="shared" si="6"/>
        <v>0</v>
      </c>
    </row>
    <row r="456" spans="1:6">
      <c r="A456" s="334"/>
      <c r="B456" s="335"/>
      <c r="C456" s="335"/>
      <c r="D456" s="335"/>
      <c r="E456" s="396">
        <f>IFERROR(VLOOKUP(B456,'Dates and Rates'!A:D,3,FALSE), "")</f>
        <v>0</v>
      </c>
      <c r="F456" s="396">
        <f t="shared" si="6"/>
        <v>0</v>
      </c>
    </row>
    <row r="457" spans="1:6">
      <c r="A457" s="334"/>
      <c r="B457" s="335"/>
      <c r="C457" s="335"/>
      <c r="D457" s="335"/>
      <c r="E457" s="396">
        <f>IFERROR(VLOOKUP(B457,'Dates and Rates'!A:D,3,FALSE), "")</f>
        <v>0</v>
      </c>
      <c r="F457" s="396">
        <f t="shared" ref="F457:F520" si="7">+IFERROR(D457*E457,"")</f>
        <v>0</v>
      </c>
    </row>
    <row r="458" spans="1:6">
      <c r="A458" s="334"/>
      <c r="B458" s="335"/>
      <c r="C458" s="335"/>
      <c r="D458" s="335"/>
      <c r="E458" s="396">
        <f>IFERROR(VLOOKUP(B458,'Dates and Rates'!A:D,3,FALSE), "")</f>
        <v>0</v>
      </c>
      <c r="F458" s="396">
        <f t="shared" si="7"/>
        <v>0</v>
      </c>
    </row>
    <row r="459" spans="1:6">
      <c r="A459" s="334"/>
      <c r="B459" s="335"/>
      <c r="C459" s="335"/>
      <c r="D459" s="335"/>
      <c r="E459" s="396">
        <f>IFERROR(VLOOKUP(B459,'Dates and Rates'!A:D,3,FALSE), "")</f>
        <v>0</v>
      </c>
      <c r="F459" s="396">
        <f t="shared" si="7"/>
        <v>0</v>
      </c>
    </row>
    <row r="460" spans="1:6">
      <c r="A460" s="334"/>
      <c r="B460" s="335"/>
      <c r="C460" s="335"/>
      <c r="D460" s="335"/>
      <c r="E460" s="396">
        <f>IFERROR(VLOOKUP(B460,'Dates and Rates'!A:D,3,FALSE), "")</f>
        <v>0</v>
      </c>
      <c r="F460" s="396">
        <f t="shared" si="7"/>
        <v>0</v>
      </c>
    </row>
    <row r="461" spans="1:6">
      <c r="A461" s="334"/>
      <c r="B461" s="335"/>
      <c r="C461" s="335"/>
      <c r="D461" s="335"/>
      <c r="E461" s="396">
        <f>IFERROR(VLOOKUP(B461,'Dates and Rates'!A:D,3,FALSE), "")</f>
        <v>0</v>
      </c>
      <c r="F461" s="396">
        <f t="shared" si="7"/>
        <v>0</v>
      </c>
    </row>
    <row r="462" spans="1:6">
      <c r="A462" s="334"/>
      <c r="B462" s="335"/>
      <c r="C462" s="335"/>
      <c r="D462" s="335"/>
      <c r="E462" s="396">
        <f>IFERROR(VLOOKUP(B462,'Dates and Rates'!A:D,3,FALSE), "")</f>
        <v>0</v>
      </c>
      <c r="F462" s="396">
        <f t="shared" si="7"/>
        <v>0</v>
      </c>
    </row>
    <row r="463" spans="1:6">
      <c r="A463" s="334"/>
      <c r="B463" s="335"/>
      <c r="C463" s="335"/>
      <c r="D463" s="335"/>
      <c r="E463" s="396">
        <f>IFERROR(VLOOKUP(B463,'Dates and Rates'!A:D,3,FALSE), "")</f>
        <v>0</v>
      </c>
      <c r="F463" s="396">
        <f t="shared" si="7"/>
        <v>0</v>
      </c>
    </row>
    <row r="464" spans="1:6">
      <c r="A464" s="334"/>
      <c r="B464" s="335"/>
      <c r="C464" s="335"/>
      <c r="D464" s="335"/>
      <c r="E464" s="396">
        <f>IFERROR(VLOOKUP(B464,'Dates and Rates'!A:D,3,FALSE), "")</f>
        <v>0</v>
      </c>
      <c r="F464" s="396">
        <f t="shared" si="7"/>
        <v>0</v>
      </c>
    </row>
    <row r="465" spans="1:6">
      <c r="A465" s="334"/>
      <c r="B465" s="335"/>
      <c r="C465" s="335"/>
      <c r="D465" s="335"/>
      <c r="E465" s="396">
        <f>IFERROR(VLOOKUP(B465,'Dates and Rates'!A:D,3,FALSE), "")</f>
        <v>0</v>
      </c>
      <c r="F465" s="396">
        <f t="shared" si="7"/>
        <v>0</v>
      </c>
    </row>
    <row r="466" spans="1:6">
      <c r="A466" s="334"/>
      <c r="B466" s="335"/>
      <c r="C466" s="335"/>
      <c r="D466" s="335"/>
      <c r="E466" s="396">
        <f>IFERROR(VLOOKUP(B466,'Dates and Rates'!A:D,3,FALSE), "")</f>
        <v>0</v>
      </c>
      <c r="F466" s="396">
        <f t="shared" si="7"/>
        <v>0</v>
      </c>
    </row>
    <row r="467" spans="1:6">
      <c r="A467" s="334"/>
      <c r="B467" s="335"/>
      <c r="C467" s="335"/>
      <c r="D467" s="335"/>
      <c r="E467" s="396">
        <f>IFERROR(VLOOKUP(B467,'Dates and Rates'!A:D,3,FALSE), "")</f>
        <v>0</v>
      </c>
      <c r="F467" s="396">
        <f t="shared" si="7"/>
        <v>0</v>
      </c>
    </row>
    <row r="468" spans="1:6">
      <c r="A468" s="334"/>
      <c r="B468" s="335"/>
      <c r="C468" s="335"/>
      <c r="D468" s="335"/>
      <c r="E468" s="396">
        <f>IFERROR(VLOOKUP(B468,'Dates and Rates'!A:D,3,FALSE), "")</f>
        <v>0</v>
      </c>
      <c r="F468" s="396">
        <f t="shared" si="7"/>
        <v>0</v>
      </c>
    </row>
    <row r="469" spans="1:6">
      <c r="A469" s="334"/>
      <c r="B469" s="335"/>
      <c r="C469" s="335"/>
      <c r="D469" s="335"/>
      <c r="E469" s="396">
        <f>IFERROR(VLOOKUP(B469,'Dates and Rates'!A:D,3,FALSE), "")</f>
        <v>0</v>
      </c>
      <c r="F469" s="396">
        <f t="shared" si="7"/>
        <v>0</v>
      </c>
    </row>
    <row r="470" spans="1:6">
      <c r="A470" s="334"/>
      <c r="B470" s="335"/>
      <c r="C470" s="335"/>
      <c r="D470" s="335"/>
      <c r="E470" s="396">
        <f>IFERROR(VLOOKUP(B470,'Dates and Rates'!A:D,3,FALSE), "")</f>
        <v>0</v>
      </c>
      <c r="F470" s="396">
        <f t="shared" si="7"/>
        <v>0</v>
      </c>
    </row>
    <row r="471" spans="1:6">
      <c r="A471" s="334"/>
      <c r="B471" s="335"/>
      <c r="C471" s="335"/>
      <c r="D471" s="335"/>
      <c r="E471" s="396">
        <f>IFERROR(VLOOKUP(B471,'Dates and Rates'!A:D,3,FALSE), "")</f>
        <v>0</v>
      </c>
      <c r="F471" s="396">
        <f t="shared" si="7"/>
        <v>0</v>
      </c>
    </row>
    <row r="472" spans="1:6">
      <c r="A472" s="334"/>
      <c r="B472" s="335"/>
      <c r="C472" s="335"/>
      <c r="D472" s="335"/>
      <c r="E472" s="396">
        <f>IFERROR(VLOOKUP(B472,'Dates and Rates'!A:D,3,FALSE), "")</f>
        <v>0</v>
      </c>
      <c r="F472" s="396">
        <f t="shared" si="7"/>
        <v>0</v>
      </c>
    </row>
    <row r="473" spans="1:6">
      <c r="A473" s="334"/>
      <c r="B473" s="335"/>
      <c r="C473" s="335"/>
      <c r="D473" s="335"/>
      <c r="E473" s="396">
        <f>IFERROR(VLOOKUP(B473,'Dates and Rates'!A:D,3,FALSE), "")</f>
        <v>0</v>
      </c>
      <c r="F473" s="396">
        <f t="shared" si="7"/>
        <v>0</v>
      </c>
    </row>
    <row r="474" spans="1:6">
      <c r="A474" s="334"/>
      <c r="B474" s="335"/>
      <c r="C474" s="335"/>
      <c r="D474" s="335"/>
      <c r="E474" s="396">
        <f>IFERROR(VLOOKUP(B474,'Dates and Rates'!A:D,3,FALSE), "")</f>
        <v>0</v>
      </c>
      <c r="F474" s="396">
        <f t="shared" si="7"/>
        <v>0</v>
      </c>
    </row>
    <row r="475" spans="1:6">
      <c r="A475" s="334"/>
      <c r="B475" s="335"/>
      <c r="C475" s="335"/>
      <c r="D475" s="335"/>
      <c r="E475" s="396">
        <f>IFERROR(VLOOKUP(B475,'Dates and Rates'!A:D,3,FALSE), "")</f>
        <v>0</v>
      </c>
      <c r="F475" s="396">
        <f t="shared" si="7"/>
        <v>0</v>
      </c>
    </row>
    <row r="476" spans="1:6">
      <c r="A476" s="334"/>
      <c r="B476" s="335"/>
      <c r="C476" s="335"/>
      <c r="D476" s="335"/>
      <c r="E476" s="396">
        <f>IFERROR(VLOOKUP(B476,'Dates and Rates'!A:D,3,FALSE), "")</f>
        <v>0</v>
      </c>
      <c r="F476" s="396">
        <f t="shared" si="7"/>
        <v>0</v>
      </c>
    </row>
    <row r="477" spans="1:6">
      <c r="A477" s="334"/>
      <c r="B477" s="335"/>
      <c r="C477" s="335"/>
      <c r="D477" s="335"/>
      <c r="E477" s="396">
        <f>IFERROR(VLOOKUP(B477,'Dates and Rates'!A:D,3,FALSE), "")</f>
        <v>0</v>
      </c>
      <c r="F477" s="396">
        <f t="shared" si="7"/>
        <v>0</v>
      </c>
    </row>
    <row r="478" spans="1:6">
      <c r="A478" s="334"/>
      <c r="B478" s="335"/>
      <c r="C478" s="335"/>
      <c r="D478" s="335"/>
      <c r="E478" s="396">
        <f>IFERROR(VLOOKUP(B478,'Dates and Rates'!A:D,3,FALSE), "")</f>
        <v>0</v>
      </c>
      <c r="F478" s="396">
        <f t="shared" si="7"/>
        <v>0</v>
      </c>
    </row>
    <row r="479" spans="1:6">
      <c r="A479" s="334"/>
      <c r="B479" s="335"/>
      <c r="C479" s="335"/>
      <c r="D479" s="335"/>
      <c r="E479" s="396">
        <f>IFERROR(VLOOKUP(B479,'Dates and Rates'!A:D,3,FALSE), "")</f>
        <v>0</v>
      </c>
      <c r="F479" s="396">
        <f t="shared" si="7"/>
        <v>0</v>
      </c>
    </row>
    <row r="480" spans="1:6">
      <c r="A480" s="334"/>
      <c r="B480" s="335"/>
      <c r="C480" s="335"/>
      <c r="D480" s="335"/>
      <c r="E480" s="396">
        <f>IFERROR(VLOOKUP(B480,'Dates and Rates'!A:D,3,FALSE), "")</f>
        <v>0</v>
      </c>
      <c r="F480" s="396">
        <f t="shared" si="7"/>
        <v>0</v>
      </c>
    </row>
    <row r="481" spans="1:6">
      <c r="A481" s="334"/>
      <c r="B481" s="335"/>
      <c r="C481" s="335"/>
      <c r="D481" s="335"/>
      <c r="E481" s="396">
        <f>IFERROR(VLOOKUP(B481,'Dates and Rates'!A:D,3,FALSE), "")</f>
        <v>0</v>
      </c>
      <c r="F481" s="396">
        <f t="shared" si="7"/>
        <v>0</v>
      </c>
    </row>
    <row r="482" spans="1:6">
      <c r="A482" s="334"/>
      <c r="B482" s="335"/>
      <c r="C482" s="335"/>
      <c r="D482" s="335"/>
      <c r="E482" s="396">
        <f>IFERROR(VLOOKUP(B482,'Dates and Rates'!A:D,3,FALSE), "")</f>
        <v>0</v>
      </c>
      <c r="F482" s="396">
        <f t="shared" si="7"/>
        <v>0</v>
      </c>
    </row>
    <row r="483" spans="1:6">
      <c r="A483" s="334"/>
      <c r="B483" s="335"/>
      <c r="C483" s="335"/>
      <c r="D483" s="335"/>
      <c r="E483" s="396">
        <f>IFERROR(VLOOKUP(B483,'Dates and Rates'!A:D,3,FALSE), "")</f>
        <v>0</v>
      </c>
      <c r="F483" s="396">
        <f t="shared" si="7"/>
        <v>0</v>
      </c>
    </row>
    <row r="484" spans="1:6">
      <c r="A484" s="334"/>
      <c r="B484" s="335"/>
      <c r="C484" s="335"/>
      <c r="D484" s="335"/>
      <c r="E484" s="396">
        <f>IFERROR(VLOOKUP(B484,'Dates and Rates'!A:D,3,FALSE), "")</f>
        <v>0</v>
      </c>
      <c r="F484" s="396">
        <f t="shared" si="7"/>
        <v>0</v>
      </c>
    </row>
    <row r="485" spans="1:6">
      <c r="A485" s="334"/>
      <c r="B485" s="335"/>
      <c r="C485" s="335"/>
      <c r="D485" s="335"/>
      <c r="E485" s="396">
        <f>IFERROR(VLOOKUP(B485,'Dates and Rates'!A:D,3,FALSE), "")</f>
        <v>0</v>
      </c>
      <c r="F485" s="396">
        <f t="shared" si="7"/>
        <v>0</v>
      </c>
    </row>
    <row r="486" spans="1:6">
      <c r="A486" s="334"/>
      <c r="B486" s="335"/>
      <c r="C486" s="335"/>
      <c r="D486" s="335"/>
      <c r="E486" s="396">
        <f>IFERROR(VLOOKUP(B486,'Dates and Rates'!A:D,3,FALSE), "")</f>
        <v>0</v>
      </c>
      <c r="F486" s="396">
        <f t="shared" si="7"/>
        <v>0</v>
      </c>
    </row>
    <row r="487" spans="1:6">
      <c r="A487" s="334"/>
      <c r="B487" s="335"/>
      <c r="C487" s="335"/>
      <c r="D487" s="335"/>
      <c r="E487" s="396">
        <f>IFERROR(VLOOKUP(B487,'Dates and Rates'!A:D,3,FALSE), "")</f>
        <v>0</v>
      </c>
      <c r="F487" s="396">
        <f t="shared" si="7"/>
        <v>0</v>
      </c>
    </row>
    <row r="488" spans="1:6">
      <c r="A488" s="334"/>
      <c r="B488" s="335"/>
      <c r="C488" s="335"/>
      <c r="D488" s="335"/>
      <c r="E488" s="396">
        <f>IFERROR(VLOOKUP(B488,'Dates and Rates'!A:D,3,FALSE), "")</f>
        <v>0</v>
      </c>
      <c r="F488" s="396">
        <f t="shared" si="7"/>
        <v>0</v>
      </c>
    </row>
    <row r="489" spans="1:6">
      <c r="A489" s="334"/>
      <c r="B489" s="335"/>
      <c r="C489" s="335"/>
      <c r="D489" s="335"/>
      <c r="E489" s="396">
        <f>IFERROR(VLOOKUP(B489,'Dates and Rates'!A:D,3,FALSE), "")</f>
        <v>0</v>
      </c>
      <c r="F489" s="396">
        <f t="shared" si="7"/>
        <v>0</v>
      </c>
    </row>
    <row r="490" spans="1:6">
      <c r="A490" s="334"/>
      <c r="B490" s="335"/>
      <c r="C490" s="335"/>
      <c r="D490" s="335"/>
      <c r="E490" s="396">
        <f>IFERROR(VLOOKUP(B490,'Dates and Rates'!A:D,3,FALSE), "")</f>
        <v>0</v>
      </c>
      <c r="F490" s="396">
        <f t="shared" si="7"/>
        <v>0</v>
      </c>
    </row>
    <row r="491" spans="1:6">
      <c r="A491" s="334"/>
      <c r="B491" s="335"/>
      <c r="C491" s="335"/>
      <c r="D491" s="335"/>
      <c r="E491" s="396">
        <f>IFERROR(VLOOKUP(B491,'Dates and Rates'!A:D,3,FALSE), "")</f>
        <v>0</v>
      </c>
      <c r="F491" s="396">
        <f t="shared" si="7"/>
        <v>0</v>
      </c>
    </row>
    <row r="492" spans="1:6">
      <c r="A492" s="334"/>
      <c r="B492" s="335"/>
      <c r="C492" s="335"/>
      <c r="D492" s="335"/>
      <c r="E492" s="396">
        <f>IFERROR(VLOOKUP(B492,'Dates and Rates'!A:D,3,FALSE), "")</f>
        <v>0</v>
      </c>
      <c r="F492" s="396">
        <f t="shared" si="7"/>
        <v>0</v>
      </c>
    </row>
    <row r="493" spans="1:6">
      <c r="A493" s="334"/>
      <c r="B493" s="335"/>
      <c r="C493" s="335"/>
      <c r="D493" s="335"/>
      <c r="E493" s="396">
        <f>IFERROR(VLOOKUP(B493,'Dates and Rates'!A:D,3,FALSE), "")</f>
        <v>0</v>
      </c>
      <c r="F493" s="396">
        <f t="shared" si="7"/>
        <v>0</v>
      </c>
    </row>
    <row r="494" spans="1:6">
      <c r="A494" s="334"/>
      <c r="B494" s="335"/>
      <c r="C494" s="335"/>
      <c r="D494" s="335"/>
      <c r="E494" s="396">
        <f>IFERROR(VLOOKUP(B494,'Dates and Rates'!A:D,3,FALSE), "")</f>
        <v>0</v>
      </c>
      <c r="F494" s="396">
        <f t="shared" si="7"/>
        <v>0</v>
      </c>
    </row>
    <row r="495" spans="1:6">
      <c r="A495" s="334"/>
      <c r="B495" s="335"/>
      <c r="C495" s="335"/>
      <c r="D495" s="335"/>
      <c r="E495" s="396">
        <f>IFERROR(VLOOKUP(B495,'Dates and Rates'!A:D,3,FALSE), "")</f>
        <v>0</v>
      </c>
      <c r="F495" s="396">
        <f t="shared" si="7"/>
        <v>0</v>
      </c>
    </row>
    <row r="496" spans="1:6">
      <c r="A496" s="334"/>
      <c r="B496" s="335"/>
      <c r="C496" s="335"/>
      <c r="D496" s="335"/>
      <c r="E496" s="396">
        <f>IFERROR(VLOOKUP(B496,'Dates and Rates'!A:D,3,FALSE), "")</f>
        <v>0</v>
      </c>
      <c r="F496" s="396">
        <f t="shared" si="7"/>
        <v>0</v>
      </c>
    </row>
    <row r="497" spans="1:6">
      <c r="A497" s="334"/>
      <c r="B497" s="335"/>
      <c r="C497" s="335"/>
      <c r="D497" s="335"/>
      <c r="E497" s="396">
        <f>IFERROR(VLOOKUP(B497,'Dates and Rates'!A:D,3,FALSE), "")</f>
        <v>0</v>
      </c>
      <c r="F497" s="396">
        <f t="shared" si="7"/>
        <v>0</v>
      </c>
    </row>
    <row r="498" spans="1:6">
      <c r="A498" s="334"/>
      <c r="B498" s="335"/>
      <c r="C498" s="335"/>
      <c r="D498" s="335"/>
      <c r="E498" s="396">
        <f>IFERROR(VLOOKUP(B498,'Dates and Rates'!A:D,3,FALSE), "")</f>
        <v>0</v>
      </c>
      <c r="F498" s="396">
        <f t="shared" si="7"/>
        <v>0</v>
      </c>
    </row>
    <row r="499" spans="1:6">
      <c r="A499" s="334"/>
      <c r="B499" s="335"/>
      <c r="C499" s="335"/>
      <c r="D499" s="335"/>
      <c r="E499" s="396">
        <f>IFERROR(VLOOKUP(B499,'Dates and Rates'!A:D,3,FALSE), "")</f>
        <v>0</v>
      </c>
      <c r="F499" s="396">
        <f t="shared" si="7"/>
        <v>0</v>
      </c>
    </row>
    <row r="500" spans="1:6">
      <c r="A500" s="334"/>
      <c r="B500" s="335"/>
      <c r="C500" s="335"/>
      <c r="D500" s="335"/>
      <c r="E500" s="396">
        <f>IFERROR(VLOOKUP(B500,'Dates and Rates'!A:D,3,FALSE), "")</f>
        <v>0</v>
      </c>
      <c r="F500" s="396">
        <f t="shared" si="7"/>
        <v>0</v>
      </c>
    </row>
    <row r="501" spans="1:6">
      <c r="A501" s="334"/>
      <c r="B501" s="335"/>
      <c r="C501" s="335"/>
      <c r="D501" s="335"/>
      <c r="E501" s="396">
        <f>IFERROR(VLOOKUP(B501,'Dates and Rates'!A:D,3,FALSE), "")</f>
        <v>0</v>
      </c>
      <c r="F501" s="396">
        <f t="shared" si="7"/>
        <v>0</v>
      </c>
    </row>
    <row r="502" spans="1:6">
      <c r="A502" s="334"/>
      <c r="B502" s="335"/>
      <c r="C502" s="335"/>
      <c r="D502" s="335"/>
      <c r="E502" s="396">
        <f>IFERROR(VLOOKUP(B502,'Dates and Rates'!A:D,3,FALSE), "")</f>
        <v>0</v>
      </c>
      <c r="F502" s="396">
        <f t="shared" si="7"/>
        <v>0</v>
      </c>
    </row>
    <row r="503" spans="1:6">
      <c r="A503" s="334"/>
      <c r="B503" s="335"/>
      <c r="C503" s="335"/>
      <c r="D503" s="335"/>
      <c r="E503" s="396">
        <f>IFERROR(VLOOKUP(B503,'Dates and Rates'!A:D,3,FALSE), "")</f>
        <v>0</v>
      </c>
      <c r="F503" s="396">
        <f t="shared" si="7"/>
        <v>0</v>
      </c>
    </row>
    <row r="504" spans="1:6">
      <c r="A504" s="334"/>
      <c r="B504" s="335"/>
      <c r="C504" s="335"/>
      <c r="D504" s="335"/>
      <c r="E504" s="396">
        <f>IFERROR(VLOOKUP(B504,'Dates and Rates'!A:D,3,FALSE), "")</f>
        <v>0</v>
      </c>
      <c r="F504" s="396">
        <f t="shared" si="7"/>
        <v>0</v>
      </c>
    </row>
    <row r="505" spans="1:6">
      <c r="A505" s="334"/>
      <c r="B505" s="335"/>
      <c r="C505" s="335"/>
      <c r="D505" s="335"/>
      <c r="E505" s="396">
        <f>IFERROR(VLOOKUP(B505,'Dates and Rates'!A:D,3,FALSE), "")</f>
        <v>0</v>
      </c>
      <c r="F505" s="396">
        <f t="shared" si="7"/>
        <v>0</v>
      </c>
    </row>
    <row r="506" spans="1:6">
      <c r="A506" s="334"/>
      <c r="B506" s="335"/>
      <c r="C506" s="335"/>
      <c r="D506" s="335"/>
      <c r="E506" s="396">
        <f>IFERROR(VLOOKUP(B506,'Dates and Rates'!A:D,3,FALSE), "")</f>
        <v>0</v>
      </c>
      <c r="F506" s="396">
        <f t="shared" si="7"/>
        <v>0</v>
      </c>
    </row>
    <row r="507" spans="1:6">
      <c r="A507" s="334"/>
      <c r="B507" s="335"/>
      <c r="C507" s="335"/>
      <c r="D507" s="335"/>
      <c r="E507" s="396">
        <f>IFERROR(VLOOKUP(B507,'Dates and Rates'!A:D,3,FALSE), "")</f>
        <v>0</v>
      </c>
      <c r="F507" s="396">
        <f t="shared" si="7"/>
        <v>0</v>
      </c>
    </row>
    <row r="508" spans="1:6">
      <c r="A508" s="334"/>
      <c r="B508" s="335"/>
      <c r="C508" s="335"/>
      <c r="D508" s="335"/>
      <c r="E508" s="396">
        <f>IFERROR(VLOOKUP(B508,'Dates and Rates'!A:D,3,FALSE), "")</f>
        <v>0</v>
      </c>
      <c r="F508" s="396">
        <f t="shared" si="7"/>
        <v>0</v>
      </c>
    </row>
    <row r="509" spans="1:6">
      <c r="A509" s="334"/>
      <c r="B509" s="335"/>
      <c r="C509" s="335"/>
      <c r="D509" s="335"/>
      <c r="E509" s="396">
        <f>IFERROR(VLOOKUP(B509,'Dates and Rates'!A:D,3,FALSE), "")</f>
        <v>0</v>
      </c>
      <c r="F509" s="396">
        <f t="shared" si="7"/>
        <v>0</v>
      </c>
    </row>
    <row r="510" spans="1:6">
      <c r="A510" s="334"/>
      <c r="B510" s="335"/>
      <c r="C510" s="335"/>
      <c r="D510" s="335"/>
      <c r="E510" s="396">
        <f>IFERROR(VLOOKUP(B510,'Dates and Rates'!A:D,3,FALSE), "")</f>
        <v>0</v>
      </c>
      <c r="F510" s="396">
        <f t="shared" si="7"/>
        <v>0</v>
      </c>
    </row>
    <row r="511" spans="1:6">
      <c r="A511" s="334"/>
      <c r="B511" s="335"/>
      <c r="C511" s="335"/>
      <c r="D511" s="335"/>
      <c r="E511" s="396">
        <f>IFERROR(VLOOKUP(B511,'Dates and Rates'!A:D,3,FALSE), "")</f>
        <v>0</v>
      </c>
      <c r="F511" s="396">
        <f t="shared" si="7"/>
        <v>0</v>
      </c>
    </row>
    <row r="512" spans="1:6">
      <c r="A512" s="334"/>
      <c r="B512" s="335"/>
      <c r="C512" s="335"/>
      <c r="D512" s="335"/>
      <c r="E512" s="396">
        <f>IFERROR(VLOOKUP(B512,'Dates and Rates'!A:D,3,FALSE), "")</f>
        <v>0</v>
      </c>
      <c r="F512" s="396">
        <f t="shared" si="7"/>
        <v>0</v>
      </c>
    </row>
    <row r="513" spans="1:6">
      <c r="A513" s="334"/>
      <c r="B513" s="335"/>
      <c r="C513" s="335"/>
      <c r="D513" s="335"/>
      <c r="E513" s="396">
        <f>IFERROR(VLOOKUP(B513,'Dates and Rates'!A:D,3,FALSE), "")</f>
        <v>0</v>
      </c>
      <c r="F513" s="396">
        <f t="shared" si="7"/>
        <v>0</v>
      </c>
    </row>
    <row r="514" spans="1:6">
      <c r="A514" s="334"/>
      <c r="B514" s="335"/>
      <c r="C514" s="335"/>
      <c r="D514" s="335"/>
      <c r="E514" s="396">
        <f>IFERROR(VLOOKUP(B514,'Dates and Rates'!A:D,3,FALSE), "")</f>
        <v>0</v>
      </c>
      <c r="F514" s="396">
        <f t="shared" si="7"/>
        <v>0</v>
      </c>
    </row>
    <row r="515" spans="1:6">
      <c r="A515" s="334"/>
      <c r="B515" s="335"/>
      <c r="C515" s="335"/>
      <c r="D515" s="335"/>
      <c r="E515" s="396">
        <f>IFERROR(VLOOKUP(B515,'Dates and Rates'!A:D,3,FALSE), "")</f>
        <v>0</v>
      </c>
      <c r="F515" s="396">
        <f t="shared" si="7"/>
        <v>0</v>
      </c>
    </row>
    <row r="516" spans="1:6">
      <c r="A516" s="334"/>
      <c r="B516" s="335"/>
      <c r="C516" s="335"/>
      <c r="D516" s="335"/>
      <c r="E516" s="396">
        <f>IFERROR(VLOOKUP(B516,'Dates and Rates'!A:D,3,FALSE), "")</f>
        <v>0</v>
      </c>
      <c r="F516" s="396">
        <f t="shared" si="7"/>
        <v>0</v>
      </c>
    </row>
    <row r="517" spans="1:6">
      <c r="A517" s="334"/>
      <c r="B517" s="335"/>
      <c r="C517" s="335"/>
      <c r="D517" s="335"/>
      <c r="E517" s="396">
        <f>IFERROR(VLOOKUP(B517,'Dates and Rates'!A:D,3,FALSE), "")</f>
        <v>0</v>
      </c>
      <c r="F517" s="396">
        <f t="shared" si="7"/>
        <v>0</v>
      </c>
    </row>
    <row r="518" spans="1:6">
      <c r="A518" s="334"/>
      <c r="B518" s="335"/>
      <c r="C518" s="335"/>
      <c r="D518" s="335"/>
      <c r="E518" s="396">
        <f>IFERROR(VLOOKUP(B518,'Dates and Rates'!A:D,3,FALSE), "")</f>
        <v>0</v>
      </c>
      <c r="F518" s="396">
        <f t="shared" si="7"/>
        <v>0</v>
      </c>
    </row>
    <row r="519" spans="1:6">
      <c r="A519" s="334"/>
      <c r="B519" s="335"/>
      <c r="C519" s="335"/>
      <c r="D519" s="335"/>
      <c r="E519" s="396">
        <f>IFERROR(VLOOKUP(B519,'Dates and Rates'!A:D,3,FALSE), "")</f>
        <v>0</v>
      </c>
      <c r="F519" s="396">
        <f t="shared" si="7"/>
        <v>0</v>
      </c>
    </row>
    <row r="520" spans="1:6">
      <c r="A520" s="334"/>
      <c r="B520" s="335"/>
      <c r="C520" s="335"/>
      <c r="D520" s="335"/>
      <c r="E520" s="396">
        <f>IFERROR(VLOOKUP(B520,'Dates and Rates'!A:D,3,FALSE), "")</f>
        <v>0</v>
      </c>
      <c r="F520" s="396">
        <f t="shared" si="7"/>
        <v>0</v>
      </c>
    </row>
    <row r="521" spans="1:6">
      <c r="A521" s="334"/>
      <c r="B521" s="335"/>
      <c r="C521" s="335"/>
      <c r="D521" s="335"/>
      <c r="E521" s="396">
        <f>IFERROR(VLOOKUP(B521,'Dates and Rates'!A:D,3,FALSE), "")</f>
        <v>0</v>
      </c>
      <c r="F521" s="396">
        <f t="shared" ref="F521:F584" si="8">+IFERROR(D521*E521,"")</f>
        <v>0</v>
      </c>
    </row>
    <row r="522" spans="1:6">
      <c r="A522" s="334"/>
      <c r="B522" s="335"/>
      <c r="C522" s="335"/>
      <c r="D522" s="335"/>
      <c r="E522" s="396">
        <f>IFERROR(VLOOKUP(B522,'Dates and Rates'!A:D,3,FALSE), "")</f>
        <v>0</v>
      </c>
      <c r="F522" s="396">
        <f t="shared" si="8"/>
        <v>0</v>
      </c>
    </row>
    <row r="523" spans="1:6">
      <c r="A523" s="334"/>
      <c r="B523" s="335"/>
      <c r="C523" s="335"/>
      <c r="D523" s="335"/>
      <c r="E523" s="396">
        <f>IFERROR(VLOOKUP(B523,'Dates and Rates'!A:D,3,FALSE), "")</f>
        <v>0</v>
      </c>
      <c r="F523" s="396">
        <f t="shared" si="8"/>
        <v>0</v>
      </c>
    </row>
    <row r="524" spans="1:6">
      <c r="A524" s="334"/>
      <c r="B524" s="335"/>
      <c r="C524" s="335"/>
      <c r="D524" s="335"/>
      <c r="E524" s="396">
        <f>IFERROR(VLOOKUP(B524,'Dates and Rates'!A:D,3,FALSE), "")</f>
        <v>0</v>
      </c>
      <c r="F524" s="396">
        <f t="shared" si="8"/>
        <v>0</v>
      </c>
    </row>
    <row r="525" spans="1:6">
      <c r="A525" s="334"/>
      <c r="B525" s="335"/>
      <c r="C525" s="335"/>
      <c r="D525" s="335"/>
      <c r="E525" s="396">
        <f>IFERROR(VLOOKUP(B525,'Dates and Rates'!A:D,3,FALSE), "")</f>
        <v>0</v>
      </c>
      <c r="F525" s="396">
        <f t="shared" si="8"/>
        <v>0</v>
      </c>
    </row>
    <row r="526" spans="1:6">
      <c r="A526" s="334"/>
      <c r="B526" s="335"/>
      <c r="C526" s="335"/>
      <c r="D526" s="335"/>
      <c r="E526" s="396">
        <f>IFERROR(VLOOKUP(B526,'Dates and Rates'!A:D,3,FALSE), "")</f>
        <v>0</v>
      </c>
      <c r="F526" s="396">
        <f t="shared" si="8"/>
        <v>0</v>
      </c>
    </row>
    <row r="527" spans="1:6">
      <c r="A527" s="334"/>
      <c r="B527" s="335"/>
      <c r="C527" s="335"/>
      <c r="D527" s="335"/>
      <c r="E527" s="396">
        <f>IFERROR(VLOOKUP(B527,'Dates and Rates'!A:D,3,FALSE), "")</f>
        <v>0</v>
      </c>
      <c r="F527" s="396">
        <f t="shared" si="8"/>
        <v>0</v>
      </c>
    </row>
    <row r="528" spans="1:6">
      <c r="A528" s="334"/>
      <c r="B528" s="335"/>
      <c r="C528" s="335"/>
      <c r="D528" s="335"/>
      <c r="E528" s="396">
        <f>IFERROR(VLOOKUP(B528,'Dates and Rates'!A:D,3,FALSE), "")</f>
        <v>0</v>
      </c>
      <c r="F528" s="396">
        <f t="shared" si="8"/>
        <v>0</v>
      </c>
    </row>
    <row r="529" spans="1:6">
      <c r="A529" s="334"/>
      <c r="B529" s="335"/>
      <c r="C529" s="335"/>
      <c r="D529" s="335"/>
      <c r="E529" s="396">
        <f>IFERROR(VLOOKUP(B529,'Dates and Rates'!A:D,3,FALSE), "")</f>
        <v>0</v>
      </c>
      <c r="F529" s="396">
        <f t="shared" si="8"/>
        <v>0</v>
      </c>
    </row>
    <row r="530" spans="1:6">
      <c r="A530" s="334"/>
      <c r="B530" s="335"/>
      <c r="C530" s="335"/>
      <c r="D530" s="335"/>
      <c r="E530" s="396">
        <f>IFERROR(VLOOKUP(B530,'Dates and Rates'!A:D,3,FALSE), "")</f>
        <v>0</v>
      </c>
      <c r="F530" s="396">
        <f t="shared" si="8"/>
        <v>0</v>
      </c>
    </row>
    <row r="531" spans="1:6">
      <c r="A531" s="334"/>
      <c r="B531" s="335"/>
      <c r="C531" s="335"/>
      <c r="D531" s="335"/>
      <c r="E531" s="396">
        <f>IFERROR(VLOOKUP(B531,'Dates and Rates'!A:D,3,FALSE), "")</f>
        <v>0</v>
      </c>
      <c r="F531" s="396">
        <f t="shared" si="8"/>
        <v>0</v>
      </c>
    </row>
    <row r="532" spans="1:6">
      <c r="A532" s="334"/>
      <c r="B532" s="335"/>
      <c r="C532" s="335"/>
      <c r="D532" s="335"/>
      <c r="E532" s="396">
        <f>IFERROR(VLOOKUP(B532,'Dates and Rates'!A:D,3,FALSE), "")</f>
        <v>0</v>
      </c>
      <c r="F532" s="396">
        <f t="shared" si="8"/>
        <v>0</v>
      </c>
    </row>
    <row r="533" spans="1:6">
      <c r="A533" s="334"/>
      <c r="B533" s="335"/>
      <c r="C533" s="335"/>
      <c r="D533" s="335"/>
      <c r="E533" s="396">
        <f>IFERROR(VLOOKUP(B533,'Dates and Rates'!A:D,3,FALSE), "")</f>
        <v>0</v>
      </c>
      <c r="F533" s="396">
        <f t="shared" si="8"/>
        <v>0</v>
      </c>
    </row>
    <row r="534" spans="1:6">
      <c r="A534" s="334"/>
      <c r="B534" s="335"/>
      <c r="C534" s="335"/>
      <c r="D534" s="335"/>
      <c r="E534" s="396">
        <f>IFERROR(VLOOKUP(B534,'Dates and Rates'!A:D,3,FALSE), "")</f>
        <v>0</v>
      </c>
      <c r="F534" s="396">
        <f t="shared" si="8"/>
        <v>0</v>
      </c>
    </row>
    <row r="535" spans="1:6">
      <c r="A535" s="334"/>
      <c r="B535" s="335"/>
      <c r="C535" s="335"/>
      <c r="D535" s="335"/>
      <c r="E535" s="396">
        <f>IFERROR(VLOOKUP(B535,'Dates and Rates'!A:D,3,FALSE), "")</f>
        <v>0</v>
      </c>
      <c r="F535" s="396">
        <f t="shared" si="8"/>
        <v>0</v>
      </c>
    </row>
    <row r="536" spans="1:6">
      <c r="A536" s="334"/>
      <c r="B536" s="335"/>
      <c r="C536" s="335"/>
      <c r="D536" s="335"/>
      <c r="E536" s="396">
        <f>IFERROR(VLOOKUP(B536,'Dates and Rates'!A:D,3,FALSE), "")</f>
        <v>0</v>
      </c>
      <c r="F536" s="396">
        <f t="shared" si="8"/>
        <v>0</v>
      </c>
    </row>
    <row r="537" spans="1:6">
      <c r="A537" s="334"/>
      <c r="B537" s="335"/>
      <c r="C537" s="335"/>
      <c r="D537" s="335"/>
      <c r="E537" s="396">
        <f>IFERROR(VLOOKUP(B537,'Dates and Rates'!A:D,3,FALSE), "")</f>
        <v>0</v>
      </c>
      <c r="F537" s="396">
        <f t="shared" si="8"/>
        <v>0</v>
      </c>
    </row>
    <row r="538" spans="1:6">
      <c r="A538" s="334"/>
      <c r="B538" s="335"/>
      <c r="C538" s="335"/>
      <c r="D538" s="335"/>
      <c r="E538" s="396">
        <f>IFERROR(VLOOKUP(B538,'Dates and Rates'!A:D,3,FALSE), "")</f>
        <v>0</v>
      </c>
      <c r="F538" s="396">
        <f t="shared" si="8"/>
        <v>0</v>
      </c>
    </row>
    <row r="539" spans="1:6">
      <c r="A539" s="334"/>
      <c r="B539" s="335"/>
      <c r="C539" s="335"/>
      <c r="D539" s="335"/>
      <c r="E539" s="396">
        <f>IFERROR(VLOOKUP(B539,'Dates and Rates'!A:D,3,FALSE), "")</f>
        <v>0</v>
      </c>
      <c r="F539" s="396">
        <f t="shared" si="8"/>
        <v>0</v>
      </c>
    </row>
    <row r="540" spans="1:6">
      <c r="A540" s="334"/>
      <c r="B540" s="335"/>
      <c r="C540" s="335"/>
      <c r="D540" s="335"/>
      <c r="E540" s="396">
        <f>IFERROR(VLOOKUP(B540,'Dates and Rates'!A:D,3,FALSE), "")</f>
        <v>0</v>
      </c>
      <c r="F540" s="396">
        <f t="shared" si="8"/>
        <v>0</v>
      </c>
    </row>
    <row r="541" spans="1:6">
      <c r="A541" s="334"/>
      <c r="B541" s="335"/>
      <c r="C541" s="335"/>
      <c r="D541" s="335"/>
      <c r="E541" s="396">
        <f>IFERROR(VLOOKUP(B541,'Dates and Rates'!A:D,3,FALSE), "")</f>
        <v>0</v>
      </c>
      <c r="F541" s="396">
        <f t="shared" si="8"/>
        <v>0</v>
      </c>
    </row>
    <row r="542" spans="1:6">
      <c r="A542" s="334"/>
      <c r="B542" s="335"/>
      <c r="C542" s="335"/>
      <c r="D542" s="335"/>
      <c r="E542" s="396">
        <f>IFERROR(VLOOKUP(B542,'Dates and Rates'!A:D,3,FALSE), "")</f>
        <v>0</v>
      </c>
      <c r="F542" s="396">
        <f t="shared" si="8"/>
        <v>0</v>
      </c>
    </row>
    <row r="543" spans="1:6">
      <c r="A543" s="334"/>
      <c r="B543" s="335"/>
      <c r="C543" s="335"/>
      <c r="D543" s="335"/>
      <c r="E543" s="396">
        <f>IFERROR(VLOOKUP(B543,'Dates and Rates'!A:D,3,FALSE), "")</f>
        <v>0</v>
      </c>
      <c r="F543" s="396">
        <f t="shared" si="8"/>
        <v>0</v>
      </c>
    </row>
    <row r="544" spans="1:6">
      <c r="A544" s="334"/>
      <c r="B544" s="335"/>
      <c r="C544" s="335"/>
      <c r="D544" s="335"/>
      <c r="E544" s="396">
        <f>IFERROR(VLOOKUP(B544,'Dates and Rates'!A:D,3,FALSE), "")</f>
        <v>0</v>
      </c>
      <c r="F544" s="396">
        <f t="shared" si="8"/>
        <v>0</v>
      </c>
    </row>
    <row r="545" spans="1:6">
      <c r="A545" s="334"/>
      <c r="B545" s="335"/>
      <c r="C545" s="335"/>
      <c r="D545" s="335"/>
      <c r="E545" s="396">
        <f>IFERROR(VLOOKUP(B545,'Dates and Rates'!A:D,3,FALSE), "")</f>
        <v>0</v>
      </c>
      <c r="F545" s="396">
        <f t="shared" si="8"/>
        <v>0</v>
      </c>
    </row>
    <row r="546" spans="1:6">
      <c r="A546" s="334"/>
      <c r="B546" s="335"/>
      <c r="C546" s="335"/>
      <c r="D546" s="335"/>
      <c r="E546" s="396">
        <f>IFERROR(VLOOKUP(B546,'Dates and Rates'!A:D,3,FALSE), "")</f>
        <v>0</v>
      </c>
      <c r="F546" s="396">
        <f t="shared" si="8"/>
        <v>0</v>
      </c>
    </row>
    <row r="547" spans="1:6">
      <c r="A547" s="334"/>
      <c r="B547" s="335"/>
      <c r="C547" s="335"/>
      <c r="D547" s="335"/>
      <c r="E547" s="396">
        <f>IFERROR(VLOOKUP(B547,'Dates and Rates'!A:D,3,FALSE), "")</f>
        <v>0</v>
      </c>
      <c r="F547" s="396">
        <f t="shared" si="8"/>
        <v>0</v>
      </c>
    </row>
    <row r="548" spans="1:6">
      <c r="A548" s="334"/>
      <c r="B548" s="335"/>
      <c r="C548" s="335"/>
      <c r="D548" s="335"/>
      <c r="E548" s="396">
        <f>IFERROR(VLOOKUP(B548,'Dates and Rates'!A:D,3,FALSE), "")</f>
        <v>0</v>
      </c>
      <c r="F548" s="396">
        <f t="shared" si="8"/>
        <v>0</v>
      </c>
    </row>
    <row r="549" spans="1:6">
      <c r="A549" s="334"/>
      <c r="B549" s="335"/>
      <c r="C549" s="335"/>
      <c r="D549" s="335"/>
      <c r="E549" s="396">
        <f>IFERROR(VLOOKUP(B549,'Dates and Rates'!A:D,3,FALSE), "")</f>
        <v>0</v>
      </c>
      <c r="F549" s="396">
        <f t="shared" si="8"/>
        <v>0</v>
      </c>
    </row>
    <row r="550" spans="1:6">
      <c r="A550" s="334"/>
      <c r="B550" s="335"/>
      <c r="C550" s="335"/>
      <c r="D550" s="335"/>
      <c r="E550" s="396">
        <f>IFERROR(VLOOKUP(B550,'Dates and Rates'!A:D,3,FALSE), "")</f>
        <v>0</v>
      </c>
      <c r="F550" s="396">
        <f t="shared" si="8"/>
        <v>0</v>
      </c>
    </row>
    <row r="551" spans="1:6">
      <c r="A551" s="334"/>
      <c r="B551" s="335"/>
      <c r="C551" s="335"/>
      <c r="D551" s="335"/>
      <c r="E551" s="396">
        <f>IFERROR(VLOOKUP(B551,'Dates and Rates'!A:D,3,FALSE), "")</f>
        <v>0</v>
      </c>
      <c r="F551" s="396">
        <f t="shared" si="8"/>
        <v>0</v>
      </c>
    </row>
    <row r="552" spans="1:6">
      <c r="A552" s="334"/>
      <c r="B552" s="335"/>
      <c r="C552" s="335"/>
      <c r="D552" s="335"/>
      <c r="E552" s="396">
        <f>IFERROR(VLOOKUP(B552,'Dates and Rates'!A:D,3,FALSE), "")</f>
        <v>0</v>
      </c>
      <c r="F552" s="396">
        <f t="shared" si="8"/>
        <v>0</v>
      </c>
    </row>
    <row r="553" spans="1:6">
      <c r="A553" s="334"/>
      <c r="B553" s="335"/>
      <c r="C553" s="335"/>
      <c r="D553" s="335"/>
      <c r="E553" s="396">
        <f>IFERROR(VLOOKUP(B553,'Dates and Rates'!A:D,3,FALSE), "")</f>
        <v>0</v>
      </c>
      <c r="F553" s="396">
        <f t="shared" si="8"/>
        <v>0</v>
      </c>
    </row>
    <row r="554" spans="1:6">
      <c r="A554" s="334"/>
      <c r="B554" s="335"/>
      <c r="C554" s="335"/>
      <c r="D554" s="335"/>
      <c r="E554" s="396">
        <f>IFERROR(VLOOKUP(B554,'Dates and Rates'!A:D,3,FALSE), "")</f>
        <v>0</v>
      </c>
      <c r="F554" s="396">
        <f t="shared" si="8"/>
        <v>0</v>
      </c>
    </row>
    <row r="555" spans="1:6">
      <c r="A555" s="334"/>
      <c r="B555" s="335"/>
      <c r="C555" s="335"/>
      <c r="D555" s="335"/>
      <c r="E555" s="396">
        <f>IFERROR(VLOOKUP(B555,'Dates and Rates'!A:D,3,FALSE), "")</f>
        <v>0</v>
      </c>
      <c r="F555" s="396">
        <f t="shared" si="8"/>
        <v>0</v>
      </c>
    </row>
    <row r="556" spans="1:6">
      <c r="A556" s="334"/>
      <c r="B556" s="335"/>
      <c r="C556" s="335"/>
      <c r="D556" s="335"/>
      <c r="E556" s="396">
        <f>IFERROR(VLOOKUP(B556,'Dates and Rates'!A:D,3,FALSE), "")</f>
        <v>0</v>
      </c>
      <c r="F556" s="396">
        <f t="shared" si="8"/>
        <v>0</v>
      </c>
    </row>
    <row r="557" spans="1:6">
      <c r="A557" s="334"/>
      <c r="B557" s="335"/>
      <c r="C557" s="335"/>
      <c r="D557" s="335"/>
      <c r="E557" s="396">
        <f>IFERROR(VLOOKUP(B557,'Dates and Rates'!A:D,3,FALSE), "")</f>
        <v>0</v>
      </c>
      <c r="F557" s="396">
        <f t="shared" si="8"/>
        <v>0</v>
      </c>
    </row>
    <row r="558" spans="1:6">
      <c r="A558" s="334"/>
      <c r="B558" s="335"/>
      <c r="C558" s="335"/>
      <c r="D558" s="335"/>
      <c r="E558" s="396">
        <f>IFERROR(VLOOKUP(B558,'Dates and Rates'!A:D,3,FALSE), "")</f>
        <v>0</v>
      </c>
      <c r="F558" s="396">
        <f t="shared" si="8"/>
        <v>0</v>
      </c>
    </row>
    <row r="559" spans="1:6">
      <c r="A559" s="334"/>
      <c r="B559" s="335"/>
      <c r="C559" s="335"/>
      <c r="D559" s="335"/>
      <c r="E559" s="396">
        <f>IFERROR(VLOOKUP(B559,'Dates and Rates'!A:D,3,FALSE), "")</f>
        <v>0</v>
      </c>
      <c r="F559" s="396">
        <f t="shared" si="8"/>
        <v>0</v>
      </c>
    </row>
    <row r="560" spans="1:6">
      <c r="A560" s="334"/>
      <c r="B560" s="335"/>
      <c r="C560" s="335"/>
      <c r="D560" s="335"/>
      <c r="E560" s="396">
        <f>IFERROR(VLOOKUP(B560,'Dates and Rates'!A:D,3,FALSE), "")</f>
        <v>0</v>
      </c>
      <c r="F560" s="396">
        <f t="shared" si="8"/>
        <v>0</v>
      </c>
    </row>
    <row r="561" spans="1:6">
      <c r="A561" s="334"/>
      <c r="B561" s="335"/>
      <c r="C561" s="335"/>
      <c r="D561" s="335"/>
      <c r="E561" s="396">
        <f>IFERROR(VLOOKUP(B561,'Dates and Rates'!A:D,3,FALSE), "")</f>
        <v>0</v>
      </c>
      <c r="F561" s="396">
        <f t="shared" si="8"/>
        <v>0</v>
      </c>
    </row>
    <row r="562" spans="1:6">
      <c r="A562" s="334"/>
      <c r="B562" s="335"/>
      <c r="C562" s="335"/>
      <c r="D562" s="335"/>
      <c r="E562" s="396">
        <f>IFERROR(VLOOKUP(B562,'Dates and Rates'!A:D,3,FALSE), "")</f>
        <v>0</v>
      </c>
      <c r="F562" s="396">
        <f t="shared" si="8"/>
        <v>0</v>
      </c>
    </row>
    <row r="563" spans="1:6">
      <c r="A563" s="334"/>
      <c r="B563" s="335"/>
      <c r="C563" s="335"/>
      <c r="D563" s="335"/>
      <c r="E563" s="396">
        <f>IFERROR(VLOOKUP(B563,'Dates and Rates'!A:D,3,FALSE), "")</f>
        <v>0</v>
      </c>
      <c r="F563" s="396">
        <f t="shared" si="8"/>
        <v>0</v>
      </c>
    </row>
    <row r="564" spans="1:6">
      <c r="A564" s="334"/>
      <c r="B564" s="335"/>
      <c r="C564" s="335"/>
      <c r="D564" s="335"/>
      <c r="E564" s="396">
        <f>IFERROR(VLOOKUP(B564,'Dates and Rates'!A:D,3,FALSE), "")</f>
        <v>0</v>
      </c>
      <c r="F564" s="396">
        <f t="shared" si="8"/>
        <v>0</v>
      </c>
    </row>
    <row r="565" spans="1:6">
      <c r="A565" s="334"/>
      <c r="B565" s="335"/>
      <c r="C565" s="335"/>
      <c r="D565" s="335"/>
      <c r="E565" s="396">
        <f>IFERROR(VLOOKUP(B565,'Dates and Rates'!A:D,3,FALSE), "")</f>
        <v>0</v>
      </c>
      <c r="F565" s="396">
        <f t="shared" si="8"/>
        <v>0</v>
      </c>
    </row>
    <row r="566" spans="1:6">
      <c r="A566" s="334"/>
      <c r="B566" s="335"/>
      <c r="C566" s="335"/>
      <c r="D566" s="335"/>
      <c r="E566" s="396">
        <f>IFERROR(VLOOKUP(B566,'Dates and Rates'!A:D,3,FALSE), "")</f>
        <v>0</v>
      </c>
      <c r="F566" s="396">
        <f t="shared" si="8"/>
        <v>0</v>
      </c>
    </row>
    <row r="567" spans="1:6">
      <c r="A567" s="334"/>
      <c r="B567" s="335"/>
      <c r="C567" s="335"/>
      <c r="D567" s="335"/>
      <c r="E567" s="396">
        <f>IFERROR(VLOOKUP(B567,'Dates and Rates'!A:D,3,FALSE), "")</f>
        <v>0</v>
      </c>
      <c r="F567" s="396">
        <f t="shared" si="8"/>
        <v>0</v>
      </c>
    </row>
    <row r="568" spans="1:6">
      <c r="A568" s="334"/>
      <c r="B568" s="335"/>
      <c r="C568" s="335"/>
      <c r="D568" s="335"/>
      <c r="E568" s="396">
        <f>IFERROR(VLOOKUP(B568,'Dates and Rates'!A:D,3,FALSE), "")</f>
        <v>0</v>
      </c>
      <c r="F568" s="396">
        <f t="shared" si="8"/>
        <v>0</v>
      </c>
    </row>
    <row r="569" spans="1:6">
      <c r="A569" s="334"/>
      <c r="B569" s="335"/>
      <c r="C569" s="335"/>
      <c r="D569" s="335"/>
      <c r="E569" s="396">
        <f>IFERROR(VLOOKUP(B569,'Dates and Rates'!A:D,3,FALSE), "")</f>
        <v>0</v>
      </c>
      <c r="F569" s="396">
        <f t="shared" si="8"/>
        <v>0</v>
      </c>
    </row>
    <row r="570" spans="1:6">
      <c r="A570" s="334"/>
      <c r="B570" s="335"/>
      <c r="C570" s="335"/>
      <c r="D570" s="335"/>
      <c r="E570" s="396">
        <f>IFERROR(VLOOKUP(B570,'Dates and Rates'!A:D,3,FALSE), "")</f>
        <v>0</v>
      </c>
      <c r="F570" s="396">
        <f t="shared" si="8"/>
        <v>0</v>
      </c>
    </row>
    <row r="571" spans="1:6">
      <c r="A571" s="334"/>
      <c r="B571" s="335"/>
      <c r="C571" s="335"/>
      <c r="D571" s="335"/>
      <c r="E571" s="396">
        <f>IFERROR(VLOOKUP(B571,'Dates and Rates'!A:D,3,FALSE), "")</f>
        <v>0</v>
      </c>
      <c r="F571" s="396">
        <f t="shared" si="8"/>
        <v>0</v>
      </c>
    </row>
    <row r="572" spans="1:6">
      <c r="A572" s="334"/>
      <c r="B572" s="335"/>
      <c r="C572" s="335"/>
      <c r="D572" s="335"/>
      <c r="E572" s="396">
        <f>IFERROR(VLOOKUP(B572,'Dates and Rates'!A:D,3,FALSE), "")</f>
        <v>0</v>
      </c>
      <c r="F572" s="396">
        <f t="shared" si="8"/>
        <v>0</v>
      </c>
    </row>
    <row r="573" spans="1:6">
      <c r="A573" s="334"/>
      <c r="B573" s="335"/>
      <c r="C573" s="335"/>
      <c r="D573" s="335"/>
      <c r="E573" s="396">
        <f>IFERROR(VLOOKUP(B573,'Dates and Rates'!A:D,3,FALSE), "")</f>
        <v>0</v>
      </c>
      <c r="F573" s="396">
        <f t="shared" si="8"/>
        <v>0</v>
      </c>
    </row>
    <row r="574" spans="1:6">
      <c r="A574" s="334"/>
      <c r="B574" s="335"/>
      <c r="C574" s="335"/>
      <c r="D574" s="335"/>
      <c r="E574" s="396">
        <f>IFERROR(VLOOKUP(B574,'Dates and Rates'!A:D,3,FALSE), "")</f>
        <v>0</v>
      </c>
      <c r="F574" s="396">
        <f t="shared" si="8"/>
        <v>0</v>
      </c>
    </row>
    <row r="575" spans="1:6">
      <c r="A575" s="334"/>
      <c r="B575" s="335"/>
      <c r="C575" s="335"/>
      <c r="D575" s="335"/>
      <c r="E575" s="396">
        <f>IFERROR(VLOOKUP(B575,'Dates and Rates'!A:D,3,FALSE), "")</f>
        <v>0</v>
      </c>
      <c r="F575" s="396">
        <f t="shared" si="8"/>
        <v>0</v>
      </c>
    </row>
    <row r="576" spans="1:6">
      <c r="A576" s="334"/>
      <c r="B576" s="335"/>
      <c r="C576" s="335"/>
      <c r="D576" s="335"/>
      <c r="E576" s="396">
        <f>IFERROR(VLOOKUP(B576,'Dates and Rates'!A:D,3,FALSE), "")</f>
        <v>0</v>
      </c>
      <c r="F576" s="396">
        <f t="shared" si="8"/>
        <v>0</v>
      </c>
    </row>
    <row r="577" spans="1:6">
      <c r="A577" s="334"/>
      <c r="B577" s="335"/>
      <c r="C577" s="335"/>
      <c r="D577" s="335"/>
      <c r="E577" s="396">
        <f>IFERROR(VLOOKUP(B577,'Dates and Rates'!A:D,3,FALSE), "")</f>
        <v>0</v>
      </c>
      <c r="F577" s="396">
        <f t="shared" si="8"/>
        <v>0</v>
      </c>
    </row>
    <row r="578" spans="1:6">
      <c r="A578" s="334"/>
      <c r="B578" s="335"/>
      <c r="C578" s="335"/>
      <c r="D578" s="335"/>
      <c r="E578" s="396">
        <f>IFERROR(VLOOKUP(B578,'Dates and Rates'!A:D,3,FALSE), "")</f>
        <v>0</v>
      </c>
      <c r="F578" s="396">
        <f t="shared" si="8"/>
        <v>0</v>
      </c>
    </row>
    <row r="579" spans="1:6">
      <c r="A579" s="334"/>
      <c r="B579" s="335"/>
      <c r="C579" s="335"/>
      <c r="D579" s="335"/>
      <c r="E579" s="396">
        <f>IFERROR(VLOOKUP(B579,'Dates and Rates'!A:D,3,FALSE), "")</f>
        <v>0</v>
      </c>
      <c r="F579" s="396">
        <f t="shared" si="8"/>
        <v>0</v>
      </c>
    </row>
    <row r="580" spans="1:6">
      <c r="A580" s="334"/>
      <c r="B580" s="335"/>
      <c r="C580" s="335"/>
      <c r="D580" s="335"/>
      <c r="E580" s="396">
        <f>IFERROR(VLOOKUP(B580,'Dates and Rates'!A:D,3,FALSE), "")</f>
        <v>0</v>
      </c>
      <c r="F580" s="396">
        <f t="shared" si="8"/>
        <v>0</v>
      </c>
    </row>
    <row r="581" spans="1:6">
      <c r="A581" s="334"/>
      <c r="B581" s="335"/>
      <c r="C581" s="335"/>
      <c r="D581" s="335"/>
      <c r="E581" s="396">
        <f>IFERROR(VLOOKUP(B581,'Dates and Rates'!A:D,3,FALSE), "")</f>
        <v>0</v>
      </c>
      <c r="F581" s="396">
        <f t="shared" si="8"/>
        <v>0</v>
      </c>
    </row>
    <row r="582" spans="1:6">
      <c r="A582" s="334"/>
      <c r="B582" s="335"/>
      <c r="C582" s="335"/>
      <c r="D582" s="335"/>
      <c r="E582" s="396">
        <f>IFERROR(VLOOKUP(B582,'Dates and Rates'!A:D,3,FALSE), "")</f>
        <v>0</v>
      </c>
      <c r="F582" s="396">
        <f t="shared" si="8"/>
        <v>0</v>
      </c>
    </row>
    <row r="583" spans="1:6">
      <c r="A583" s="334"/>
      <c r="B583" s="335"/>
      <c r="C583" s="335"/>
      <c r="D583" s="335"/>
      <c r="E583" s="396">
        <f>IFERROR(VLOOKUP(B583,'Dates and Rates'!A:D,3,FALSE), "")</f>
        <v>0</v>
      </c>
      <c r="F583" s="396">
        <f t="shared" si="8"/>
        <v>0</v>
      </c>
    </row>
    <row r="584" spans="1:6">
      <c r="A584" s="334"/>
      <c r="B584" s="335"/>
      <c r="C584" s="335"/>
      <c r="D584" s="335"/>
      <c r="E584" s="396">
        <f>IFERROR(VLOOKUP(B584,'Dates and Rates'!A:D,3,FALSE), "")</f>
        <v>0</v>
      </c>
      <c r="F584" s="396">
        <f t="shared" si="8"/>
        <v>0</v>
      </c>
    </row>
    <row r="585" spans="1:6">
      <c r="A585" s="334"/>
      <c r="B585" s="335"/>
      <c r="C585" s="335"/>
      <c r="D585" s="335"/>
      <c r="E585" s="396">
        <f>IFERROR(VLOOKUP(B585,'Dates and Rates'!A:D,3,FALSE), "")</f>
        <v>0</v>
      </c>
      <c r="F585" s="396">
        <f t="shared" ref="F585:F648" si="9">+IFERROR(D585*E585,"")</f>
        <v>0</v>
      </c>
    </row>
    <row r="586" spans="1:6">
      <c r="A586" s="334"/>
      <c r="B586" s="335"/>
      <c r="C586" s="335"/>
      <c r="D586" s="335"/>
      <c r="E586" s="396">
        <f>IFERROR(VLOOKUP(B586,'Dates and Rates'!A:D,3,FALSE), "")</f>
        <v>0</v>
      </c>
      <c r="F586" s="396">
        <f t="shared" si="9"/>
        <v>0</v>
      </c>
    </row>
    <row r="587" spans="1:6">
      <c r="A587" s="334"/>
      <c r="B587" s="335"/>
      <c r="C587" s="335"/>
      <c r="D587" s="335"/>
      <c r="E587" s="396">
        <f>IFERROR(VLOOKUP(B587,'Dates and Rates'!A:D,3,FALSE), "")</f>
        <v>0</v>
      </c>
      <c r="F587" s="396">
        <f t="shared" si="9"/>
        <v>0</v>
      </c>
    </row>
    <row r="588" spans="1:6">
      <c r="A588" s="334"/>
      <c r="B588" s="335"/>
      <c r="C588" s="335"/>
      <c r="D588" s="335"/>
      <c r="E588" s="396">
        <f>IFERROR(VLOOKUP(B588,'Dates and Rates'!A:D,3,FALSE), "")</f>
        <v>0</v>
      </c>
      <c r="F588" s="396">
        <f t="shared" si="9"/>
        <v>0</v>
      </c>
    </row>
    <row r="589" spans="1:6">
      <c r="A589" s="334"/>
      <c r="B589" s="335"/>
      <c r="C589" s="335"/>
      <c r="D589" s="335"/>
      <c r="E589" s="396">
        <f>IFERROR(VLOOKUP(B589,'Dates and Rates'!A:D,3,FALSE), "")</f>
        <v>0</v>
      </c>
      <c r="F589" s="396">
        <f t="shared" si="9"/>
        <v>0</v>
      </c>
    </row>
    <row r="590" spans="1:6">
      <c r="A590" s="334"/>
      <c r="B590" s="335"/>
      <c r="C590" s="335"/>
      <c r="D590" s="335"/>
      <c r="E590" s="396">
        <f>IFERROR(VLOOKUP(B590,'Dates and Rates'!A:D,3,FALSE), "")</f>
        <v>0</v>
      </c>
      <c r="F590" s="396">
        <f t="shared" si="9"/>
        <v>0</v>
      </c>
    </row>
    <row r="591" spans="1:6">
      <c r="A591" s="334"/>
      <c r="B591" s="335"/>
      <c r="C591" s="335"/>
      <c r="D591" s="335"/>
      <c r="E591" s="396">
        <f>IFERROR(VLOOKUP(B591,'Dates and Rates'!A:D,3,FALSE), "")</f>
        <v>0</v>
      </c>
      <c r="F591" s="396">
        <f t="shared" si="9"/>
        <v>0</v>
      </c>
    </row>
    <row r="592" spans="1:6">
      <c r="A592" s="334"/>
      <c r="B592" s="335"/>
      <c r="C592" s="335"/>
      <c r="D592" s="335"/>
      <c r="E592" s="396">
        <f>IFERROR(VLOOKUP(B592,'Dates and Rates'!A:D,3,FALSE), "")</f>
        <v>0</v>
      </c>
      <c r="F592" s="396">
        <f t="shared" si="9"/>
        <v>0</v>
      </c>
    </row>
    <row r="593" spans="1:6">
      <c r="A593" s="334"/>
      <c r="B593" s="335"/>
      <c r="C593" s="335"/>
      <c r="D593" s="335"/>
      <c r="E593" s="396">
        <f>IFERROR(VLOOKUP(B593,'Dates and Rates'!A:D,3,FALSE), "")</f>
        <v>0</v>
      </c>
      <c r="F593" s="396">
        <f t="shared" si="9"/>
        <v>0</v>
      </c>
    </row>
    <row r="594" spans="1:6">
      <c r="A594" s="334"/>
      <c r="B594" s="335"/>
      <c r="C594" s="335"/>
      <c r="D594" s="335"/>
      <c r="E594" s="396">
        <f>IFERROR(VLOOKUP(B594,'Dates and Rates'!A:D,3,FALSE), "")</f>
        <v>0</v>
      </c>
      <c r="F594" s="396">
        <f t="shared" si="9"/>
        <v>0</v>
      </c>
    </row>
    <row r="595" spans="1:6">
      <c r="A595" s="334"/>
      <c r="B595" s="335"/>
      <c r="C595" s="335"/>
      <c r="D595" s="335"/>
      <c r="E595" s="396">
        <f>IFERROR(VLOOKUP(B595,'Dates and Rates'!A:D,3,FALSE), "")</f>
        <v>0</v>
      </c>
      <c r="F595" s="396">
        <f t="shared" si="9"/>
        <v>0</v>
      </c>
    </row>
    <row r="596" spans="1:6">
      <c r="A596" s="334"/>
      <c r="B596" s="335"/>
      <c r="C596" s="335"/>
      <c r="D596" s="335"/>
      <c r="E596" s="396">
        <f>IFERROR(VLOOKUP(B596,'Dates and Rates'!A:D,3,FALSE), "")</f>
        <v>0</v>
      </c>
      <c r="F596" s="396">
        <f t="shared" si="9"/>
        <v>0</v>
      </c>
    </row>
    <row r="597" spans="1:6">
      <c r="A597" s="334"/>
      <c r="B597" s="335"/>
      <c r="C597" s="335"/>
      <c r="D597" s="335"/>
      <c r="E597" s="396">
        <f>IFERROR(VLOOKUP(B597,'Dates and Rates'!A:D,3,FALSE), "")</f>
        <v>0</v>
      </c>
      <c r="F597" s="396">
        <f t="shared" si="9"/>
        <v>0</v>
      </c>
    </row>
    <row r="598" spans="1:6">
      <c r="A598" s="334"/>
      <c r="B598" s="335"/>
      <c r="C598" s="335"/>
      <c r="D598" s="335"/>
      <c r="E598" s="396">
        <f>IFERROR(VLOOKUP(B598,'Dates and Rates'!A:D,3,FALSE), "")</f>
        <v>0</v>
      </c>
      <c r="F598" s="396">
        <f t="shared" si="9"/>
        <v>0</v>
      </c>
    </row>
    <row r="599" spans="1:6">
      <c r="A599" s="334"/>
      <c r="B599" s="335"/>
      <c r="C599" s="335"/>
      <c r="D599" s="335"/>
      <c r="E599" s="396">
        <f>IFERROR(VLOOKUP(B599,'Dates and Rates'!A:D,3,FALSE), "")</f>
        <v>0</v>
      </c>
      <c r="F599" s="396">
        <f t="shared" si="9"/>
        <v>0</v>
      </c>
    </row>
    <row r="600" spans="1:6">
      <c r="A600" s="334"/>
      <c r="B600" s="335"/>
      <c r="C600" s="335"/>
      <c r="D600" s="335"/>
      <c r="E600" s="396">
        <f>IFERROR(VLOOKUP(B600,'Dates and Rates'!A:D,3,FALSE), "")</f>
        <v>0</v>
      </c>
      <c r="F600" s="396">
        <f t="shared" si="9"/>
        <v>0</v>
      </c>
    </row>
    <row r="601" spans="1:6">
      <c r="A601" s="334"/>
      <c r="B601" s="335"/>
      <c r="C601" s="335"/>
      <c r="D601" s="335"/>
      <c r="E601" s="396">
        <f>IFERROR(VLOOKUP(B601,'Dates and Rates'!A:D,3,FALSE), "")</f>
        <v>0</v>
      </c>
      <c r="F601" s="396">
        <f t="shared" si="9"/>
        <v>0</v>
      </c>
    </row>
    <row r="602" spans="1:6">
      <c r="A602" s="334"/>
      <c r="B602" s="335"/>
      <c r="C602" s="335"/>
      <c r="D602" s="335"/>
      <c r="E602" s="396">
        <f>IFERROR(VLOOKUP(B602,'Dates and Rates'!A:D,3,FALSE), "")</f>
        <v>0</v>
      </c>
      <c r="F602" s="396">
        <f t="shared" si="9"/>
        <v>0</v>
      </c>
    </row>
    <row r="603" spans="1:6">
      <c r="A603" s="334"/>
      <c r="B603" s="335"/>
      <c r="C603" s="335"/>
      <c r="D603" s="335"/>
      <c r="E603" s="396">
        <f>IFERROR(VLOOKUP(B603,'Dates and Rates'!A:D,3,FALSE), "")</f>
        <v>0</v>
      </c>
      <c r="F603" s="396">
        <f t="shared" si="9"/>
        <v>0</v>
      </c>
    </row>
    <row r="604" spans="1:6">
      <c r="A604" s="334"/>
      <c r="B604" s="335"/>
      <c r="C604" s="335"/>
      <c r="D604" s="335"/>
      <c r="E604" s="396">
        <f>IFERROR(VLOOKUP(B604,'Dates and Rates'!A:D,3,FALSE), "")</f>
        <v>0</v>
      </c>
      <c r="F604" s="396">
        <f t="shared" si="9"/>
        <v>0</v>
      </c>
    </row>
    <row r="605" spans="1:6">
      <c r="A605" s="334"/>
      <c r="B605" s="335"/>
      <c r="C605" s="335"/>
      <c r="D605" s="335"/>
      <c r="E605" s="396">
        <f>IFERROR(VLOOKUP(B605,'Dates and Rates'!A:D,3,FALSE), "")</f>
        <v>0</v>
      </c>
      <c r="F605" s="396">
        <f t="shared" si="9"/>
        <v>0</v>
      </c>
    </row>
    <row r="606" spans="1:6">
      <c r="A606" s="334"/>
      <c r="B606" s="335"/>
      <c r="C606" s="335"/>
      <c r="D606" s="335"/>
      <c r="E606" s="396">
        <f>IFERROR(VLOOKUP(B606,'Dates and Rates'!A:D,3,FALSE), "")</f>
        <v>0</v>
      </c>
      <c r="F606" s="396">
        <f t="shared" si="9"/>
        <v>0</v>
      </c>
    </row>
    <row r="607" spans="1:6">
      <c r="A607" s="334"/>
      <c r="B607" s="335"/>
      <c r="C607" s="335"/>
      <c r="D607" s="335"/>
      <c r="E607" s="396">
        <f>IFERROR(VLOOKUP(B607,'Dates and Rates'!A:D,3,FALSE), "")</f>
        <v>0</v>
      </c>
      <c r="F607" s="396">
        <f t="shared" si="9"/>
        <v>0</v>
      </c>
    </row>
    <row r="608" spans="1:6">
      <c r="A608" s="334"/>
      <c r="B608" s="335"/>
      <c r="C608" s="335"/>
      <c r="D608" s="335"/>
      <c r="E608" s="396">
        <f>IFERROR(VLOOKUP(B608,'Dates and Rates'!A:D,3,FALSE), "")</f>
        <v>0</v>
      </c>
      <c r="F608" s="396">
        <f t="shared" si="9"/>
        <v>0</v>
      </c>
    </row>
    <row r="609" spans="1:6">
      <c r="A609" s="334"/>
      <c r="B609" s="335"/>
      <c r="C609" s="335"/>
      <c r="D609" s="335"/>
      <c r="E609" s="396">
        <f>IFERROR(VLOOKUP(B609,'Dates and Rates'!A:D,3,FALSE), "")</f>
        <v>0</v>
      </c>
      <c r="F609" s="396">
        <f t="shared" si="9"/>
        <v>0</v>
      </c>
    </row>
    <row r="610" spans="1:6">
      <c r="A610" s="334"/>
      <c r="B610" s="335"/>
      <c r="C610" s="335"/>
      <c r="D610" s="335"/>
      <c r="E610" s="396">
        <f>IFERROR(VLOOKUP(B610,'Dates and Rates'!A:D,3,FALSE), "")</f>
        <v>0</v>
      </c>
      <c r="F610" s="396">
        <f t="shared" si="9"/>
        <v>0</v>
      </c>
    </row>
    <row r="611" spans="1:6">
      <c r="A611" s="334"/>
      <c r="B611" s="335"/>
      <c r="C611" s="335"/>
      <c r="D611" s="335"/>
      <c r="E611" s="396">
        <f>IFERROR(VLOOKUP(B611,'Dates and Rates'!A:D,3,FALSE), "")</f>
        <v>0</v>
      </c>
      <c r="F611" s="396">
        <f t="shared" si="9"/>
        <v>0</v>
      </c>
    </row>
    <row r="612" spans="1:6">
      <c r="A612" s="334"/>
      <c r="B612" s="335"/>
      <c r="C612" s="335"/>
      <c r="D612" s="335"/>
      <c r="E612" s="396">
        <f>IFERROR(VLOOKUP(B612,'Dates and Rates'!A:D,3,FALSE), "")</f>
        <v>0</v>
      </c>
      <c r="F612" s="396">
        <f t="shared" si="9"/>
        <v>0</v>
      </c>
    </row>
    <row r="613" spans="1:6">
      <c r="A613" s="334"/>
      <c r="B613" s="335"/>
      <c r="C613" s="335"/>
      <c r="D613" s="335"/>
      <c r="E613" s="396">
        <f>IFERROR(VLOOKUP(B613,'Dates and Rates'!A:D,3,FALSE), "")</f>
        <v>0</v>
      </c>
      <c r="F613" s="396">
        <f t="shared" si="9"/>
        <v>0</v>
      </c>
    </row>
    <row r="614" spans="1:6">
      <c r="A614" s="334"/>
      <c r="B614" s="335"/>
      <c r="C614" s="335"/>
      <c r="D614" s="335"/>
      <c r="E614" s="396">
        <f>IFERROR(VLOOKUP(B614,'Dates and Rates'!A:D,3,FALSE), "")</f>
        <v>0</v>
      </c>
      <c r="F614" s="396">
        <f t="shared" si="9"/>
        <v>0</v>
      </c>
    </row>
    <row r="615" spans="1:6">
      <c r="A615" s="334"/>
      <c r="B615" s="335"/>
      <c r="C615" s="335"/>
      <c r="D615" s="335"/>
      <c r="E615" s="396">
        <f>IFERROR(VLOOKUP(B615,'Dates and Rates'!A:D,3,FALSE), "")</f>
        <v>0</v>
      </c>
      <c r="F615" s="396">
        <f t="shared" si="9"/>
        <v>0</v>
      </c>
    </row>
    <row r="616" spans="1:6">
      <c r="A616" s="334"/>
      <c r="B616" s="335"/>
      <c r="C616" s="335"/>
      <c r="D616" s="335"/>
      <c r="E616" s="396">
        <f>IFERROR(VLOOKUP(B616,'Dates and Rates'!A:D,3,FALSE), "")</f>
        <v>0</v>
      </c>
      <c r="F616" s="396">
        <f t="shared" si="9"/>
        <v>0</v>
      </c>
    </row>
    <row r="617" spans="1:6">
      <c r="A617" s="334"/>
      <c r="B617" s="335"/>
      <c r="C617" s="335"/>
      <c r="D617" s="335"/>
      <c r="E617" s="396">
        <f>IFERROR(VLOOKUP(B617,'Dates and Rates'!A:D,3,FALSE), "")</f>
        <v>0</v>
      </c>
      <c r="F617" s="396">
        <f t="shared" si="9"/>
        <v>0</v>
      </c>
    </row>
    <row r="618" spans="1:6">
      <c r="A618" s="334"/>
      <c r="B618" s="335"/>
      <c r="C618" s="335"/>
      <c r="D618" s="335"/>
      <c r="E618" s="396">
        <f>IFERROR(VLOOKUP(B618,'Dates and Rates'!A:D,3,FALSE), "")</f>
        <v>0</v>
      </c>
      <c r="F618" s="396">
        <f t="shared" si="9"/>
        <v>0</v>
      </c>
    </row>
    <row r="619" spans="1:6">
      <c r="A619" s="334"/>
      <c r="B619" s="335"/>
      <c r="C619" s="335"/>
      <c r="D619" s="335"/>
      <c r="E619" s="396">
        <f>IFERROR(VLOOKUP(B619,'Dates and Rates'!A:D,3,FALSE), "")</f>
        <v>0</v>
      </c>
      <c r="F619" s="396">
        <f t="shared" si="9"/>
        <v>0</v>
      </c>
    </row>
    <row r="620" spans="1:6">
      <c r="A620" s="334"/>
      <c r="B620" s="335"/>
      <c r="C620" s="335"/>
      <c r="D620" s="335"/>
      <c r="E620" s="396">
        <f>IFERROR(VLOOKUP(B620,'Dates and Rates'!A:D,3,FALSE), "")</f>
        <v>0</v>
      </c>
      <c r="F620" s="396">
        <f t="shared" si="9"/>
        <v>0</v>
      </c>
    </row>
    <row r="621" spans="1:6">
      <c r="A621" s="334"/>
      <c r="B621" s="335"/>
      <c r="C621" s="335"/>
      <c r="D621" s="335"/>
      <c r="E621" s="396">
        <f>IFERROR(VLOOKUP(B621,'Dates and Rates'!A:D,3,FALSE), "")</f>
        <v>0</v>
      </c>
      <c r="F621" s="396">
        <f t="shared" si="9"/>
        <v>0</v>
      </c>
    </row>
    <row r="622" spans="1:6">
      <c r="A622" s="334"/>
      <c r="B622" s="335"/>
      <c r="C622" s="335"/>
      <c r="D622" s="335"/>
      <c r="E622" s="396">
        <f>IFERROR(VLOOKUP(B622,'Dates and Rates'!A:D,3,FALSE), "")</f>
        <v>0</v>
      </c>
      <c r="F622" s="396">
        <f t="shared" si="9"/>
        <v>0</v>
      </c>
    </row>
    <row r="623" spans="1:6">
      <c r="A623" s="334"/>
      <c r="B623" s="335"/>
      <c r="C623" s="335"/>
      <c r="D623" s="335"/>
      <c r="E623" s="396">
        <f>IFERROR(VLOOKUP(B623,'Dates and Rates'!A:D,3,FALSE), "")</f>
        <v>0</v>
      </c>
      <c r="F623" s="396">
        <f t="shared" si="9"/>
        <v>0</v>
      </c>
    </row>
    <row r="624" spans="1:6">
      <c r="A624" s="334"/>
      <c r="B624" s="335"/>
      <c r="C624" s="335"/>
      <c r="D624" s="335"/>
      <c r="E624" s="396">
        <f>IFERROR(VLOOKUP(B624,'Dates and Rates'!A:D,3,FALSE), "")</f>
        <v>0</v>
      </c>
      <c r="F624" s="396">
        <f t="shared" si="9"/>
        <v>0</v>
      </c>
    </row>
    <row r="625" spans="1:6">
      <c r="A625" s="334"/>
      <c r="B625" s="335"/>
      <c r="C625" s="335"/>
      <c r="D625" s="335"/>
      <c r="E625" s="396">
        <f>IFERROR(VLOOKUP(B625,'Dates and Rates'!A:D,3,FALSE), "")</f>
        <v>0</v>
      </c>
      <c r="F625" s="396">
        <f t="shared" si="9"/>
        <v>0</v>
      </c>
    </row>
    <row r="626" spans="1:6">
      <c r="A626" s="334"/>
      <c r="B626" s="335"/>
      <c r="C626" s="335"/>
      <c r="D626" s="335"/>
      <c r="E626" s="396">
        <f>IFERROR(VLOOKUP(B626,'Dates and Rates'!A:D,3,FALSE), "")</f>
        <v>0</v>
      </c>
      <c r="F626" s="396">
        <f t="shared" si="9"/>
        <v>0</v>
      </c>
    </row>
    <row r="627" spans="1:6">
      <c r="A627" s="334"/>
      <c r="B627" s="335"/>
      <c r="C627" s="335"/>
      <c r="D627" s="335"/>
      <c r="E627" s="396">
        <f>IFERROR(VLOOKUP(B627,'Dates and Rates'!A:D,3,FALSE), "")</f>
        <v>0</v>
      </c>
      <c r="F627" s="396">
        <f t="shared" si="9"/>
        <v>0</v>
      </c>
    </row>
    <row r="628" spans="1:6">
      <c r="A628" s="334"/>
      <c r="B628" s="335"/>
      <c r="C628" s="335"/>
      <c r="D628" s="335"/>
      <c r="E628" s="396">
        <f>IFERROR(VLOOKUP(B628,'Dates and Rates'!A:D,3,FALSE), "")</f>
        <v>0</v>
      </c>
      <c r="F628" s="396">
        <f t="shared" si="9"/>
        <v>0</v>
      </c>
    </row>
    <row r="629" spans="1:6">
      <c r="A629" s="334"/>
      <c r="B629" s="335"/>
      <c r="C629" s="335"/>
      <c r="D629" s="335"/>
      <c r="E629" s="396">
        <f>IFERROR(VLOOKUP(B629,'Dates and Rates'!A:D,3,FALSE), "")</f>
        <v>0</v>
      </c>
      <c r="F629" s="396">
        <f t="shared" si="9"/>
        <v>0</v>
      </c>
    </row>
    <row r="630" spans="1:6">
      <c r="A630" s="334"/>
      <c r="B630" s="335"/>
      <c r="C630" s="335"/>
      <c r="D630" s="335"/>
      <c r="E630" s="396">
        <f>IFERROR(VLOOKUP(B630,'Dates and Rates'!A:D,3,FALSE), "")</f>
        <v>0</v>
      </c>
      <c r="F630" s="396">
        <f t="shared" si="9"/>
        <v>0</v>
      </c>
    </row>
    <row r="631" spans="1:6">
      <c r="A631" s="334"/>
      <c r="B631" s="335"/>
      <c r="C631" s="335"/>
      <c r="D631" s="335"/>
      <c r="E631" s="396">
        <f>IFERROR(VLOOKUP(B631,'Dates and Rates'!A:D,3,FALSE), "")</f>
        <v>0</v>
      </c>
      <c r="F631" s="396">
        <f t="shared" si="9"/>
        <v>0</v>
      </c>
    </row>
    <row r="632" spans="1:6">
      <c r="A632" s="334"/>
      <c r="B632" s="335"/>
      <c r="C632" s="335"/>
      <c r="D632" s="335"/>
      <c r="E632" s="396">
        <f>IFERROR(VLOOKUP(B632,'Dates and Rates'!A:D,3,FALSE), "")</f>
        <v>0</v>
      </c>
      <c r="F632" s="396">
        <f t="shared" si="9"/>
        <v>0</v>
      </c>
    </row>
    <row r="633" spans="1:6">
      <c r="A633" s="334"/>
      <c r="B633" s="335"/>
      <c r="C633" s="335"/>
      <c r="D633" s="335"/>
      <c r="E633" s="396">
        <f>IFERROR(VLOOKUP(B633,'Dates and Rates'!A:D,3,FALSE), "")</f>
        <v>0</v>
      </c>
      <c r="F633" s="396">
        <f t="shared" si="9"/>
        <v>0</v>
      </c>
    </row>
    <row r="634" spans="1:6">
      <c r="A634" s="334"/>
      <c r="B634" s="335"/>
      <c r="C634" s="335"/>
      <c r="D634" s="335"/>
      <c r="E634" s="396">
        <f>IFERROR(VLOOKUP(B634,'Dates and Rates'!A:D,3,FALSE), "")</f>
        <v>0</v>
      </c>
      <c r="F634" s="396">
        <f t="shared" si="9"/>
        <v>0</v>
      </c>
    </row>
    <row r="635" spans="1:6">
      <c r="A635" s="334"/>
      <c r="B635" s="335"/>
      <c r="C635" s="335"/>
      <c r="D635" s="335"/>
      <c r="E635" s="396">
        <f>IFERROR(VLOOKUP(B635,'Dates and Rates'!A:D,3,FALSE), "")</f>
        <v>0</v>
      </c>
      <c r="F635" s="396">
        <f t="shared" si="9"/>
        <v>0</v>
      </c>
    </row>
    <row r="636" spans="1:6">
      <c r="A636" s="334"/>
      <c r="B636" s="335"/>
      <c r="C636" s="335"/>
      <c r="D636" s="335"/>
      <c r="E636" s="396">
        <f>IFERROR(VLOOKUP(B636,'Dates and Rates'!A:D,3,FALSE), "")</f>
        <v>0</v>
      </c>
      <c r="F636" s="396">
        <f t="shared" si="9"/>
        <v>0</v>
      </c>
    </row>
    <row r="637" spans="1:6">
      <c r="A637" s="334"/>
      <c r="B637" s="335"/>
      <c r="C637" s="335"/>
      <c r="D637" s="335"/>
      <c r="E637" s="396">
        <f>IFERROR(VLOOKUP(B637,'Dates and Rates'!A:D,3,FALSE), "")</f>
        <v>0</v>
      </c>
      <c r="F637" s="396">
        <f t="shared" si="9"/>
        <v>0</v>
      </c>
    </row>
    <row r="638" spans="1:6">
      <c r="A638" s="334"/>
      <c r="B638" s="335"/>
      <c r="C638" s="335"/>
      <c r="D638" s="335"/>
      <c r="E638" s="396">
        <f>IFERROR(VLOOKUP(B638,'Dates and Rates'!A:D,3,FALSE), "")</f>
        <v>0</v>
      </c>
      <c r="F638" s="396">
        <f t="shared" si="9"/>
        <v>0</v>
      </c>
    </row>
    <row r="639" spans="1:6">
      <c r="A639" s="334"/>
      <c r="B639" s="335"/>
      <c r="C639" s="335"/>
      <c r="D639" s="335"/>
      <c r="E639" s="396">
        <f>IFERROR(VLOOKUP(B639,'Dates and Rates'!A:D,3,FALSE), "")</f>
        <v>0</v>
      </c>
      <c r="F639" s="396">
        <f t="shared" si="9"/>
        <v>0</v>
      </c>
    </row>
    <row r="640" spans="1:6">
      <c r="A640" s="334"/>
      <c r="B640" s="335"/>
      <c r="C640" s="335"/>
      <c r="D640" s="335"/>
      <c r="E640" s="396">
        <f>IFERROR(VLOOKUP(B640,'Dates and Rates'!A:D,3,FALSE), "")</f>
        <v>0</v>
      </c>
      <c r="F640" s="396">
        <f t="shared" si="9"/>
        <v>0</v>
      </c>
    </row>
    <row r="641" spans="1:6">
      <c r="A641" s="334"/>
      <c r="B641" s="335"/>
      <c r="C641" s="335"/>
      <c r="D641" s="335"/>
      <c r="E641" s="396">
        <f>IFERROR(VLOOKUP(B641,'Dates and Rates'!A:D,3,FALSE), "")</f>
        <v>0</v>
      </c>
      <c r="F641" s="396">
        <f t="shared" si="9"/>
        <v>0</v>
      </c>
    </row>
    <row r="642" spans="1:6">
      <c r="A642" s="334"/>
      <c r="B642" s="335"/>
      <c r="C642" s="335"/>
      <c r="D642" s="335"/>
      <c r="E642" s="396">
        <f>IFERROR(VLOOKUP(B642,'Dates and Rates'!A:D,3,FALSE), "")</f>
        <v>0</v>
      </c>
      <c r="F642" s="396">
        <f t="shared" si="9"/>
        <v>0</v>
      </c>
    </row>
    <row r="643" spans="1:6">
      <c r="A643" s="334"/>
      <c r="B643" s="335"/>
      <c r="C643" s="335"/>
      <c r="D643" s="335"/>
      <c r="E643" s="396">
        <f>IFERROR(VLOOKUP(B643,'Dates and Rates'!A:D,3,FALSE), "")</f>
        <v>0</v>
      </c>
      <c r="F643" s="396">
        <f t="shared" si="9"/>
        <v>0</v>
      </c>
    </row>
    <row r="644" spans="1:6">
      <c r="A644" s="334"/>
      <c r="B644" s="335"/>
      <c r="C644" s="335"/>
      <c r="D644" s="335"/>
      <c r="E644" s="396">
        <f>IFERROR(VLOOKUP(B644,'Dates and Rates'!A:D,3,FALSE), "")</f>
        <v>0</v>
      </c>
      <c r="F644" s="396">
        <f t="shared" si="9"/>
        <v>0</v>
      </c>
    </row>
    <row r="645" spans="1:6">
      <c r="A645" s="334"/>
      <c r="B645" s="335"/>
      <c r="C645" s="335"/>
      <c r="D645" s="335"/>
      <c r="E645" s="396">
        <f>IFERROR(VLOOKUP(B645,'Dates and Rates'!A:D,3,FALSE), "")</f>
        <v>0</v>
      </c>
      <c r="F645" s="396">
        <f t="shared" si="9"/>
        <v>0</v>
      </c>
    </row>
    <row r="646" spans="1:6">
      <c r="A646" s="334"/>
      <c r="B646" s="335"/>
      <c r="C646" s="335"/>
      <c r="D646" s="335"/>
      <c r="E646" s="396">
        <f>IFERROR(VLOOKUP(B646,'Dates and Rates'!A:D,3,FALSE), "")</f>
        <v>0</v>
      </c>
      <c r="F646" s="396">
        <f t="shared" si="9"/>
        <v>0</v>
      </c>
    </row>
    <row r="647" spans="1:6">
      <c r="A647" s="334"/>
      <c r="B647" s="335"/>
      <c r="C647" s="335"/>
      <c r="D647" s="335"/>
      <c r="E647" s="396">
        <f>IFERROR(VLOOKUP(B647,'Dates and Rates'!A:D,3,FALSE), "")</f>
        <v>0</v>
      </c>
      <c r="F647" s="396">
        <f t="shared" si="9"/>
        <v>0</v>
      </c>
    </row>
    <row r="648" spans="1:6">
      <c r="A648" s="334"/>
      <c r="B648" s="335"/>
      <c r="C648" s="335"/>
      <c r="D648" s="335"/>
      <c r="E648" s="396">
        <f>IFERROR(VLOOKUP(B648,'Dates and Rates'!A:D,3,FALSE), "")</f>
        <v>0</v>
      </c>
      <c r="F648" s="396">
        <f t="shared" si="9"/>
        <v>0</v>
      </c>
    </row>
    <row r="649" spans="1:6">
      <c r="A649" s="334"/>
      <c r="B649" s="335"/>
      <c r="C649" s="335"/>
      <c r="D649" s="335"/>
      <c r="E649" s="396">
        <f>IFERROR(VLOOKUP(B649,'Dates and Rates'!A:D,3,FALSE), "")</f>
        <v>0</v>
      </c>
      <c r="F649" s="396">
        <f t="shared" ref="F649:F712" si="10">+IFERROR(D649*E649,"")</f>
        <v>0</v>
      </c>
    </row>
    <row r="650" spans="1:6">
      <c r="A650" s="334"/>
      <c r="B650" s="335"/>
      <c r="C650" s="335"/>
      <c r="D650" s="335"/>
      <c r="E650" s="396">
        <f>IFERROR(VLOOKUP(B650,'Dates and Rates'!A:D,3,FALSE), "")</f>
        <v>0</v>
      </c>
      <c r="F650" s="396">
        <f t="shared" si="10"/>
        <v>0</v>
      </c>
    </row>
    <row r="651" spans="1:6">
      <c r="A651" s="334"/>
      <c r="B651" s="335"/>
      <c r="C651" s="335"/>
      <c r="D651" s="335"/>
      <c r="E651" s="396">
        <f>IFERROR(VLOOKUP(B651,'Dates and Rates'!A:D,3,FALSE), "")</f>
        <v>0</v>
      </c>
      <c r="F651" s="396">
        <f t="shared" si="10"/>
        <v>0</v>
      </c>
    </row>
    <row r="652" spans="1:6">
      <c r="A652" s="334"/>
      <c r="B652" s="335"/>
      <c r="C652" s="335"/>
      <c r="D652" s="335"/>
      <c r="E652" s="396">
        <f>IFERROR(VLOOKUP(B652,'Dates and Rates'!A:D,3,FALSE), "")</f>
        <v>0</v>
      </c>
      <c r="F652" s="396">
        <f t="shared" si="10"/>
        <v>0</v>
      </c>
    </row>
    <row r="653" spans="1:6">
      <c r="A653" s="334"/>
      <c r="B653" s="335"/>
      <c r="C653" s="335"/>
      <c r="D653" s="335"/>
      <c r="E653" s="396">
        <f>IFERROR(VLOOKUP(B653,'Dates and Rates'!A:D,3,FALSE), "")</f>
        <v>0</v>
      </c>
      <c r="F653" s="396">
        <f t="shared" si="10"/>
        <v>0</v>
      </c>
    </row>
    <row r="654" spans="1:6">
      <c r="A654" s="334"/>
      <c r="B654" s="335"/>
      <c r="C654" s="335"/>
      <c r="D654" s="335"/>
      <c r="E654" s="396">
        <f>IFERROR(VLOOKUP(B654,'Dates and Rates'!A:D,3,FALSE), "")</f>
        <v>0</v>
      </c>
      <c r="F654" s="396">
        <f t="shared" si="10"/>
        <v>0</v>
      </c>
    </row>
    <row r="655" spans="1:6">
      <c r="A655" s="334"/>
      <c r="B655" s="335"/>
      <c r="C655" s="335"/>
      <c r="D655" s="335"/>
      <c r="E655" s="396">
        <f>IFERROR(VLOOKUP(B655,'Dates and Rates'!A:D,3,FALSE), "")</f>
        <v>0</v>
      </c>
      <c r="F655" s="396">
        <f t="shared" si="10"/>
        <v>0</v>
      </c>
    </row>
    <row r="656" spans="1:6">
      <c r="A656" s="334"/>
      <c r="B656" s="335"/>
      <c r="C656" s="335"/>
      <c r="D656" s="335"/>
      <c r="E656" s="396">
        <f>IFERROR(VLOOKUP(B656,'Dates and Rates'!A:D,3,FALSE), "")</f>
        <v>0</v>
      </c>
      <c r="F656" s="396">
        <f t="shared" si="10"/>
        <v>0</v>
      </c>
    </row>
    <row r="657" spans="1:6">
      <c r="A657" s="334"/>
      <c r="B657" s="335"/>
      <c r="C657" s="335"/>
      <c r="D657" s="335"/>
      <c r="E657" s="396">
        <f>IFERROR(VLOOKUP(B657,'Dates and Rates'!A:D,3,FALSE), "")</f>
        <v>0</v>
      </c>
      <c r="F657" s="396">
        <f t="shared" si="10"/>
        <v>0</v>
      </c>
    </row>
    <row r="658" spans="1:6">
      <c r="A658" s="334"/>
      <c r="B658" s="335"/>
      <c r="C658" s="335"/>
      <c r="D658" s="335"/>
      <c r="E658" s="396">
        <f>IFERROR(VLOOKUP(B658,'Dates and Rates'!A:D,3,FALSE), "")</f>
        <v>0</v>
      </c>
      <c r="F658" s="396">
        <f t="shared" si="10"/>
        <v>0</v>
      </c>
    </row>
    <row r="659" spans="1:6">
      <c r="A659" s="334"/>
      <c r="B659" s="335"/>
      <c r="C659" s="335"/>
      <c r="D659" s="335"/>
      <c r="E659" s="396">
        <f>IFERROR(VLOOKUP(B659,'Dates and Rates'!A:D,3,FALSE), "")</f>
        <v>0</v>
      </c>
      <c r="F659" s="396">
        <f t="shared" si="10"/>
        <v>0</v>
      </c>
    </row>
    <row r="660" spans="1:6">
      <c r="A660" s="334"/>
      <c r="B660" s="335"/>
      <c r="C660" s="335"/>
      <c r="D660" s="335"/>
      <c r="E660" s="396">
        <f>IFERROR(VLOOKUP(B660,'Dates and Rates'!A:D,3,FALSE), "")</f>
        <v>0</v>
      </c>
      <c r="F660" s="396">
        <f t="shared" si="10"/>
        <v>0</v>
      </c>
    </row>
    <row r="661" spans="1:6">
      <c r="A661" s="334"/>
      <c r="B661" s="335"/>
      <c r="C661" s="335"/>
      <c r="D661" s="335"/>
      <c r="E661" s="396">
        <f>IFERROR(VLOOKUP(B661,'Dates and Rates'!A:D,3,FALSE), "")</f>
        <v>0</v>
      </c>
      <c r="F661" s="396">
        <f t="shared" si="10"/>
        <v>0</v>
      </c>
    </row>
    <row r="662" spans="1:6">
      <c r="A662" s="334"/>
      <c r="B662" s="335"/>
      <c r="C662" s="335"/>
      <c r="D662" s="335"/>
      <c r="E662" s="396">
        <f>IFERROR(VLOOKUP(B662,'Dates and Rates'!A:D,3,FALSE), "")</f>
        <v>0</v>
      </c>
      <c r="F662" s="396">
        <f t="shared" si="10"/>
        <v>0</v>
      </c>
    </row>
    <row r="663" spans="1:6">
      <c r="A663" s="334"/>
      <c r="B663" s="335"/>
      <c r="C663" s="335"/>
      <c r="D663" s="335"/>
      <c r="E663" s="396">
        <f>IFERROR(VLOOKUP(B663,'Dates and Rates'!A:D,3,FALSE), "")</f>
        <v>0</v>
      </c>
      <c r="F663" s="396">
        <f t="shared" si="10"/>
        <v>0</v>
      </c>
    </row>
    <row r="664" spans="1:6">
      <c r="A664" s="334"/>
      <c r="B664" s="335"/>
      <c r="C664" s="335"/>
      <c r="D664" s="335"/>
      <c r="E664" s="396">
        <f>IFERROR(VLOOKUP(B664,'Dates and Rates'!A:D,3,FALSE), "")</f>
        <v>0</v>
      </c>
      <c r="F664" s="396">
        <f t="shared" si="10"/>
        <v>0</v>
      </c>
    </row>
    <row r="665" spans="1:6">
      <c r="A665" s="334"/>
      <c r="B665" s="335"/>
      <c r="C665" s="335"/>
      <c r="D665" s="335"/>
      <c r="E665" s="396">
        <f>IFERROR(VLOOKUP(B665,'Dates and Rates'!A:D,3,FALSE), "")</f>
        <v>0</v>
      </c>
      <c r="F665" s="396">
        <f t="shared" si="10"/>
        <v>0</v>
      </c>
    </row>
    <row r="666" spans="1:6">
      <c r="A666" s="334"/>
      <c r="B666" s="335"/>
      <c r="C666" s="335"/>
      <c r="D666" s="335"/>
      <c r="E666" s="396">
        <f>IFERROR(VLOOKUP(B666,'Dates and Rates'!A:D,3,FALSE), "")</f>
        <v>0</v>
      </c>
      <c r="F666" s="396">
        <f t="shared" si="10"/>
        <v>0</v>
      </c>
    </row>
    <row r="667" spans="1:6">
      <c r="A667" s="334"/>
      <c r="B667" s="335"/>
      <c r="C667" s="335"/>
      <c r="D667" s="335"/>
      <c r="E667" s="396">
        <f>IFERROR(VLOOKUP(B667,'Dates and Rates'!A:D,3,FALSE), "")</f>
        <v>0</v>
      </c>
      <c r="F667" s="396">
        <f t="shared" si="10"/>
        <v>0</v>
      </c>
    </row>
    <row r="668" spans="1:6">
      <c r="A668" s="334"/>
      <c r="B668" s="335"/>
      <c r="C668" s="335"/>
      <c r="D668" s="335"/>
      <c r="E668" s="396">
        <f>IFERROR(VLOOKUP(B668,'Dates and Rates'!A:D,3,FALSE), "")</f>
        <v>0</v>
      </c>
      <c r="F668" s="396">
        <f t="shared" si="10"/>
        <v>0</v>
      </c>
    </row>
    <row r="669" spans="1:6">
      <c r="A669" s="334"/>
      <c r="B669" s="335"/>
      <c r="C669" s="335"/>
      <c r="D669" s="335"/>
      <c r="E669" s="396">
        <f>IFERROR(VLOOKUP(B669,'Dates and Rates'!A:D,3,FALSE), "")</f>
        <v>0</v>
      </c>
      <c r="F669" s="396">
        <f t="shared" si="10"/>
        <v>0</v>
      </c>
    </row>
    <row r="670" spans="1:6">
      <c r="A670" s="334"/>
      <c r="B670" s="335"/>
      <c r="C670" s="335"/>
      <c r="D670" s="335"/>
      <c r="E670" s="396">
        <f>IFERROR(VLOOKUP(B670,'Dates and Rates'!A:D,3,FALSE), "")</f>
        <v>0</v>
      </c>
      <c r="F670" s="396">
        <f t="shared" si="10"/>
        <v>0</v>
      </c>
    </row>
    <row r="671" spans="1:6">
      <c r="A671" s="334"/>
      <c r="B671" s="335"/>
      <c r="C671" s="335"/>
      <c r="D671" s="335"/>
      <c r="E671" s="396">
        <f>IFERROR(VLOOKUP(B671,'Dates and Rates'!A:D,3,FALSE), "")</f>
        <v>0</v>
      </c>
      <c r="F671" s="396">
        <f t="shared" si="10"/>
        <v>0</v>
      </c>
    </row>
    <row r="672" spans="1:6">
      <c r="A672" s="334"/>
      <c r="B672" s="335"/>
      <c r="C672" s="335"/>
      <c r="D672" s="335"/>
      <c r="E672" s="396">
        <f>IFERROR(VLOOKUP(B672,'Dates and Rates'!A:D,3,FALSE), "")</f>
        <v>0</v>
      </c>
      <c r="F672" s="396">
        <f t="shared" si="10"/>
        <v>0</v>
      </c>
    </row>
    <row r="673" spans="1:6">
      <c r="A673" s="334"/>
      <c r="B673" s="335"/>
      <c r="C673" s="335"/>
      <c r="D673" s="335"/>
      <c r="E673" s="396">
        <f>IFERROR(VLOOKUP(B673,'Dates and Rates'!A:D,3,FALSE), "")</f>
        <v>0</v>
      </c>
      <c r="F673" s="396">
        <f t="shared" si="10"/>
        <v>0</v>
      </c>
    </row>
    <row r="674" spans="1:6">
      <c r="A674" s="334"/>
      <c r="B674" s="335"/>
      <c r="C674" s="335"/>
      <c r="D674" s="335"/>
      <c r="E674" s="396">
        <f>IFERROR(VLOOKUP(B674,'Dates and Rates'!A:D,3,FALSE), "")</f>
        <v>0</v>
      </c>
      <c r="F674" s="396">
        <f t="shared" si="10"/>
        <v>0</v>
      </c>
    </row>
    <row r="675" spans="1:6">
      <c r="A675" s="334"/>
      <c r="B675" s="335"/>
      <c r="C675" s="335"/>
      <c r="D675" s="335"/>
      <c r="E675" s="396">
        <f>IFERROR(VLOOKUP(B675,'Dates and Rates'!A:D,3,FALSE), "")</f>
        <v>0</v>
      </c>
      <c r="F675" s="396">
        <f t="shared" si="10"/>
        <v>0</v>
      </c>
    </row>
    <row r="676" spans="1:6">
      <c r="A676" s="334"/>
      <c r="B676" s="335"/>
      <c r="C676" s="335"/>
      <c r="D676" s="335"/>
      <c r="E676" s="396">
        <f>IFERROR(VLOOKUP(B676,'Dates and Rates'!A:D,3,FALSE), "")</f>
        <v>0</v>
      </c>
      <c r="F676" s="396">
        <f t="shared" si="10"/>
        <v>0</v>
      </c>
    </row>
    <row r="677" spans="1:6">
      <c r="A677" s="334"/>
      <c r="B677" s="335"/>
      <c r="C677" s="335"/>
      <c r="D677" s="335"/>
      <c r="E677" s="396">
        <f>IFERROR(VLOOKUP(B677,'Dates and Rates'!A:D,3,FALSE), "")</f>
        <v>0</v>
      </c>
      <c r="F677" s="396">
        <f t="shared" si="10"/>
        <v>0</v>
      </c>
    </row>
    <row r="678" spans="1:6">
      <c r="A678" s="334"/>
      <c r="B678" s="335"/>
      <c r="C678" s="335"/>
      <c r="D678" s="335"/>
      <c r="E678" s="396">
        <f>IFERROR(VLOOKUP(B678,'Dates and Rates'!A:D,3,FALSE), "")</f>
        <v>0</v>
      </c>
      <c r="F678" s="396">
        <f t="shared" si="10"/>
        <v>0</v>
      </c>
    </row>
    <row r="679" spans="1:6">
      <c r="A679" s="334"/>
      <c r="B679" s="335"/>
      <c r="C679" s="335"/>
      <c r="D679" s="335"/>
      <c r="E679" s="396">
        <f>IFERROR(VLOOKUP(B679,'Dates and Rates'!A:D,3,FALSE), "")</f>
        <v>0</v>
      </c>
      <c r="F679" s="396">
        <f t="shared" si="10"/>
        <v>0</v>
      </c>
    </row>
    <row r="680" spans="1:6">
      <c r="A680" s="334"/>
      <c r="B680" s="335"/>
      <c r="C680" s="335"/>
      <c r="D680" s="335"/>
      <c r="E680" s="396">
        <f>IFERROR(VLOOKUP(B680,'Dates and Rates'!A:D,3,FALSE), "")</f>
        <v>0</v>
      </c>
      <c r="F680" s="396">
        <f t="shared" si="10"/>
        <v>0</v>
      </c>
    </row>
    <row r="681" spans="1:6">
      <c r="A681" s="334"/>
      <c r="B681" s="335"/>
      <c r="C681" s="335"/>
      <c r="D681" s="335"/>
      <c r="E681" s="396">
        <f>IFERROR(VLOOKUP(B681,'Dates and Rates'!A:D,3,FALSE), "")</f>
        <v>0</v>
      </c>
      <c r="F681" s="396">
        <f t="shared" si="10"/>
        <v>0</v>
      </c>
    </row>
    <row r="682" spans="1:6">
      <c r="A682" s="334"/>
      <c r="B682" s="335"/>
      <c r="C682" s="335"/>
      <c r="D682" s="335"/>
      <c r="E682" s="396">
        <f>IFERROR(VLOOKUP(B682,'Dates and Rates'!A:D,3,FALSE), "")</f>
        <v>0</v>
      </c>
      <c r="F682" s="396">
        <f t="shared" si="10"/>
        <v>0</v>
      </c>
    </row>
    <row r="683" spans="1:6">
      <c r="A683" s="334"/>
      <c r="B683" s="335"/>
      <c r="C683" s="335"/>
      <c r="D683" s="335"/>
      <c r="E683" s="396">
        <f>IFERROR(VLOOKUP(B683,'Dates and Rates'!A:D,3,FALSE), "")</f>
        <v>0</v>
      </c>
      <c r="F683" s="396">
        <f t="shared" si="10"/>
        <v>0</v>
      </c>
    </row>
    <row r="684" spans="1:6">
      <c r="A684" s="334"/>
      <c r="B684" s="335"/>
      <c r="C684" s="335"/>
      <c r="D684" s="335"/>
      <c r="E684" s="396">
        <f>IFERROR(VLOOKUP(B684,'Dates and Rates'!A:D,3,FALSE), "")</f>
        <v>0</v>
      </c>
      <c r="F684" s="396">
        <f t="shared" si="10"/>
        <v>0</v>
      </c>
    </row>
    <row r="685" spans="1:6">
      <c r="A685" s="334"/>
      <c r="B685" s="335"/>
      <c r="C685" s="335"/>
      <c r="D685" s="335"/>
      <c r="E685" s="396">
        <f>IFERROR(VLOOKUP(B685,'Dates and Rates'!A:D,3,FALSE), "")</f>
        <v>0</v>
      </c>
      <c r="F685" s="396">
        <f t="shared" si="10"/>
        <v>0</v>
      </c>
    </row>
    <row r="686" spans="1:6">
      <c r="A686" s="334"/>
      <c r="B686" s="335"/>
      <c r="C686" s="335"/>
      <c r="D686" s="335"/>
      <c r="E686" s="396">
        <f>IFERROR(VLOOKUP(B686,'Dates and Rates'!A:D,3,FALSE), "")</f>
        <v>0</v>
      </c>
      <c r="F686" s="396">
        <f t="shared" si="10"/>
        <v>0</v>
      </c>
    </row>
    <row r="687" spans="1:6">
      <c r="A687" s="334"/>
      <c r="B687" s="335"/>
      <c r="C687" s="335"/>
      <c r="D687" s="335"/>
      <c r="E687" s="396">
        <f>IFERROR(VLOOKUP(B687,'Dates and Rates'!A:D,3,FALSE), "")</f>
        <v>0</v>
      </c>
      <c r="F687" s="396">
        <f t="shared" si="10"/>
        <v>0</v>
      </c>
    </row>
    <row r="688" spans="1:6">
      <c r="A688" s="334"/>
      <c r="B688" s="335"/>
      <c r="C688" s="335"/>
      <c r="D688" s="335"/>
      <c r="E688" s="396">
        <f>IFERROR(VLOOKUP(B688,'Dates and Rates'!A:D,3,FALSE), "")</f>
        <v>0</v>
      </c>
      <c r="F688" s="396">
        <f t="shared" si="10"/>
        <v>0</v>
      </c>
    </row>
    <row r="689" spans="1:6">
      <c r="A689" s="334"/>
      <c r="B689" s="335"/>
      <c r="C689" s="335"/>
      <c r="D689" s="335"/>
      <c r="E689" s="396">
        <f>IFERROR(VLOOKUP(B689,'Dates and Rates'!A:D,3,FALSE), "")</f>
        <v>0</v>
      </c>
      <c r="F689" s="396">
        <f t="shared" si="10"/>
        <v>0</v>
      </c>
    </row>
    <row r="690" spans="1:6">
      <c r="A690" s="334"/>
      <c r="B690" s="335"/>
      <c r="C690" s="335"/>
      <c r="D690" s="335"/>
      <c r="E690" s="396">
        <f>IFERROR(VLOOKUP(B690,'Dates and Rates'!A:D,3,FALSE), "")</f>
        <v>0</v>
      </c>
      <c r="F690" s="396">
        <f t="shared" si="10"/>
        <v>0</v>
      </c>
    </row>
    <row r="691" spans="1:6">
      <c r="A691" s="334"/>
      <c r="B691" s="335"/>
      <c r="C691" s="335"/>
      <c r="D691" s="335"/>
      <c r="E691" s="396">
        <f>IFERROR(VLOOKUP(B691,'Dates and Rates'!A:D,3,FALSE), "")</f>
        <v>0</v>
      </c>
      <c r="F691" s="396">
        <f t="shared" si="10"/>
        <v>0</v>
      </c>
    </row>
    <row r="692" spans="1:6">
      <c r="A692" s="334"/>
      <c r="B692" s="335"/>
      <c r="C692" s="335"/>
      <c r="D692" s="335"/>
      <c r="E692" s="396">
        <f>IFERROR(VLOOKUP(B692,'Dates and Rates'!A:D,3,FALSE), "")</f>
        <v>0</v>
      </c>
      <c r="F692" s="396">
        <f t="shared" si="10"/>
        <v>0</v>
      </c>
    </row>
    <row r="693" spans="1:6">
      <c r="A693" s="334"/>
      <c r="B693" s="335"/>
      <c r="C693" s="335"/>
      <c r="D693" s="335"/>
      <c r="E693" s="396">
        <f>IFERROR(VLOOKUP(B693,'Dates and Rates'!A:D,3,FALSE), "")</f>
        <v>0</v>
      </c>
      <c r="F693" s="396">
        <f t="shared" si="10"/>
        <v>0</v>
      </c>
    </row>
    <row r="694" spans="1:6">
      <c r="A694" s="334"/>
      <c r="B694" s="335"/>
      <c r="C694" s="335"/>
      <c r="D694" s="335"/>
      <c r="E694" s="396">
        <f>IFERROR(VLOOKUP(B694,'Dates and Rates'!A:D,3,FALSE), "")</f>
        <v>0</v>
      </c>
      <c r="F694" s="396">
        <f t="shared" si="10"/>
        <v>0</v>
      </c>
    </row>
    <row r="695" spans="1:6">
      <c r="A695" s="334"/>
      <c r="B695" s="335"/>
      <c r="C695" s="335"/>
      <c r="D695" s="335"/>
      <c r="E695" s="396">
        <f>IFERROR(VLOOKUP(B695,'Dates and Rates'!A:D,3,FALSE), "")</f>
        <v>0</v>
      </c>
      <c r="F695" s="396">
        <f t="shared" si="10"/>
        <v>0</v>
      </c>
    </row>
    <row r="696" spans="1:6">
      <c r="A696" s="334"/>
      <c r="B696" s="335"/>
      <c r="C696" s="335"/>
      <c r="D696" s="335"/>
      <c r="E696" s="396">
        <f>IFERROR(VLOOKUP(B696,'Dates and Rates'!A:D,3,FALSE), "")</f>
        <v>0</v>
      </c>
      <c r="F696" s="396">
        <f t="shared" si="10"/>
        <v>0</v>
      </c>
    </row>
    <row r="697" spans="1:6">
      <c r="A697" s="334"/>
      <c r="B697" s="335"/>
      <c r="C697" s="335"/>
      <c r="D697" s="335"/>
      <c r="E697" s="396">
        <f>IFERROR(VLOOKUP(B697,'Dates and Rates'!A:D,3,FALSE), "")</f>
        <v>0</v>
      </c>
      <c r="F697" s="396">
        <f t="shared" si="10"/>
        <v>0</v>
      </c>
    </row>
    <row r="698" spans="1:6">
      <c r="A698" s="334"/>
      <c r="B698" s="335"/>
      <c r="C698" s="335"/>
      <c r="D698" s="335"/>
      <c r="E698" s="396">
        <f>IFERROR(VLOOKUP(B698,'Dates and Rates'!A:D,3,FALSE), "")</f>
        <v>0</v>
      </c>
      <c r="F698" s="396">
        <f t="shared" si="10"/>
        <v>0</v>
      </c>
    </row>
    <row r="699" spans="1:6">
      <c r="A699" s="334"/>
      <c r="B699" s="335"/>
      <c r="C699" s="335"/>
      <c r="D699" s="335"/>
      <c r="E699" s="396">
        <f>IFERROR(VLOOKUP(B699,'Dates and Rates'!A:D,3,FALSE), "")</f>
        <v>0</v>
      </c>
      <c r="F699" s="396">
        <f t="shared" si="10"/>
        <v>0</v>
      </c>
    </row>
    <row r="700" spans="1:6">
      <c r="A700" s="334"/>
      <c r="B700" s="335"/>
      <c r="C700" s="335"/>
      <c r="D700" s="335"/>
      <c r="E700" s="396">
        <f>IFERROR(VLOOKUP(B700,'Dates and Rates'!A:D,3,FALSE), "")</f>
        <v>0</v>
      </c>
      <c r="F700" s="396">
        <f t="shared" si="10"/>
        <v>0</v>
      </c>
    </row>
    <row r="701" spans="1:6">
      <c r="A701" s="334"/>
      <c r="B701" s="335"/>
      <c r="C701" s="335"/>
      <c r="D701" s="335"/>
      <c r="E701" s="396">
        <f>IFERROR(VLOOKUP(B701,'Dates and Rates'!A:D,3,FALSE), "")</f>
        <v>0</v>
      </c>
      <c r="F701" s="396">
        <f t="shared" si="10"/>
        <v>0</v>
      </c>
    </row>
    <row r="702" spans="1:6">
      <c r="A702" s="334"/>
      <c r="B702" s="335"/>
      <c r="C702" s="335"/>
      <c r="D702" s="335"/>
      <c r="E702" s="396">
        <f>IFERROR(VLOOKUP(B702,'Dates and Rates'!A:D,3,FALSE), "")</f>
        <v>0</v>
      </c>
      <c r="F702" s="396">
        <f t="shared" si="10"/>
        <v>0</v>
      </c>
    </row>
    <row r="703" spans="1:6">
      <c r="A703" s="334"/>
      <c r="B703" s="335"/>
      <c r="C703" s="335"/>
      <c r="D703" s="335"/>
      <c r="E703" s="396">
        <f>IFERROR(VLOOKUP(B703,'Dates and Rates'!A:D,3,FALSE), "")</f>
        <v>0</v>
      </c>
      <c r="F703" s="396">
        <f t="shared" si="10"/>
        <v>0</v>
      </c>
    </row>
    <row r="704" spans="1:6">
      <c r="A704" s="334"/>
      <c r="B704" s="335"/>
      <c r="C704" s="335"/>
      <c r="D704" s="335"/>
      <c r="E704" s="396">
        <f>IFERROR(VLOOKUP(B704,'Dates and Rates'!A:D,3,FALSE), "")</f>
        <v>0</v>
      </c>
      <c r="F704" s="396">
        <f t="shared" si="10"/>
        <v>0</v>
      </c>
    </row>
    <row r="705" spans="1:6">
      <c r="A705" s="334"/>
      <c r="B705" s="335"/>
      <c r="C705" s="335"/>
      <c r="D705" s="335"/>
      <c r="E705" s="396">
        <f>IFERROR(VLOOKUP(B705,'Dates and Rates'!A:D,3,FALSE), "")</f>
        <v>0</v>
      </c>
      <c r="F705" s="396">
        <f t="shared" si="10"/>
        <v>0</v>
      </c>
    </row>
    <row r="706" spans="1:6">
      <c r="A706" s="334"/>
      <c r="B706" s="335"/>
      <c r="C706" s="335"/>
      <c r="D706" s="335"/>
      <c r="E706" s="396">
        <f>IFERROR(VLOOKUP(B706,'Dates and Rates'!A:D,3,FALSE), "")</f>
        <v>0</v>
      </c>
      <c r="F706" s="396">
        <f t="shared" si="10"/>
        <v>0</v>
      </c>
    </row>
    <row r="707" spans="1:6">
      <c r="A707" s="334"/>
      <c r="B707" s="335"/>
      <c r="C707" s="335"/>
      <c r="D707" s="335"/>
      <c r="E707" s="396">
        <f>IFERROR(VLOOKUP(B707,'Dates and Rates'!A:D,3,FALSE), "")</f>
        <v>0</v>
      </c>
      <c r="F707" s="396">
        <f t="shared" si="10"/>
        <v>0</v>
      </c>
    </row>
    <row r="708" spans="1:6">
      <c r="A708" s="334"/>
      <c r="B708" s="335"/>
      <c r="C708" s="335"/>
      <c r="D708" s="335"/>
      <c r="E708" s="396">
        <f>IFERROR(VLOOKUP(B708,'Dates and Rates'!A:D,3,FALSE), "")</f>
        <v>0</v>
      </c>
      <c r="F708" s="396">
        <f t="shared" si="10"/>
        <v>0</v>
      </c>
    </row>
    <row r="709" spans="1:6">
      <c r="A709" s="334"/>
      <c r="B709" s="335"/>
      <c r="C709" s="335"/>
      <c r="D709" s="335"/>
      <c r="E709" s="396">
        <f>IFERROR(VLOOKUP(B709,'Dates and Rates'!A:D,3,FALSE), "")</f>
        <v>0</v>
      </c>
      <c r="F709" s="396">
        <f t="shared" si="10"/>
        <v>0</v>
      </c>
    </row>
    <row r="710" spans="1:6">
      <c r="A710" s="334"/>
      <c r="B710" s="335"/>
      <c r="C710" s="335"/>
      <c r="D710" s="335"/>
      <c r="E710" s="396">
        <f>IFERROR(VLOOKUP(B710,'Dates and Rates'!A:D,3,FALSE), "")</f>
        <v>0</v>
      </c>
      <c r="F710" s="396">
        <f t="shared" si="10"/>
        <v>0</v>
      </c>
    </row>
    <row r="711" spans="1:6">
      <c r="A711" s="334"/>
      <c r="B711" s="335"/>
      <c r="C711" s="335"/>
      <c r="D711" s="335"/>
      <c r="E711" s="396">
        <f>IFERROR(VLOOKUP(B711,'Dates and Rates'!A:D,3,FALSE), "")</f>
        <v>0</v>
      </c>
      <c r="F711" s="396">
        <f t="shared" si="10"/>
        <v>0</v>
      </c>
    </row>
    <row r="712" spans="1:6">
      <c r="A712" s="334"/>
      <c r="B712" s="335"/>
      <c r="C712" s="335"/>
      <c r="D712" s="335"/>
      <c r="E712" s="396">
        <f>IFERROR(VLOOKUP(B712,'Dates and Rates'!A:D,3,FALSE), "")</f>
        <v>0</v>
      </c>
      <c r="F712" s="396">
        <f t="shared" si="10"/>
        <v>0</v>
      </c>
    </row>
    <row r="713" spans="1:6">
      <c r="A713" s="334"/>
      <c r="B713" s="335"/>
      <c r="C713" s="335"/>
      <c r="D713" s="335"/>
      <c r="E713" s="396">
        <f>IFERROR(VLOOKUP(B713,'Dates and Rates'!A:D,3,FALSE), "")</f>
        <v>0</v>
      </c>
      <c r="F713" s="396">
        <f t="shared" ref="F713:F776" si="11">+IFERROR(D713*E713,"")</f>
        <v>0</v>
      </c>
    </row>
    <row r="714" spans="1:6">
      <c r="A714" s="334"/>
      <c r="B714" s="335"/>
      <c r="C714" s="335"/>
      <c r="D714" s="335"/>
      <c r="E714" s="396">
        <f>IFERROR(VLOOKUP(B714,'Dates and Rates'!A:D,3,FALSE), "")</f>
        <v>0</v>
      </c>
      <c r="F714" s="396">
        <f t="shared" si="11"/>
        <v>0</v>
      </c>
    </row>
    <row r="715" spans="1:6">
      <c r="A715" s="334"/>
      <c r="B715" s="335"/>
      <c r="C715" s="335"/>
      <c r="D715" s="335"/>
      <c r="E715" s="396">
        <f>IFERROR(VLOOKUP(B715,'Dates and Rates'!A:D,3,FALSE), "")</f>
        <v>0</v>
      </c>
      <c r="F715" s="396">
        <f t="shared" si="11"/>
        <v>0</v>
      </c>
    </row>
    <row r="716" spans="1:6">
      <c r="A716" s="334"/>
      <c r="B716" s="335"/>
      <c r="C716" s="335"/>
      <c r="D716" s="335"/>
      <c r="E716" s="396">
        <f>IFERROR(VLOOKUP(B716,'Dates and Rates'!A:D,3,FALSE), "")</f>
        <v>0</v>
      </c>
      <c r="F716" s="396">
        <f t="shared" si="11"/>
        <v>0</v>
      </c>
    </row>
    <row r="717" spans="1:6">
      <c r="A717" s="334"/>
      <c r="B717" s="335"/>
      <c r="C717" s="335"/>
      <c r="D717" s="335"/>
      <c r="E717" s="396">
        <f>IFERROR(VLOOKUP(B717,'Dates and Rates'!A:D,3,FALSE), "")</f>
        <v>0</v>
      </c>
      <c r="F717" s="396">
        <f t="shared" si="11"/>
        <v>0</v>
      </c>
    </row>
    <row r="718" spans="1:6">
      <c r="A718" s="334"/>
      <c r="B718" s="335"/>
      <c r="C718" s="335"/>
      <c r="D718" s="335"/>
      <c r="E718" s="396">
        <f>IFERROR(VLOOKUP(B718,'Dates and Rates'!A:D,3,FALSE), "")</f>
        <v>0</v>
      </c>
      <c r="F718" s="396">
        <f t="shared" si="11"/>
        <v>0</v>
      </c>
    </row>
    <row r="719" spans="1:6">
      <c r="A719" s="334"/>
      <c r="B719" s="335"/>
      <c r="C719" s="335"/>
      <c r="D719" s="335"/>
      <c r="E719" s="396">
        <f>IFERROR(VLOOKUP(B719,'Dates and Rates'!A:D,3,FALSE), "")</f>
        <v>0</v>
      </c>
      <c r="F719" s="396">
        <f t="shared" si="11"/>
        <v>0</v>
      </c>
    </row>
    <row r="720" spans="1:6">
      <c r="A720" s="334"/>
      <c r="B720" s="335"/>
      <c r="C720" s="335"/>
      <c r="D720" s="335"/>
      <c r="E720" s="396">
        <f>IFERROR(VLOOKUP(B720,'Dates and Rates'!A:D,3,FALSE), "")</f>
        <v>0</v>
      </c>
      <c r="F720" s="396">
        <f t="shared" si="11"/>
        <v>0</v>
      </c>
    </row>
    <row r="721" spans="1:6">
      <c r="A721" s="334"/>
      <c r="B721" s="335"/>
      <c r="C721" s="335"/>
      <c r="D721" s="335"/>
      <c r="E721" s="396">
        <f>IFERROR(VLOOKUP(B721,'Dates and Rates'!A:D,3,FALSE), "")</f>
        <v>0</v>
      </c>
      <c r="F721" s="396">
        <f t="shared" si="11"/>
        <v>0</v>
      </c>
    </row>
    <row r="722" spans="1:6">
      <c r="A722" s="334"/>
      <c r="B722" s="335"/>
      <c r="C722" s="335"/>
      <c r="D722" s="335"/>
      <c r="E722" s="396">
        <f>IFERROR(VLOOKUP(B722,'Dates and Rates'!A:D,3,FALSE), "")</f>
        <v>0</v>
      </c>
      <c r="F722" s="396">
        <f t="shared" si="11"/>
        <v>0</v>
      </c>
    </row>
    <row r="723" spans="1:6">
      <c r="A723" s="334"/>
      <c r="B723" s="335"/>
      <c r="C723" s="335"/>
      <c r="D723" s="335"/>
      <c r="E723" s="396">
        <f>IFERROR(VLOOKUP(B723,'Dates and Rates'!A:D,3,FALSE), "")</f>
        <v>0</v>
      </c>
      <c r="F723" s="396">
        <f t="shared" si="11"/>
        <v>0</v>
      </c>
    </row>
    <row r="724" spans="1:6">
      <c r="A724" s="334"/>
      <c r="B724" s="335"/>
      <c r="C724" s="335"/>
      <c r="D724" s="335"/>
      <c r="E724" s="396">
        <f>IFERROR(VLOOKUP(B724,'Dates and Rates'!A:D,3,FALSE), "")</f>
        <v>0</v>
      </c>
      <c r="F724" s="396">
        <f t="shared" si="11"/>
        <v>0</v>
      </c>
    </row>
    <row r="725" spans="1:6">
      <c r="A725" s="334"/>
      <c r="B725" s="335"/>
      <c r="C725" s="335"/>
      <c r="D725" s="335"/>
      <c r="E725" s="396">
        <f>IFERROR(VLOOKUP(B725,'Dates and Rates'!A:D,3,FALSE), "")</f>
        <v>0</v>
      </c>
      <c r="F725" s="396">
        <f t="shared" si="11"/>
        <v>0</v>
      </c>
    </row>
    <row r="726" spans="1:6">
      <c r="A726" s="334"/>
      <c r="B726" s="335"/>
      <c r="C726" s="335"/>
      <c r="D726" s="335"/>
      <c r="E726" s="396">
        <f>IFERROR(VLOOKUP(B726,'Dates and Rates'!A:D,3,FALSE), "")</f>
        <v>0</v>
      </c>
      <c r="F726" s="396">
        <f t="shared" si="11"/>
        <v>0</v>
      </c>
    </row>
    <row r="727" spans="1:6">
      <c r="A727" s="334"/>
      <c r="B727" s="335"/>
      <c r="C727" s="335"/>
      <c r="D727" s="335"/>
      <c r="E727" s="396">
        <f>IFERROR(VLOOKUP(B727,'Dates and Rates'!A:D,3,FALSE), "")</f>
        <v>0</v>
      </c>
      <c r="F727" s="396">
        <f t="shared" si="11"/>
        <v>0</v>
      </c>
    </row>
    <row r="728" spans="1:6">
      <c r="A728" s="334"/>
      <c r="B728" s="335"/>
      <c r="C728" s="335"/>
      <c r="D728" s="335"/>
      <c r="E728" s="396">
        <f>IFERROR(VLOOKUP(B728,'Dates and Rates'!A:D,3,FALSE), "")</f>
        <v>0</v>
      </c>
      <c r="F728" s="396">
        <f t="shared" si="11"/>
        <v>0</v>
      </c>
    </row>
    <row r="729" spans="1:6">
      <c r="A729" s="334"/>
      <c r="B729" s="335"/>
      <c r="C729" s="335"/>
      <c r="D729" s="335"/>
      <c r="E729" s="396">
        <f>IFERROR(VLOOKUP(B729,'Dates and Rates'!A:D,3,FALSE), "")</f>
        <v>0</v>
      </c>
      <c r="F729" s="396">
        <f t="shared" si="11"/>
        <v>0</v>
      </c>
    </row>
    <row r="730" spans="1:6">
      <c r="A730" s="334"/>
      <c r="B730" s="335"/>
      <c r="C730" s="335"/>
      <c r="D730" s="335"/>
      <c r="E730" s="396">
        <f>IFERROR(VLOOKUP(B730,'Dates and Rates'!A:D,3,FALSE), "")</f>
        <v>0</v>
      </c>
      <c r="F730" s="396">
        <f t="shared" si="11"/>
        <v>0</v>
      </c>
    </row>
    <row r="731" spans="1:6">
      <c r="A731" s="334"/>
      <c r="B731" s="335"/>
      <c r="C731" s="335"/>
      <c r="D731" s="335"/>
      <c r="E731" s="396">
        <f>IFERROR(VLOOKUP(B731,'Dates and Rates'!A:D,3,FALSE), "")</f>
        <v>0</v>
      </c>
      <c r="F731" s="396">
        <f t="shared" si="11"/>
        <v>0</v>
      </c>
    </row>
    <row r="732" spans="1:6">
      <c r="A732" s="334"/>
      <c r="B732" s="335"/>
      <c r="C732" s="335"/>
      <c r="D732" s="335"/>
      <c r="E732" s="396">
        <f>IFERROR(VLOOKUP(B732,'Dates and Rates'!A:D,3,FALSE), "")</f>
        <v>0</v>
      </c>
      <c r="F732" s="396">
        <f t="shared" si="11"/>
        <v>0</v>
      </c>
    </row>
    <row r="733" spans="1:6">
      <c r="A733" s="334"/>
      <c r="B733" s="335"/>
      <c r="C733" s="335"/>
      <c r="D733" s="335"/>
      <c r="E733" s="396">
        <f>IFERROR(VLOOKUP(B733,'Dates and Rates'!A:D,3,FALSE), "")</f>
        <v>0</v>
      </c>
      <c r="F733" s="396">
        <f t="shared" si="11"/>
        <v>0</v>
      </c>
    </row>
    <row r="734" spans="1:6">
      <c r="A734" s="334"/>
      <c r="B734" s="335"/>
      <c r="C734" s="335"/>
      <c r="D734" s="335"/>
      <c r="E734" s="396">
        <f>IFERROR(VLOOKUP(B734,'Dates and Rates'!A:D,3,FALSE), "")</f>
        <v>0</v>
      </c>
      <c r="F734" s="396">
        <f t="shared" si="11"/>
        <v>0</v>
      </c>
    </row>
    <row r="735" spans="1:6">
      <c r="A735" s="334"/>
      <c r="B735" s="335"/>
      <c r="C735" s="335"/>
      <c r="D735" s="335"/>
      <c r="E735" s="396">
        <f>IFERROR(VLOOKUP(B735,'Dates and Rates'!A:D,3,FALSE), "")</f>
        <v>0</v>
      </c>
      <c r="F735" s="396">
        <f t="shared" si="11"/>
        <v>0</v>
      </c>
    </row>
    <row r="736" spans="1:6">
      <c r="A736" s="334"/>
      <c r="B736" s="335"/>
      <c r="C736" s="335"/>
      <c r="D736" s="335"/>
      <c r="E736" s="396">
        <f>IFERROR(VLOOKUP(B736,'Dates and Rates'!A:D,3,FALSE), "")</f>
        <v>0</v>
      </c>
      <c r="F736" s="396">
        <f t="shared" si="11"/>
        <v>0</v>
      </c>
    </row>
    <row r="737" spans="1:6">
      <c r="A737" s="334"/>
      <c r="B737" s="335"/>
      <c r="C737" s="335"/>
      <c r="D737" s="335"/>
      <c r="E737" s="396">
        <f>IFERROR(VLOOKUP(B737,'Dates and Rates'!A:D,3,FALSE), "")</f>
        <v>0</v>
      </c>
      <c r="F737" s="396">
        <f t="shared" si="11"/>
        <v>0</v>
      </c>
    </row>
    <row r="738" spans="1:6">
      <c r="A738" s="334"/>
      <c r="B738" s="335"/>
      <c r="C738" s="335"/>
      <c r="D738" s="335"/>
      <c r="E738" s="396">
        <f>IFERROR(VLOOKUP(B738,'Dates and Rates'!A:D,3,FALSE), "")</f>
        <v>0</v>
      </c>
      <c r="F738" s="396">
        <f t="shared" si="11"/>
        <v>0</v>
      </c>
    </row>
    <row r="739" spans="1:6">
      <c r="A739" s="334"/>
      <c r="B739" s="335"/>
      <c r="C739" s="335"/>
      <c r="D739" s="335"/>
      <c r="E739" s="396">
        <f>IFERROR(VLOOKUP(B739,'Dates and Rates'!A:D,3,FALSE), "")</f>
        <v>0</v>
      </c>
      <c r="F739" s="396">
        <f t="shared" si="11"/>
        <v>0</v>
      </c>
    </row>
    <row r="740" spans="1:6">
      <c r="A740" s="334"/>
      <c r="B740" s="335"/>
      <c r="C740" s="335"/>
      <c r="D740" s="335"/>
      <c r="E740" s="396">
        <f>IFERROR(VLOOKUP(B740,'Dates and Rates'!A:D,3,FALSE), "")</f>
        <v>0</v>
      </c>
      <c r="F740" s="396">
        <f t="shared" si="11"/>
        <v>0</v>
      </c>
    </row>
    <row r="741" spans="1:6">
      <c r="A741" s="334"/>
      <c r="B741" s="335"/>
      <c r="C741" s="335"/>
      <c r="D741" s="335"/>
      <c r="E741" s="396">
        <f>IFERROR(VLOOKUP(B741,'Dates and Rates'!A:D,3,FALSE), "")</f>
        <v>0</v>
      </c>
      <c r="F741" s="396">
        <f t="shared" si="11"/>
        <v>0</v>
      </c>
    </row>
    <row r="742" spans="1:6">
      <c r="A742" s="334"/>
      <c r="B742" s="335"/>
      <c r="C742" s="335"/>
      <c r="D742" s="335"/>
      <c r="E742" s="396">
        <f>IFERROR(VLOOKUP(B742,'Dates and Rates'!A:D,3,FALSE), "")</f>
        <v>0</v>
      </c>
      <c r="F742" s="396">
        <f t="shared" si="11"/>
        <v>0</v>
      </c>
    </row>
    <row r="743" spans="1:6">
      <c r="A743" s="334"/>
      <c r="B743" s="335"/>
      <c r="C743" s="335"/>
      <c r="D743" s="335"/>
      <c r="E743" s="396">
        <f>IFERROR(VLOOKUP(B743,'Dates and Rates'!A:D,3,FALSE), "")</f>
        <v>0</v>
      </c>
      <c r="F743" s="396">
        <f t="shared" si="11"/>
        <v>0</v>
      </c>
    </row>
    <row r="744" spans="1:6">
      <c r="A744" s="334"/>
      <c r="B744" s="335"/>
      <c r="C744" s="335"/>
      <c r="D744" s="335"/>
      <c r="E744" s="396">
        <f>IFERROR(VLOOKUP(B744,'Dates and Rates'!A:D,3,FALSE), "")</f>
        <v>0</v>
      </c>
      <c r="F744" s="396">
        <f t="shared" si="11"/>
        <v>0</v>
      </c>
    </row>
    <row r="745" spans="1:6">
      <c r="A745" s="334"/>
      <c r="B745" s="335"/>
      <c r="C745" s="335"/>
      <c r="D745" s="335"/>
      <c r="E745" s="396">
        <f>IFERROR(VLOOKUP(B745,'Dates and Rates'!A:D,3,FALSE), "")</f>
        <v>0</v>
      </c>
      <c r="F745" s="396">
        <f t="shared" si="11"/>
        <v>0</v>
      </c>
    </row>
    <row r="746" spans="1:6">
      <c r="A746" s="334"/>
      <c r="B746" s="335"/>
      <c r="C746" s="335"/>
      <c r="D746" s="335"/>
      <c r="E746" s="396">
        <f>IFERROR(VLOOKUP(B746,'Dates and Rates'!A:D,3,FALSE), "")</f>
        <v>0</v>
      </c>
      <c r="F746" s="396">
        <f t="shared" si="11"/>
        <v>0</v>
      </c>
    </row>
    <row r="747" spans="1:6">
      <c r="A747" s="334"/>
      <c r="B747" s="335"/>
      <c r="C747" s="335"/>
      <c r="D747" s="335"/>
      <c r="E747" s="396">
        <f>IFERROR(VLOOKUP(B747,'Dates and Rates'!A:D,3,FALSE), "")</f>
        <v>0</v>
      </c>
      <c r="F747" s="396">
        <f t="shared" si="11"/>
        <v>0</v>
      </c>
    </row>
    <row r="748" spans="1:6">
      <c r="A748" s="334"/>
      <c r="B748" s="335"/>
      <c r="C748" s="335"/>
      <c r="D748" s="335"/>
      <c r="E748" s="396">
        <f>IFERROR(VLOOKUP(B748,'Dates and Rates'!A:D,3,FALSE), "")</f>
        <v>0</v>
      </c>
      <c r="F748" s="396">
        <f t="shared" si="11"/>
        <v>0</v>
      </c>
    </row>
    <row r="749" spans="1:6">
      <c r="A749" s="334"/>
      <c r="B749" s="335"/>
      <c r="C749" s="335"/>
      <c r="D749" s="335"/>
      <c r="E749" s="396">
        <f>IFERROR(VLOOKUP(B749,'Dates and Rates'!A:D,3,FALSE), "")</f>
        <v>0</v>
      </c>
      <c r="F749" s="396">
        <f t="shared" si="11"/>
        <v>0</v>
      </c>
    </row>
    <row r="750" spans="1:6">
      <c r="A750" s="334"/>
      <c r="B750" s="335"/>
      <c r="C750" s="335"/>
      <c r="D750" s="335"/>
      <c r="E750" s="396">
        <f>IFERROR(VLOOKUP(B750,'Dates and Rates'!A:D,3,FALSE), "")</f>
        <v>0</v>
      </c>
      <c r="F750" s="396">
        <f t="shared" si="11"/>
        <v>0</v>
      </c>
    </row>
    <row r="751" spans="1:6">
      <c r="A751" s="334"/>
      <c r="B751" s="335"/>
      <c r="C751" s="335"/>
      <c r="D751" s="335"/>
      <c r="E751" s="396">
        <f>IFERROR(VLOOKUP(B751,'Dates and Rates'!A:D,3,FALSE), "")</f>
        <v>0</v>
      </c>
      <c r="F751" s="396">
        <f t="shared" si="11"/>
        <v>0</v>
      </c>
    </row>
    <row r="752" spans="1:6">
      <c r="A752" s="334"/>
      <c r="B752" s="335"/>
      <c r="C752" s="335"/>
      <c r="D752" s="335"/>
      <c r="E752" s="396">
        <f>IFERROR(VLOOKUP(B752,'Dates and Rates'!A:D,3,FALSE), "")</f>
        <v>0</v>
      </c>
      <c r="F752" s="396">
        <f t="shared" si="11"/>
        <v>0</v>
      </c>
    </row>
    <row r="753" spans="1:6">
      <c r="A753" s="334"/>
      <c r="B753" s="335"/>
      <c r="C753" s="335"/>
      <c r="D753" s="335"/>
      <c r="E753" s="396">
        <f>IFERROR(VLOOKUP(B753,'Dates and Rates'!A:D,3,FALSE), "")</f>
        <v>0</v>
      </c>
      <c r="F753" s="396">
        <f t="shared" si="11"/>
        <v>0</v>
      </c>
    </row>
    <row r="754" spans="1:6">
      <c r="A754" s="334"/>
      <c r="B754" s="335"/>
      <c r="C754" s="335"/>
      <c r="D754" s="335"/>
      <c r="E754" s="396">
        <f>IFERROR(VLOOKUP(B754,'Dates and Rates'!A:D,3,FALSE), "")</f>
        <v>0</v>
      </c>
      <c r="F754" s="396">
        <f t="shared" si="11"/>
        <v>0</v>
      </c>
    </row>
    <row r="755" spans="1:6">
      <c r="A755" s="334"/>
      <c r="B755" s="335"/>
      <c r="C755" s="335"/>
      <c r="D755" s="335"/>
      <c r="E755" s="396">
        <f>IFERROR(VLOOKUP(B755,'Dates and Rates'!A:D,3,FALSE), "")</f>
        <v>0</v>
      </c>
      <c r="F755" s="396">
        <f t="shared" si="11"/>
        <v>0</v>
      </c>
    </row>
    <row r="756" spans="1:6">
      <c r="A756" s="334"/>
      <c r="B756" s="335"/>
      <c r="C756" s="335"/>
      <c r="D756" s="335"/>
      <c r="E756" s="396">
        <f>IFERROR(VLOOKUP(B756,'Dates and Rates'!A:D,3,FALSE), "")</f>
        <v>0</v>
      </c>
      <c r="F756" s="396">
        <f t="shared" si="11"/>
        <v>0</v>
      </c>
    </row>
    <row r="757" spans="1:6">
      <c r="A757" s="334"/>
      <c r="B757" s="335"/>
      <c r="C757" s="335"/>
      <c r="D757" s="335"/>
      <c r="E757" s="396">
        <f>IFERROR(VLOOKUP(B757,'Dates and Rates'!A:D,3,FALSE), "")</f>
        <v>0</v>
      </c>
      <c r="F757" s="396">
        <f t="shared" si="11"/>
        <v>0</v>
      </c>
    </row>
    <row r="758" spans="1:6">
      <c r="A758" s="334"/>
      <c r="B758" s="335"/>
      <c r="C758" s="335"/>
      <c r="D758" s="335"/>
      <c r="E758" s="396">
        <f>IFERROR(VLOOKUP(B758,'Dates and Rates'!A:D,3,FALSE), "")</f>
        <v>0</v>
      </c>
      <c r="F758" s="396">
        <f t="shared" si="11"/>
        <v>0</v>
      </c>
    </row>
    <row r="759" spans="1:6">
      <c r="A759" s="334"/>
      <c r="B759" s="335"/>
      <c r="C759" s="335"/>
      <c r="D759" s="335"/>
      <c r="E759" s="396">
        <f>IFERROR(VLOOKUP(B759,'Dates and Rates'!A:D,3,FALSE), "")</f>
        <v>0</v>
      </c>
      <c r="F759" s="396">
        <f t="shared" si="11"/>
        <v>0</v>
      </c>
    </row>
    <row r="760" spans="1:6">
      <c r="A760" s="334"/>
      <c r="B760" s="335"/>
      <c r="C760" s="335"/>
      <c r="D760" s="335"/>
      <c r="E760" s="396">
        <f>IFERROR(VLOOKUP(B760,'Dates and Rates'!A:D,3,FALSE), "")</f>
        <v>0</v>
      </c>
      <c r="F760" s="396">
        <f t="shared" si="11"/>
        <v>0</v>
      </c>
    </row>
    <row r="761" spans="1:6">
      <c r="A761" s="334"/>
      <c r="B761" s="335"/>
      <c r="C761" s="335"/>
      <c r="D761" s="335"/>
      <c r="E761" s="396">
        <f>IFERROR(VLOOKUP(B761,'Dates and Rates'!A:D,3,FALSE), "")</f>
        <v>0</v>
      </c>
      <c r="F761" s="396">
        <f t="shared" si="11"/>
        <v>0</v>
      </c>
    </row>
    <row r="762" spans="1:6">
      <c r="A762" s="334"/>
      <c r="B762" s="335"/>
      <c r="C762" s="335"/>
      <c r="D762" s="335"/>
      <c r="E762" s="396">
        <f>IFERROR(VLOOKUP(B762,'Dates and Rates'!A:D,3,FALSE), "")</f>
        <v>0</v>
      </c>
      <c r="F762" s="396">
        <f t="shared" si="11"/>
        <v>0</v>
      </c>
    </row>
    <row r="763" spans="1:6">
      <c r="A763" s="334"/>
      <c r="B763" s="335"/>
      <c r="C763" s="335"/>
      <c r="D763" s="335"/>
      <c r="E763" s="396">
        <f>IFERROR(VLOOKUP(B763,'Dates and Rates'!A:D,3,FALSE), "")</f>
        <v>0</v>
      </c>
      <c r="F763" s="396">
        <f t="shared" si="11"/>
        <v>0</v>
      </c>
    </row>
    <row r="764" spans="1:6">
      <c r="A764" s="334"/>
      <c r="B764" s="335"/>
      <c r="C764" s="335"/>
      <c r="D764" s="335"/>
      <c r="E764" s="396">
        <f>IFERROR(VLOOKUP(B764,'Dates and Rates'!A:D,3,FALSE), "")</f>
        <v>0</v>
      </c>
      <c r="F764" s="396">
        <f t="shared" si="11"/>
        <v>0</v>
      </c>
    </row>
    <row r="765" spans="1:6">
      <c r="A765" s="334"/>
      <c r="B765" s="335"/>
      <c r="C765" s="335"/>
      <c r="D765" s="335"/>
      <c r="E765" s="396">
        <f>IFERROR(VLOOKUP(B765,'Dates and Rates'!A:D,3,FALSE), "")</f>
        <v>0</v>
      </c>
      <c r="F765" s="396">
        <f t="shared" si="11"/>
        <v>0</v>
      </c>
    </row>
    <row r="766" spans="1:6">
      <c r="A766" s="334"/>
      <c r="B766" s="335"/>
      <c r="C766" s="335"/>
      <c r="D766" s="335"/>
      <c r="E766" s="396">
        <f>IFERROR(VLOOKUP(B766,'Dates and Rates'!A:D,3,FALSE), "")</f>
        <v>0</v>
      </c>
      <c r="F766" s="396">
        <f t="shared" si="11"/>
        <v>0</v>
      </c>
    </row>
    <row r="767" spans="1:6">
      <c r="A767" s="334"/>
      <c r="B767" s="335"/>
      <c r="C767" s="335"/>
      <c r="D767" s="335"/>
      <c r="E767" s="396">
        <f>IFERROR(VLOOKUP(B767,'Dates and Rates'!A:D,3,FALSE), "")</f>
        <v>0</v>
      </c>
      <c r="F767" s="396">
        <f t="shared" si="11"/>
        <v>0</v>
      </c>
    </row>
    <row r="768" spans="1:6">
      <c r="A768" s="334"/>
      <c r="B768" s="335"/>
      <c r="C768" s="335"/>
      <c r="D768" s="335"/>
      <c r="E768" s="396">
        <f>IFERROR(VLOOKUP(B768,'Dates and Rates'!A:D,3,FALSE), "")</f>
        <v>0</v>
      </c>
      <c r="F768" s="396">
        <f t="shared" si="11"/>
        <v>0</v>
      </c>
    </row>
    <row r="769" spans="1:6">
      <c r="A769" s="334"/>
      <c r="B769" s="335"/>
      <c r="C769" s="335"/>
      <c r="D769" s="335"/>
      <c r="E769" s="396">
        <f>IFERROR(VLOOKUP(B769,'Dates and Rates'!A:D,3,FALSE), "")</f>
        <v>0</v>
      </c>
      <c r="F769" s="396">
        <f t="shared" si="11"/>
        <v>0</v>
      </c>
    </row>
    <row r="770" spans="1:6">
      <c r="A770" s="334"/>
      <c r="B770" s="335"/>
      <c r="C770" s="335"/>
      <c r="D770" s="335"/>
      <c r="E770" s="396">
        <f>IFERROR(VLOOKUP(B770,'Dates and Rates'!A:D,3,FALSE), "")</f>
        <v>0</v>
      </c>
      <c r="F770" s="396">
        <f t="shared" si="11"/>
        <v>0</v>
      </c>
    </row>
    <row r="771" spans="1:6">
      <c r="A771" s="334"/>
      <c r="B771" s="335"/>
      <c r="C771" s="335"/>
      <c r="D771" s="335"/>
      <c r="E771" s="396">
        <f>IFERROR(VLOOKUP(B771,'Dates and Rates'!A:D,3,FALSE), "")</f>
        <v>0</v>
      </c>
      <c r="F771" s="396">
        <f t="shared" si="11"/>
        <v>0</v>
      </c>
    </row>
    <row r="772" spans="1:6">
      <c r="A772" s="334"/>
      <c r="B772" s="335"/>
      <c r="C772" s="335"/>
      <c r="D772" s="335"/>
      <c r="E772" s="396">
        <f>IFERROR(VLOOKUP(B772,'Dates and Rates'!A:D,3,FALSE), "")</f>
        <v>0</v>
      </c>
      <c r="F772" s="396">
        <f t="shared" si="11"/>
        <v>0</v>
      </c>
    </row>
    <row r="773" spans="1:6">
      <c r="A773" s="334"/>
      <c r="B773" s="335"/>
      <c r="C773" s="335"/>
      <c r="D773" s="335"/>
      <c r="E773" s="396">
        <f>IFERROR(VLOOKUP(B773,'Dates and Rates'!A:D,3,FALSE), "")</f>
        <v>0</v>
      </c>
      <c r="F773" s="396">
        <f t="shared" si="11"/>
        <v>0</v>
      </c>
    </row>
    <row r="774" spans="1:6">
      <c r="A774" s="334"/>
      <c r="B774" s="335"/>
      <c r="C774" s="335"/>
      <c r="D774" s="335"/>
      <c r="E774" s="396">
        <f>IFERROR(VLOOKUP(B774,'Dates and Rates'!A:D,3,FALSE), "")</f>
        <v>0</v>
      </c>
      <c r="F774" s="396">
        <f t="shared" si="11"/>
        <v>0</v>
      </c>
    </row>
    <row r="775" spans="1:6">
      <c r="A775" s="334"/>
      <c r="B775" s="335"/>
      <c r="C775" s="335"/>
      <c r="D775" s="335"/>
      <c r="E775" s="396">
        <f>IFERROR(VLOOKUP(B775,'Dates and Rates'!A:D,3,FALSE), "")</f>
        <v>0</v>
      </c>
      <c r="F775" s="396">
        <f t="shared" si="11"/>
        <v>0</v>
      </c>
    </row>
    <row r="776" spans="1:6">
      <c r="A776" s="334"/>
      <c r="B776" s="335"/>
      <c r="C776" s="335"/>
      <c r="D776" s="335"/>
      <c r="E776" s="396">
        <f>IFERROR(VLOOKUP(B776,'Dates and Rates'!A:D,3,FALSE), "")</f>
        <v>0</v>
      </c>
      <c r="F776" s="396">
        <f t="shared" si="11"/>
        <v>0</v>
      </c>
    </row>
    <row r="777" spans="1:6">
      <c r="A777" s="334"/>
      <c r="B777" s="335"/>
      <c r="C777" s="335"/>
      <c r="D777" s="335"/>
      <c r="E777" s="396">
        <f>IFERROR(VLOOKUP(B777,'Dates and Rates'!A:D,3,FALSE), "")</f>
        <v>0</v>
      </c>
      <c r="F777" s="396">
        <f t="shared" ref="F777:F840" si="12">+IFERROR(D777*E777,"")</f>
        <v>0</v>
      </c>
    </row>
    <row r="778" spans="1:6">
      <c r="A778" s="334"/>
      <c r="B778" s="335"/>
      <c r="C778" s="335"/>
      <c r="D778" s="335"/>
      <c r="E778" s="396">
        <f>IFERROR(VLOOKUP(B778,'Dates and Rates'!A:D,3,FALSE), "")</f>
        <v>0</v>
      </c>
      <c r="F778" s="396">
        <f t="shared" si="12"/>
        <v>0</v>
      </c>
    </row>
    <row r="779" spans="1:6">
      <c r="A779" s="334"/>
      <c r="B779" s="335"/>
      <c r="C779" s="335"/>
      <c r="D779" s="335"/>
      <c r="E779" s="396">
        <f>IFERROR(VLOOKUP(B779,'Dates and Rates'!A:D,3,FALSE), "")</f>
        <v>0</v>
      </c>
      <c r="F779" s="396">
        <f t="shared" si="12"/>
        <v>0</v>
      </c>
    </row>
    <row r="780" spans="1:6">
      <c r="A780" s="334"/>
      <c r="B780" s="335"/>
      <c r="C780" s="335"/>
      <c r="D780" s="335"/>
      <c r="E780" s="396">
        <f>IFERROR(VLOOKUP(B780,'Dates and Rates'!A:D,3,FALSE), "")</f>
        <v>0</v>
      </c>
      <c r="F780" s="396">
        <f t="shared" si="12"/>
        <v>0</v>
      </c>
    </row>
    <row r="781" spans="1:6">
      <c r="A781" s="334"/>
      <c r="B781" s="335"/>
      <c r="C781" s="335"/>
      <c r="D781" s="335"/>
      <c r="E781" s="396">
        <f>IFERROR(VLOOKUP(B781,'Dates and Rates'!A:D,3,FALSE), "")</f>
        <v>0</v>
      </c>
      <c r="F781" s="396">
        <f t="shared" si="12"/>
        <v>0</v>
      </c>
    </row>
    <row r="782" spans="1:6">
      <c r="A782" s="334"/>
      <c r="B782" s="335"/>
      <c r="C782" s="335"/>
      <c r="D782" s="335"/>
      <c r="E782" s="396">
        <f>IFERROR(VLOOKUP(B782,'Dates and Rates'!A:D,3,FALSE), "")</f>
        <v>0</v>
      </c>
      <c r="F782" s="396">
        <f t="shared" si="12"/>
        <v>0</v>
      </c>
    </row>
    <row r="783" spans="1:6">
      <c r="A783" s="334"/>
      <c r="B783" s="335"/>
      <c r="C783" s="335"/>
      <c r="D783" s="335"/>
      <c r="E783" s="396">
        <f>IFERROR(VLOOKUP(B783,'Dates and Rates'!A:D,3,FALSE), "")</f>
        <v>0</v>
      </c>
      <c r="F783" s="396">
        <f t="shared" si="12"/>
        <v>0</v>
      </c>
    </row>
    <row r="784" spans="1:6">
      <c r="A784" s="334"/>
      <c r="B784" s="335"/>
      <c r="C784" s="335"/>
      <c r="D784" s="335"/>
      <c r="E784" s="396">
        <f>IFERROR(VLOOKUP(B784,'Dates and Rates'!A:D,3,FALSE), "")</f>
        <v>0</v>
      </c>
      <c r="F784" s="396">
        <f t="shared" si="12"/>
        <v>0</v>
      </c>
    </row>
    <row r="785" spans="1:6">
      <c r="A785" s="334"/>
      <c r="B785" s="335"/>
      <c r="C785" s="335"/>
      <c r="D785" s="335"/>
      <c r="E785" s="396">
        <f>IFERROR(VLOOKUP(B785,'Dates and Rates'!A:D,3,FALSE), "")</f>
        <v>0</v>
      </c>
      <c r="F785" s="396">
        <f t="shared" si="12"/>
        <v>0</v>
      </c>
    </row>
    <row r="786" spans="1:6">
      <c r="A786" s="334"/>
      <c r="B786" s="335"/>
      <c r="C786" s="335"/>
      <c r="D786" s="335"/>
      <c r="E786" s="396">
        <f>IFERROR(VLOOKUP(B786,'Dates and Rates'!A:D,3,FALSE), "")</f>
        <v>0</v>
      </c>
      <c r="F786" s="396">
        <f t="shared" si="12"/>
        <v>0</v>
      </c>
    </row>
    <row r="787" spans="1:6">
      <c r="A787" s="334"/>
      <c r="B787" s="335"/>
      <c r="C787" s="335"/>
      <c r="D787" s="335"/>
      <c r="E787" s="396">
        <f>IFERROR(VLOOKUP(B787,'Dates and Rates'!A:D,3,FALSE), "")</f>
        <v>0</v>
      </c>
      <c r="F787" s="396">
        <f t="shared" si="12"/>
        <v>0</v>
      </c>
    </row>
    <row r="788" spans="1:6">
      <c r="A788" s="334"/>
      <c r="B788" s="335"/>
      <c r="C788" s="335"/>
      <c r="D788" s="335"/>
      <c r="E788" s="396">
        <f>IFERROR(VLOOKUP(B788,'Dates and Rates'!A:D,3,FALSE), "")</f>
        <v>0</v>
      </c>
      <c r="F788" s="396">
        <f t="shared" si="12"/>
        <v>0</v>
      </c>
    </row>
    <row r="789" spans="1:6">
      <c r="A789" s="334"/>
      <c r="B789" s="335"/>
      <c r="C789" s="335"/>
      <c r="D789" s="335"/>
      <c r="E789" s="396">
        <f>IFERROR(VLOOKUP(B789,'Dates and Rates'!A:D,3,FALSE), "")</f>
        <v>0</v>
      </c>
      <c r="F789" s="396">
        <f t="shared" si="12"/>
        <v>0</v>
      </c>
    </row>
    <row r="790" spans="1:6">
      <c r="A790" s="334"/>
      <c r="B790" s="335"/>
      <c r="C790" s="335"/>
      <c r="D790" s="335"/>
      <c r="E790" s="396">
        <f>IFERROR(VLOOKUP(B790,'Dates and Rates'!A:D,3,FALSE), "")</f>
        <v>0</v>
      </c>
      <c r="F790" s="396">
        <f t="shared" si="12"/>
        <v>0</v>
      </c>
    </row>
    <row r="791" spans="1:6">
      <c r="A791" s="334"/>
      <c r="B791" s="335"/>
      <c r="C791" s="335"/>
      <c r="D791" s="335"/>
      <c r="E791" s="396">
        <f>IFERROR(VLOOKUP(B791,'Dates and Rates'!A:D,3,FALSE), "")</f>
        <v>0</v>
      </c>
      <c r="F791" s="396">
        <f t="shared" si="12"/>
        <v>0</v>
      </c>
    </row>
    <row r="792" spans="1:6">
      <c r="A792" s="334"/>
      <c r="B792" s="335"/>
      <c r="C792" s="335"/>
      <c r="D792" s="335"/>
      <c r="E792" s="396">
        <f>IFERROR(VLOOKUP(B792,'Dates and Rates'!A:D,3,FALSE), "")</f>
        <v>0</v>
      </c>
      <c r="F792" s="396">
        <f t="shared" si="12"/>
        <v>0</v>
      </c>
    </row>
    <row r="793" spans="1:6">
      <c r="A793" s="334"/>
      <c r="B793" s="335"/>
      <c r="C793" s="335"/>
      <c r="D793" s="335"/>
      <c r="E793" s="396">
        <f>IFERROR(VLOOKUP(B793,'Dates and Rates'!A:D,3,FALSE), "")</f>
        <v>0</v>
      </c>
      <c r="F793" s="396">
        <f t="shared" si="12"/>
        <v>0</v>
      </c>
    </row>
    <row r="794" spans="1:6">
      <c r="A794" s="334"/>
      <c r="B794" s="335"/>
      <c r="C794" s="335"/>
      <c r="D794" s="335"/>
      <c r="E794" s="396">
        <f>IFERROR(VLOOKUP(B794,'Dates and Rates'!A:D,3,FALSE), "")</f>
        <v>0</v>
      </c>
      <c r="F794" s="396">
        <f t="shared" si="12"/>
        <v>0</v>
      </c>
    </row>
    <row r="795" spans="1:6">
      <c r="A795" s="334"/>
      <c r="B795" s="335"/>
      <c r="C795" s="335"/>
      <c r="D795" s="335"/>
      <c r="E795" s="396">
        <f>IFERROR(VLOOKUP(B795,'Dates and Rates'!A:D,3,FALSE), "")</f>
        <v>0</v>
      </c>
      <c r="F795" s="396">
        <f t="shared" si="12"/>
        <v>0</v>
      </c>
    </row>
    <row r="796" spans="1:6">
      <c r="A796" s="334"/>
      <c r="B796" s="335"/>
      <c r="C796" s="335"/>
      <c r="D796" s="335"/>
      <c r="E796" s="396">
        <f>IFERROR(VLOOKUP(B796,'Dates and Rates'!A:D,3,FALSE), "")</f>
        <v>0</v>
      </c>
      <c r="F796" s="396">
        <f t="shared" si="12"/>
        <v>0</v>
      </c>
    </row>
    <row r="797" spans="1:6">
      <c r="A797" s="334"/>
      <c r="B797" s="335"/>
      <c r="C797" s="335"/>
      <c r="D797" s="335"/>
      <c r="E797" s="396">
        <f>IFERROR(VLOOKUP(B797,'Dates and Rates'!A:D,3,FALSE), "")</f>
        <v>0</v>
      </c>
      <c r="F797" s="396">
        <f t="shared" si="12"/>
        <v>0</v>
      </c>
    </row>
    <row r="798" spans="1:6">
      <c r="A798" s="334"/>
      <c r="B798" s="335"/>
      <c r="C798" s="335"/>
      <c r="D798" s="335"/>
      <c r="E798" s="396">
        <f>IFERROR(VLOOKUP(B798,'Dates and Rates'!A:D,3,FALSE), "")</f>
        <v>0</v>
      </c>
      <c r="F798" s="396">
        <f t="shared" si="12"/>
        <v>0</v>
      </c>
    </row>
    <row r="799" spans="1:6">
      <c r="A799" s="334"/>
      <c r="B799" s="335"/>
      <c r="C799" s="335"/>
      <c r="D799" s="335"/>
      <c r="E799" s="396">
        <f>IFERROR(VLOOKUP(B799,'Dates and Rates'!A:D,3,FALSE), "")</f>
        <v>0</v>
      </c>
      <c r="F799" s="396">
        <f t="shared" si="12"/>
        <v>0</v>
      </c>
    </row>
    <row r="800" spans="1:6">
      <c r="A800" s="334"/>
      <c r="B800" s="335"/>
      <c r="C800" s="335"/>
      <c r="D800" s="335"/>
      <c r="E800" s="396">
        <f>IFERROR(VLOOKUP(B800,'Dates and Rates'!A:D,3,FALSE), "")</f>
        <v>0</v>
      </c>
      <c r="F800" s="396">
        <f t="shared" si="12"/>
        <v>0</v>
      </c>
    </row>
    <row r="801" spans="1:6">
      <c r="A801" s="334"/>
      <c r="B801" s="335"/>
      <c r="C801" s="335"/>
      <c r="D801" s="335"/>
      <c r="E801" s="396">
        <f>IFERROR(VLOOKUP(B801,'Dates and Rates'!A:D,3,FALSE), "")</f>
        <v>0</v>
      </c>
      <c r="F801" s="396">
        <f t="shared" si="12"/>
        <v>0</v>
      </c>
    </row>
    <row r="802" spans="1:6">
      <c r="A802" s="334"/>
      <c r="B802" s="335"/>
      <c r="C802" s="335"/>
      <c r="D802" s="335"/>
      <c r="E802" s="396">
        <f>IFERROR(VLOOKUP(B802,'Dates and Rates'!A:D,3,FALSE), "")</f>
        <v>0</v>
      </c>
      <c r="F802" s="396">
        <f t="shared" si="12"/>
        <v>0</v>
      </c>
    </row>
    <row r="803" spans="1:6">
      <c r="A803" s="334"/>
      <c r="B803" s="335"/>
      <c r="C803" s="335"/>
      <c r="D803" s="335"/>
      <c r="E803" s="396">
        <f>IFERROR(VLOOKUP(B803,'Dates and Rates'!A:D,3,FALSE), "")</f>
        <v>0</v>
      </c>
      <c r="F803" s="396">
        <f t="shared" si="12"/>
        <v>0</v>
      </c>
    </row>
    <row r="804" spans="1:6">
      <c r="A804" s="334"/>
      <c r="B804" s="335"/>
      <c r="C804" s="335"/>
      <c r="D804" s="335"/>
      <c r="E804" s="396">
        <f>IFERROR(VLOOKUP(B804,'Dates and Rates'!A:D,3,FALSE), "")</f>
        <v>0</v>
      </c>
      <c r="F804" s="396">
        <f t="shared" si="12"/>
        <v>0</v>
      </c>
    </row>
    <row r="805" spans="1:6">
      <c r="A805" s="334"/>
      <c r="B805" s="335"/>
      <c r="C805" s="335"/>
      <c r="D805" s="335"/>
      <c r="E805" s="396">
        <f>IFERROR(VLOOKUP(B805,'Dates and Rates'!A:D,3,FALSE), "")</f>
        <v>0</v>
      </c>
      <c r="F805" s="396">
        <f t="shared" si="12"/>
        <v>0</v>
      </c>
    </row>
    <row r="806" spans="1:6">
      <c r="A806" s="334"/>
      <c r="B806" s="335"/>
      <c r="C806" s="335"/>
      <c r="D806" s="335"/>
      <c r="E806" s="396">
        <f>IFERROR(VLOOKUP(B806,'Dates and Rates'!A:D,3,FALSE), "")</f>
        <v>0</v>
      </c>
      <c r="F806" s="396">
        <f t="shared" si="12"/>
        <v>0</v>
      </c>
    </row>
    <row r="807" spans="1:6">
      <c r="A807" s="334"/>
      <c r="B807" s="335"/>
      <c r="C807" s="335"/>
      <c r="D807" s="335"/>
      <c r="E807" s="396">
        <f>IFERROR(VLOOKUP(B807,'Dates and Rates'!A:D,3,FALSE), "")</f>
        <v>0</v>
      </c>
      <c r="F807" s="396">
        <f t="shared" si="12"/>
        <v>0</v>
      </c>
    </row>
    <row r="808" spans="1:6">
      <c r="A808" s="334"/>
      <c r="B808" s="335"/>
      <c r="C808" s="335"/>
      <c r="D808" s="335"/>
      <c r="E808" s="396">
        <f>IFERROR(VLOOKUP(B808,'Dates and Rates'!A:D,3,FALSE), "")</f>
        <v>0</v>
      </c>
      <c r="F808" s="396">
        <f t="shared" si="12"/>
        <v>0</v>
      </c>
    </row>
    <row r="809" spans="1:6">
      <c r="A809" s="334"/>
      <c r="B809" s="335"/>
      <c r="C809" s="335"/>
      <c r="D809" s="335"/>
      <c r="E809" s="396">
        <f>IFERROR(VLOOKUP(B809,'Dates and Rates'!A:D,3,FALSE), "")</f>
        <v>0</v>
      </c>
      <c r="F809" s="396">
        <f t="shared" si="12"/>
        <v>0</v>
      </c>
    </row>
    <row r="810" spans="1:6">
      <c r="A810" s="334"/>
      <c r="B810" s="335"/>
      <c r="C810" s="335"/>
      <c r="D810" s="335"/>
      <c r="E810" s="396">
        <f>IFERROR(VLOOKUP(B810,'Dates and Rates'!A:D,3,FALSE), "")</f>
        <v>0</v>
      </c>
      <c r="F810" s="396">
        <f t="shared" si="12"/>
        <v>0</v>
      </c>
    </row>
    <row r="811" spans="1:6">
      <c r="A811" s="334"/>
      <c r="B811" s="335"/>
      <c r="C811" s="335"/>
      <c r="D811" s="335"/>
      <c r="E811" s="396">
        <f>IFERROR(VLOOKUP(B811,'Dates and Rates'!A:D,3,FALSE), "")</f>
        <v>0</v>
      </c>
      <c r="F811" s="396">
        <f t="shared" si="12"/>
        <v>0</v>
      </c>
    </row>
    <row r="812" spans="1:6">
      <c r="A812" s="334"/>
      <c r="B812" s="335"/>
      <c r="C812" s="335"/>
      <c r="D812" s="335"/>
      <c r="E812" s="396">
        <f>IFERROR(VLOOKUP(B812,'Dates and Rates'!A:D,3,FALSE), "")</f>
        <v>0</v>
      </c>
      <c r="F812" s="396">
        <f t="shared" si="12"/>
        <v>0</v>
      </c>
    </row>
    <row r="813" spans="1:6">
      <c r="A813" s="334"/>
      <c r="B813" s="335"/>
      <c r="C813" s="335"/>
      <c r="D813" s="335"/>
      <c r="E813" s="396">
        <f>IFERROR(VLOOKUP(B813,'Dates and Rates'!A:D,3,FALSE), "")</f>
        <v>0</v>
      </c>
      <c r="F813" s="396">
        <f t="shared" si="12"/>
        <v>0</v>
      </c>
    </row>
    <row r="814" spans="1:6">
      <c r="A814" s="334"/>
      <c r="B814" s="335"/>
      <c r="C814" s="335"/>
      <c r="D814" s="335"/>
      <c r="E814" s="396">
        <f>IFERROR(VLOOKUP(B814,'Dates and Rates'!A:D,3,FALSE), "")</f>
        <v>0</v>
      </c>
      <c r="F814" s="396">
        <f t="shared" si="12"/>
        <v>0</v>
      </c>
    </row>
    <row r="815" spans="1:6">
      <c r="A815" s="334"/>
      <c r="B815" s="335"/>
      <c r="C815" s="335"/>
      <c r="D815" s="335"/>
      <c r="E815" s="396">
        <f>IFERROR(VLOOKUP(B815,'Dates and Rates'!A:D,3,FALSE), "")</f>
        <v>0</v>
      </c>
      <c r="F815" s="396">
        <f t="shared" si="12"/>
        <v>0</v>
      </c>
    </row>
    <row r="816" spans="1:6">
      <c r="A816" s="334"/>
      <c r="B816" s="335"/>
      <c r="C816" s="335"/>
      <c r="D816" s="335"/>
      <c r="E816" s="396">
        <f>IFERROR(VLOOKUP(B816,'Dates and Rates'!A:D,3,FALSE), "")</f>
        <v>0</v>
      </c>
      <c r="F816" s="396">
        <f t="shared" si="12"/>
        <v>0</v>
      </c>
    </row>
    <row r="817" spans="1:6">
      <c r="A817" s="334"/>
      <c r="B817" s="335"/>
      <c r="C817" s="335"/>
      <c r="D817" s="335"/>
      <c r="E817" s="396">
        <f>IFERROR(VLOOKUP(B817,'Dates and Rates'!A:D,3,FALSE), "")</f>
        <v>0</v>
      </c>
      <c r="F817" s="396">
        <f t="shared" si="12"/>
        <v>0</v>
      </c>
    </row>
    <row r="818" spans="1:6">
      <c r="A818" s="334"/>
      <c r="B818" s="335"/>
      <c r="C818" s="335"/>
      <c r="D818" s="335"/>
      <c r="E818" s="396">
        <f>IFERROR(VLOOKUP(B818,'Dates and Rates'!A:D,3,FALSE), "")</f>
        <v>0</v>
      </c>
      <c r="F818" s="396">
        <f t="shared" si="12"/>
        <v>0</v>
      </c>
    </row>
    <row r="819" spans="1:6">
      <c r="A819" s="334"/>
      <c r="B819" s="335"/>
      <c r="C819" s="335"/>
      <c r="D819" s="335"/>
      <c r="E819" s="396">
        <f>IFERROR(VLOOKUP(B819,'Dates and Rates'!A:D,3,FALSE), "")</f>
        <v>0</v>
      </c>
      <c r="F819" s="396">
        <f t="shared" si="12"/>
        <v>0</v>
      </c>
    </row>
    <row r="820" spans="1:6">
      <c r="A820" s="334"/>
      <c r="B820" s="335"/>
      <c r="C820" s="335"/>
      <c r="D820" s="335"/>
      <c r="E820" s="396">
        <f>IFERROR(VLOOKUP(B820,'Dates and Rates'!A:D,3,FALSE), "")</f>
        <v>0</v>
      </c>
      <c r="F820" s="396">
        <f t="shared" si="12"/>
        <v>0</v>
      </c>
    </row>
    <row r="821" spans="1:6">
      <c r="A821" s="334"/>
      <c r="B821" s="335"/>
      <c r="C821" s="335"/>
      <c r="D821" s="335"/>
      <c r="E821" s="396">
        <f>IFERROR(VLOOKUP(B821,'Dates and Rates'!A:D,3,FALSE), "")</f>
        <v>0</v>
      </c>
      <c r="F821" s="396">
        <f t="shared" si="12"/>
        <v>0</v>
      </c>
    </row>
    <row r="822" spans="1:6">
      <c r="A822" s="334"/>
      <c r="B822" s="335"/>
      <c r="C822" s="335"/>
      <c r="D822" s="335"/>
      <c r="E822" s="396">
        <f>IFERROR(VLOOKUP(B822,'Dates and Rates'!A:D,3,FALSE), "")</f>
        <v>0</v>
      </c>
      <c r="F822" s="396">
        <f t="shared" si="12"/>
        <v>0</v>
      </c>
    </row>
    <row r="823" spans="1:6">
      <c r="A823" s="334"/>
      <c r="B823" s="335"/>
      <c r="C823" s="335"/>
      <c r="D823" s="335"/>
      <c r="E823" s="396">
        <f>IFERROR(VLOOKUP(B823,'Dates and Rates'!A:D,3,FALSE), "")</f>
        <v>0</v>
      </c>
      <c r="F823" s="396">
        <f t="shared" si="12"/>
        <v>0</v>
      </c>
    </row>
    <row r="824" spans="1:6">
      <c r="A824" s="334"/>
      <c r="B824" s="335"/>
      <c r="C824" s="335"/>
      <c r="D824" s="335"/>
      <c r="E824" s="396">
        <f>IFERROR(VLOOKUP(B824,'Dates and Rates'!A:D,3,FALSE), "")</f>
        <v>0</v>
      </c>
      <c r="F824" s="396">
        <f t="shared" si="12"/>
        <v>0</v>
      </c>
    </row>
    <row r="825" spans="1:6">
      <c r="A825" s="334"/>
      <c r="B825" s="335"/>
      <c r="C825" s="335"/>
      <c r="D825" s="335"/>
      <c r="E825" s="396">
        <f>IFERROR(VLOOKUP(B825,'Dates and Rates'!A:D,3,FALSE), "")</f>
        <v>0</v>
      </c>
      <c r="F825" s="396">
        <f t="shared" si="12"/>
        <v>0</v>
      </c>
    </row>
    <row r="826" spans="1:6">
      <c r="A826" s="334"/>
      <c r="B826" s="335"/>
      <c r="C826" s="335"/>
      <c r="D826" s="335"/>
      <c r="E826" s="396">
        <f>IFERROR(VLOOKUP(B826,'Dates and Rates'!A:D,3,FALSE), "")</f>
        <v>0</v>
      </c>
      <c r="F826" s="396">
        <f t="shared" si="12"/>
        <v>0</v>
      </c>
    </row>
    <row r="827" spans="1:6">
      <c r="A827" s="334"/>
      <c r="B827" s="335"/>
      <c r="C827" s="335"/>
      <c r="D827" s="335"/>
      <c r="E827" s="396">
        <f>IFERROR(VLOOKUP(B827,'Dates and Rates'!A:D,3,FALSE), "")</f>
        <v>0</v>
      </c>
      <c r="F827" s="396">
        <f t="shared" si="12"/>
        <v>0</v>
      </c>
    </row>
    <row r="828" spans="1:6">
      <c r="A828" s="334"/>
      <c r="B828" s="335"/>
      <c r="C828" s="335"/>
      <c r="D828" s="335"/>
      <c r="E828" s="396">
        <f>IFERROR(VLOOKUP(B828,'Dates and Rates'!A:D,3,FALSE), "")</f>
        <v>0</v>
      </c>
      <c r="F828" s="396">
        <f t="shared" si="12"/>
        <v>0</v>
      </c>
    </row>
    <row r="829" spans="1:6">
      <c r="A829" s="334"/>
      <c r="B829" s="335"/>
      <c r="C829" s="335"/>
      <c r="D829" s="335"/>
      <c r="E829" s="396">
        <f>IFERROR(VLOOKUP(B829,'Dates and Rates'!A:D,3,FALSE), "")</f>
        <v>0</v>
      </c>
      <c r="F829" s="396">
        <f t="shared" si="12"/>
        <v>0</v>
      </c>
    </row>
    <row r="830" spans="1:6">
      <c r="A830" s="334"/>
      <c r="B830" s="335"/>
      <c r="C830" s="335"/>
      <c r="D830" s="335"/>
      <c r="E830" s="396">
        <f>IFERROR(VLOOKUP(B830,'Dates and Rates'!A:D,3,FALSE), "")</f>
        <v>0</v>
      </c>
      <c r="F830" s="396">
        <f t="shared" si="12"/>
        <v>0</v>
      </c>
    </row>
    <row r="831" spans="1:6">
      <c r="A831" s="334"/>
      <c r="B831" s="335"/>
      <c r="C831" s="335"/>
      <c r="D831" s="335"/>
      <c r="E831" s="396">
        <f>IFERROR(VLOOKUP(B831,'Dates and Rates'!A:D,3,FALSE), "")</f>
        <v>0</v>
      </c>
      <c r="F831" s="396">
        <f t="shared" si="12"/>
        <v>0</v>
      </c>
    </row>
    <row r="832" spans="1:6">
      <c r="A832" s="334"/>
      <c r="B832" s="335"/>
      <c r="C832" s="335"/>
      <c r="D832" s="335"/>
      <c r="E832" s="396">
        <f>IFERROR(VLOOKUP(B832,'Dates and Rates'!A:D,3,FALSE), "")</f>
        <v>0</v>
      </c>
      <c r="F832" s="396">
        <f t="shared" si="12"/>
        <v>0</v>
      </c>
    </row>
    <row r="833" spans="1:6">
      <c r="A833" s="334"/>
      <c r="B833" s="335"/>
      <c r="C833" s="335"/>
      <c r="D833" s="335"/>
      <c r="E833" s="396">
        <f>IFERROR(VLOOKUP(B833,'Dates and Rates'!A:D,3,FALSE), "")</f>
        <v>0</v>
      </c>
      <c r="F833" s="396">
        <f t="shared" si="12"/>
        <v>0</v>
      </c>
    </row>
    <row r="834" spans="1:6">
      <c r="A834" s="334"/>
      <c r="B834" s="335"/>
      <c r="C834" s="335"/>
      <c r="D834" s="335"/>
      <c r="E834" s="396">
        <f>IFERROR(VLOOKUP(B834,'Dates and Rates'!A:D,3,FALSE), "")</f>
        <v>0</v>
      </c>
      <c r="F834" s="396">
        <f t="shared" si="12"/>
        <v>0</v>
      </c>
    </row>
    <row r="835" spans="1:6">
      <c r="A835" s="334"/>
      <c r="B835" s="335"/>
      <c r="C835" s="335"/>
      <c r="D835" s="335"/>
      <c r="E835" s="396">
        <f>IFERROR(VLOOKUP(B835,'Dates and Rates'!A:D,3,FALSE), "")</f>
        <v>0</v>
      </c>
      <c r="F835" s="396">
        <f t="shared" si="12"/>
        <v>0</v>
      </c>
    </row>
    <row r="836" spans="1:6">
      <c r="A836" s="334"/>
      <c r="B836" s="335"/>
      <c r="C836" s="335"/>
      <c r="D836" s="335"/>
      <c r="E836" s="396">
        <f>IFERROR(VLOOKUP(B836,'Dates and Rates'!A:D,3,FALSE), "")</f>
        <v>0</v>
      </c>
      <c r="F836" s="396">
        <f t="shared" si="12"/>
        <v>0</v>
      </c>
    </row>
    <row r="837" spans="1:6">
      <c r="A837" s="334"/>
      <c r="B837" s="335"/>
      <c r="C837" s="335"/>
      <c r="D837" s="335"/>
      <c r="E837" s="396">
        <f>IFERROR(VLOOKUP(B837,'Dates and Rates'!A:D,3,FALSE), "")</f>
        <v>0</v>
      </c>
      <c r="F837" s="396">
        <f t="shared" si="12"/>
        <v>0</v>
      </c>
    </row>
    <row r="838" spans="1:6">
      <c r="A838" s="334"/>
      <c r="B838" s="335"/>
      <c r="C838" s="335"/>
      <c r="D838" s="335"/>
      <c r="E838" s="396">
        <f>IFERROR(VLOOKUP(B838,'Dates and Rates'!A:D,3,FALSE), "")</f>
        <v>0</v>
      </c>
      <c r="F838" s="396">
        <f t="shared" si="12"/>
        <v>0</v>
      </c>
    </row>
    <row r="839" spans="1:6">
      <c r="A839" s="334"/>
      <c r="B839" s="335"/>
      <c r="C839" s="335"/>
      <c r="D839" s="335"/>
      <c r="E839" s="396">
        <f>IFERROR(VLOOKUP(B839,'Dates and Rates'!A:D,3,FALSE), "")</f>
        <v>0</v>
      </c>
      <c r="F839" s="396">
        <f t="shared" si="12"/>
        <v>0</v>
      </c>
    </row>
    <row r="840" spans="1:6">
      <c r="A840" s="334"/>
      <c r="B840" s="335"/>
      <c r="C840" s="335"/>
      <c r="D840" s="335"/>
      <c r="E840" s="396">
        <f>IFERROR(VLOOKUP(B840,'Dates and Rates'!A:D,3,FALSE), "")</f>
        <v>0</v>
      </c>
      <c r="F840" s="396">
        <f t="shared" si="12"/>
        <v>0</v>
      </c>
    </row>
    <row r="841" spans="1:6">
      <c r="A841" s="334"/>
      <c r="B841" s="335"/>
      <c r="C841" s="335"/>
      <c r="D841" s="335"/>
      <c r="E841" s="396">
        <f>IFERROR(VLOOKUP(B841,'Dates and Rates'!A:D,3,FALSE), "")</f>
        <v>0</v>
      </c>
      <c r="F841" s="396">
        <f t="shared" ref="F841:F904" si="13">+IFERROR(D841*E841,"")</f>
        <v>0</v>
      </c>
    </row>
    <row r="842" spans="1:6">
      <c r="A842" s="334"/>
      <c r="B842" s="335"/>
      <c r="C842" s="335"/>
      <c r="D842" s="335"/>
      <c r="E842" s="396">
        <f>IFERROR(VLOOKUP(B842,'Dates and Rates'!A:D,3,FALSE), "")</f>
        <v>0</v>
      </c>
      <c r="F842" s="396">
        <f t="shared" si="13"/>
        <v>0</v>
      </c>
    </row>
    <row r="843" spans="1:6">
      <c r="A843" s="334"/>
      <c r="B843" s="335"/>
      <c r="C843" s="335"/>
      <c r="D843" s="335"/>
      <c r="E843" s="396">
        <f>IFERROR(VLOOKUP(B843,'Dates and Rates'!A:D,3,FALSE), "")</f>
        <v>0</v>
      </c>
      <c r="F843" s="396">
        <f t="shared" si="13"/>
        <v>0</v>
      </c>
    </row>
    <row r="844" spans="1:6">
      <c r="A844" s="334"/>
      <c r="B844" s="335"/>
      <c r="C844" s="335"/>
      <c r="D844" s="335"/>
      <c r="E844" s="396">
        <f>IFERROR(VLOOKUP(B844,'Dates and Rates'!A:D,3,FALSE), "")</f>
        <v>0</v>
      </c>
      <c r="F844" s="396">
        <f t="shared" si="13"/>
        <v>0</v>
      </c>
    </row>
    <row r="845" spans="1:6">
      <c r="A845" s="334"/>
      <c r="B845" s="335"/>
      <c r="C845" s="335"/>
      <c r="D845" s="335"/>
      <c r="E845" s="396">
        <f>IFERROR(VLOOKUP(B845,'Dates and Rates'!A:D,3,FALSE), "")</f>
        <v>0</v>
      </c>
      <c r="F845" s="396">
        <f t="shared" si="13"/>
        <v>0</v>
      </c>
    </row>
    <row r="846" spans="1:6">
      <c r="A846" s="334"/>
      <c r="B846" s="335"/>
      <c r="C846" s="335"/>
      <c r="D846" s="335"/>
      <c r="E846" s="396">
        <f>IFERROR(VLOOKUP(B846,'Dates and Rates'!A:D,3,FALSE), "")</f>
        <v>0</v>
      </c>
      <c r="F846" s="396">
        <f t="shared" si="13"/>
        <v>0</v>
      </c>
    </row>
    <row r="847" spans="1:6">
      <c r="A847" s="334"/>
      <c r="B847" s="335"/>
      <c r="C847" s="335"/>
      <c r="D847" s="335"/>
      <c r="E847" s="396">
        <f>IFERROR(VLOOKUP(B847,'Dates and Rates'!A:D,3,FALSE), "")</f>
        <v>0</v>
      </c>
      <c r="F847" s="396">
        <f t="shared" si="13"/>
        <v>0</v>
      </c>
    </row>
    <row r="848" spans="1:6">
      <c r="A848" s="334"/>
      <c r="B848" s="335"/>
      <c r="C848" s="335"/>
      <c r="D848" s="335"/>
      <c r="E848" s="396">
        <f>IFERROR(VLOOKUP(B848,'Dates and Rates'!A:D,3,FALSE), "")</f>
        <v>0</v>
      </c>
      <c r="F848" s="396">
        <f t="shared" si="13"/>
        <v>0</v>
      </c>
    </row>
    <row r="849" spans="1:6">
      <c r="A849" s="334"/>
      <c r="B849" s="335"/>
      <c r="C849" s="335"/>
      <c r="D849" s="335"/>
      <c r="E849" s="396">
        <f>IFERROR(VLOOKUP(B849,'Dates and Rates'!A:D,3,FALSE), "")</f>
        <v>0</v>
      </c>
      <c r="F849" s="396">
        <f t="shared" si="13"/>
        <v>0</v>
      </c>
    </row>
    <row r="850" spans="1:6">
      <c r="A850" s="334"/>
      <c r="B850" s="335"/>
      <c r="C850" s="335"/>
      <c r="D850" s="335"/>
      <c r="E850" s="396">
        <f>IFERROR(VLOOKUP(B850,'Dates and Rates'!A:D,3,FALSE), "")</f>
        <v>0</v>
      </c>
      <c r="F850" s="396">
        <f t="shared" si="13"/>
        <v>0</v>
      </c>
    </row>
    <row r="851" spans="1:6">
      <c r="A851" s="334"/>
      <c r="B851" s="335"/>
      <c r="C851" s="335"/>
      <c r="D851" s="335"/>
      <c r="E851" s="396">
        <f>IFERROR(VLOOKUP(B851,'Dates and Rates'!A:D,3,FALSE), "")</f>
        <v>0</v>
      </c>
      <c r="F851" s="396">
        <f t="shared" si="13"/>
        <v>0</v>
      </c>
    </row>
    <row r="852" spans="1:6">
      <c r="A852" s="334"/>
      <c r="B852" s="335"/>
      <c r="C852" s="335"/>
      <c r="D852" s="335"/>
      <c r="E852" s="396">
        <f>IFERROR(VLOOKUP(B852,'Dates and Rates'!A:D,3,FALSE), "")</f>
        <v>0</v>
      </c>
      <c r="F852" s="396">
        <f t="shared" si="13"/>
        <v>0</v>
      </c>
    </row>
    <row r="853" spans="1:6">
      <c r="A853" s="334"/>
      <c r="B853" s="335"/>
      <c r="C853" s="335"/>
      <c r="D853" s="335"/>
      <c r="E853" s="396">
        <f>IFERROR(VLOOKUP(B853,'Dates and Rates'!A:D,3,FALSE), "")</f>
        <v>0</v>
      </c>
      <c r="F853" s="396">
        <f t="shared" si="13"/>
        <v>0</v>
      </c>
    </row>
    <row r="854" spans="1:6">
      <c r="A854" s="334"/>
      <c r="B854" s="335"/>
      <c r="C854" s="335"/>
      <c r="D854" s="335"/>
      <c r="E854" s="396">
        <f>IFERROR(VLOOKUP(B854,'Dates and Rates'!A:D,3,FALSE), "")</f>
        <v>0</v>
      </c>
      <c r="F854" s="396">
        <f t="shared" si="13"/>
        <v>0</v>
      </c>
    </row>
    <row r="855" spans="1:6">
      <c r="A855" s="334"/>
      <c r="B855" s="335"/>
      <c r="C855" s="335"/>
      <c r="D855" s="335"/>
      <c r="E855" s="396">
        <f>IFERROR(VLOOKUP(B855,'Dates and Rates'!A:D,3,FALSE), "")</f>
        <v>0</v>
      </c>
      <c r="F855" s="396">
        <f t="shared" si="13"/>
        <v>0</v>
      </c>
    </row>
    <row r="856" spans="1:6">
      <c r="A856" s="334"/>
      <c r="B856" s="335"/>
      <c r="C856" s="335"/>
      <c r="D856" s="335"/>
      <c r="E856" s="396">
        <f>IFERROR(VLOOKUP(B856,'Dates and Rates'!A:D,3,FALSE), "")</f>
        <v>0</v>
      </c>
      <c r="F856" s="396">
        <f t="shared" si="13"/>
        <v>0</v>
      </c>
    </row>
    <row r="857" spans="1:6">
      <c r="A857" s="334"/>
      <c r="B857" s="335"/>
      <c r="C857" s="335"/>
      <c r="D857" s="335"/>
      <c r="E857" s="396">
        <f>IFERROR(VLOOKUP(B857,'Dates and Rates'!A:D,3,FALSE), "")</f>
        <v>0</v>
      </c>
      <c r="F857" s="396">
        <f t="shared" si="13"/>
        <v>0</v>
      </c>
    </row>
    <row r="858" spans="1:6">
      <c r="A858" s="334"/>
      <c r="B858" s="335"/>
      <c r="C858" s="335"/>
      <c r="D858" s="335"/>
      <c r="E858" s="396">
        <f>IFERROR(VLOOKUP(B858,'Dates and Rates'!A:D,3,FALSE), "")</f>
        <v>0</v>
      </c>
      <c r="F858" s="396">
        <f t="shared" si="13"/>
        <v>0</v>
      </c>
    </row>
    <row r="859" spans="1:6">
      <c r="A859" s="334"/>
      <c r="B859" s="335"/>
      <c r="C859" s="335"/>
      <c r="D859" s="335"/>
      <c r="E859" s="396">
        <f>IFERROR(VLOOKUP(B859,'Dates and Rates'!A:D,3,FALSE), "")</f>
        <v>0</v>
      </c>
      <c r="F859" s="396">
        <f t="shared" si="13"/>
        <v>0</v>
      </c>
    </row>
    <row r="860" spans="1:6">
      <c r="A860" s="334"/>
      <c r="B860" s="335"/>
      <c r="C860" s="335"/>
      <c r="D860" s="335"/>
      <c r="E860" s="396">
        <f>IFERROR(VLOOKUP(B860,'Dates and Rates'!A:D,3,FALSE), "")</f>
        <v>0</v>
      </c>
      <c r="F860" s="396">
        <f t="shared" si="13"/>
        <v>0</v>
      </c>
    </row>
    <row r="861" spans="1:6">
      <c r="A861" s="334"/>
      <c r="B861" s="335"/>
      <c r="C861" s="335"/>
      <c r="D861" s="335"/>
      <c r="E861" s="396">
        <f>IFERROR(VLOOKUP(B861,'Dates and Rates'!A:D,3,FALSE), "")</f>
        <v>0</v>
      </c>
      <c r="F861" s="396">
        <f t="shared" si="13"/>
        <v>0</v>
      </c>
    </row>
    <row r="862" spans="1:6">
      <c r="A862" s="334"/>
      <c r="B862" s="335"/>
      <c r="C862" s="335"/>
      <c r="D862" s="335"/>
      <c r="E862" s="396">
        <f>IFERROR(VLOOKUP(B862,'Dates and Rates'!A:D,3,FALSE), "")</f>
        <v>0</v>
      </c>
      <c r="F862" s="396">
        <f t="shared" si="13"/>
        <v>0</v>
      </c>
    </row>
    <row r="863" spans="1:6">
      <c r="A863" s="334"/>
      <c r="B863" s="335"/>
      <c r="C863" s="335"/>
      <c r="D863" s="335"/>
      <c r="E863" s="396">
        <f>IFERROR(VLOOKUP(B863,'Dates and Rates'!A:D,3,FALSE), "")</f>
        <v>0</v>
      </c>
      <c r="F863" s="396">
        <f t="shared" si="13"/>
        <v>0</v>
      </c>
    </row>
    <row r="864" spans="1:6">
      <c r="A864" s="334"/>
      <c r="B864" s="335"/>
      <c r="C864" s="335"/>
      <c r="D864" s="335"/>
      <c r="E864" s="396">
        <f>IFERROR(VLOOKUP(B864,'Dates and Rates'!A:D,3,FALSE), "")</f>
        <v>0</v>
      </c>
      <c r="F864" s="396">
        <f t="shared" si="13"/>
        <v>0</v>
      </c>
    </row>
    <row r="865" spans="1:6">
      <c r="A865" s="334"/>
      <c r="B865" s="335"/>
      <c r="C865" s="335"/>
      <c r="D865" s="335"/>
      <c r="E865" s="396">
        <f>IFERROR(VLOOKUP(B865,'Dates and Rates'!A:D,3,FALSE), "")</f>
        <v>0</v>
      </c>
      <c r="F865" s="396">
        <f t="shared" si="13"/>
        <v>0</v>
      </c>
    </row>
    <row r="866" spans="1:6">
      <c r="A866" s="334"/>
      <c r="B866" s="335"/>
      <c r="C866" s="335"/>
      <c r="D866" s="335"/>
      <c r="E866" s="396">
        <f>IFERROR(VLOOKUP(B866,'Dates and Rates'!A:D,3,FALSE), "")</f>
        <v>0</v>
      </c>
      <c r="F866" s="396">
        <f t="shared" si="13"/>
        <v>0</v>
      </c>
    </row>
    <row r="867" spans="1:6">
      <c r="A867" s="334"/>
      <c r="B867" s="335"/>
      <c r="C867" s="335"/>
      <c r="D867" s="335"/>
      <c r="E867" s="396">
        <f>IFERROR(VLOOKUP(B867,'Dates and Rates'!A:D,3,FALSE), "")</f>
        <v>0</v>
      </c>
      <c r="F867" s="396">
        <f t="shared" si="13"/>
        <v>0</v>
      </c>
    </row>
    <row r="868" spans="1:6">
      <c r="A868" s="334"/>
      <c r="B868" s="335"/>
      <c r="C868" s="335"/>
      <c r="D868" s="335"/>
      <c r="E868" s="396">
        <f>IFERROR(VLOOKUP(B868,'Dates and Rates'!A:D,3,FALSE), "")</f>
        <v>0</v>
      </c>
      <c r="F868" s="396">
        <f t="shared" si="13"/>
        <v>0</v>
      </c>
    </row>
    <row r="869" spans="1:6">
      <c r="A869" s="334"/>
      <c r="B869" s="335"/>
      <c r="C869" s="335"/>
      <c r="D869" s="335"/>
      <c r="E869" s="396">
        <f>IFERROR(VLOOKUP(B869,'Dates and Rates'!A:D,3,FALSE), "")</f>
        <v>0</v>
      </c>
      <c r="F869" s="396">
        <f t="shared" si="13"/>
        <v>0</v>
      </c>
    </row>
    <row r="870" spans="1:6">
      <c r="A870" s="334"/>
      <c r="B870" s="335"/>
      <c r="C870" s="335"/>
      <c r="D870" s="335"/>
      <c r="E870" s="396">
        <f>IFERROR(VLOOKUP(B870,'Dates and Rates'!A:D,3,FALSE), "")</f>
        <v>0</v>
      </c>
      <c r="F870" s="396">
        <f t="shared" si="13"/>
        <v>0</v>
      </c>
    </row>
    <row r="871" spans="1:6">
      <c r="A871" s="334"/>
      <c r="B871" s="335"/>
      <c r="C871" s="335"/>
      <c r="D871" s="335"/>
      <c r="E871" s="396">
        <f>IFERROR(VLOOKUP(B871,'Dates and Rates'!A:D,3,FALSE), "")</f>
        <v>0</v>
      </c>
      <c r="F871" s="396">
        <f t="shared" si="13"/>
        <v>0</v>
      </c>
    </row>
    <row r="872" spans="1:6">
      <c r="A872" s="334"/>
      <c r="B872" s="335"/>
      <c r="C872" s="335"/>
      <c r="D872" s="335"/>
      <c r="E872" s="396">
        <f>IFERROR(VLOOKUP(B872,'Dates and Rates'!A:D,3,FALSE), "")</f>
        <v>0</v>
      </c>
      <c r="F872" s="396">
        <f t="shared" si="13"/>
        <v>0</v>
      </c>
    </row>
    <row r="873" spans="1:6">
      <c r="A873" s="334"/>
      <c r="B873" s="335"/>
      <c r="C873" s="335"/>
      <c r="D873" s="335"/>
      <c r="E873" s="396">
        <f>IFERROR(VLOOKUP(B873,'Dates and Rates'!A:D,3,FALSE), "")</f>
        <v>0</v>
      </c>
      <c r="F873" s="396">
        <f t="shared" si="13"/>
        <v>0</v>
      </c>
    </row>
    <row r="874" spans="1:6">
      <c r="A874" s="334"/>
      <c r="B874" s="335"/>
      <c r="C874" s="335"/>
      <c r="D874" s="335"/>
      <c r="E874" s="396">
        <f>IFERROR(VLOOKUP(B874,'Dates and Rates'!A:D,3,FALSE), "")</f>
        <v>0</v>
      </c>
      <c r="F874" s="396">
        <f t="shared" si="13"/>
        <v>0</v>
      </c>
    </row>
    <row r="875" spans="1:6">
      <c r="A875" s="334"/>
      <c r="B875" s="335"/>
      <c r="C875" s="335"/>
      <c r="D875" s="335"/>
      <c r="E875" s="396">
        <f>IFERROR(VLOOKUP(B875,'Dates and Rates'!A:D,3,FALSE), "")</f>
        <v>0</v>
      </c>
      <c r="F875" s="396">
        <f t="shared" si="13"/>
        <v>0</v>
      </c>
    </row>
    <row r="876" spans="1:6">
      <c r="A876" s="334"/>
      <c r="B876" s="335"/>
      <c r="C876" s="335"/>
      <c r="D876" s="335"/>
      <c r="E876" s="396">
        <f>IFERROR(VLOOKUP(B876,'Dates and Rates'!A:D,3,FALSE), "")</f>
        <v>0</v>
      </c>
      <c r="F876" s="396">
        <f t="shared" si="13"/>
        <v>0</v>
      </c>
    </row>
    <row r="877" spans="1:6">
      <c r="A877" s="334"/>
      <c r="B877" s="335"/>
      <c r="C877" s="335"/>
      <c r="D877" s="335"/>
      <c r="E877" s="396">
        <f>IFERROR(VLOOKUP(B877,'Dates and Rates'!A:D,3,FALSE), "")</f>
        <v>0</v>
      </c>
      <c r="F877" s="396">
        <f t="shared" si="13"/>
        <v>0</v>
      </c>
    </row>
    <row r="878" spans="1:6">
      <c r="A878" s="334"/>
      <c r="B878" s="335"/>
      <c r="C878" s="335"/>
      <c r="D878" s="335"/>
      <c r="E878" s="396">
        <f>IFERROR(VLOOKUP(B878,'Dates and Rates'!A:D,3,FALSE), "")</f>
        <v>0</v>
      </c>
      <c r="F878" s="396">
        <f t="shared" si="13"/>
        <v>0</v>
      </c>
    </row>
    <row r="879" spans="1:6">
      <c r="A879" s="334"/>
      <c r="B879" s="335"/>
      <c r="C879" s="335"/>
      <c r="D879" s="335"/>
      <c r="E879" s="396">
        <f>IFERROR(VLOOKUP(B879,'Dates and Rates'!A:D,3,FALSE), "")</f>
        <v>0</v>
      </c>
      <c r="F879" s="396">
        <f t="shared" si="13"/>
        <v>0</v>
      </c>
    </row>
    <row r="880" spans="1:6">
      <c r="A880" s="334"/>
      <c r="B880" s="335"/>
      <c r="C880" s="335"/>
      <c r="D880" s="335"/>
      <c r="E880" s="396">
        <f>IFERROR(VLOOKUP(B880,'Dates and Rates'!A:D,3,FALSE), "")</f>
        <v>0</v>
      </c>
      <c r="F880" s="396">
        <f t="shared" si="13"/>
        <v>0</v>
      </c>
    </row>
    <row r="881" spans="1:6">
      <c r="A881" s="334"/>
      <c r="B881" s="335"/>
      <c r="C881" s="335"/>
      <c r="D881" s="335"/>
      <c r="E881" s="396">
        <f>IFERROR(VLOOKUP(B881,'Dates and Rates'!A:D,3,FALSE), "")</f>
        <v>0</v>
      </c>
      <c r="F881" s="396">
        <f t="shared" si="13"/>
        <v>0</v>
      </c>
    </row>
    <row r="882" spans="1:6">
      <c r="A882" s="334"/>
      <c r="B882" s="335"/>
      <c r="C882" s="335"/>
      <c r="D882" s="335"/>
      <c r="E882" s="396">
        <f>IFERROR(VLOOKUP(B882,'Dates and Rates'!A:D,3,FALSE), "")</f>
        <v>0</v>
      </c>
      <c r="F882" s="396">
        <f t="shared" si="13"/>
        <v>0</v>
      </c>
    </row>
    <row r="883" spans="1:6">
      <c r="A883" s="334"/>
      <c r="B883" s="335"/>
      <c r="C883" s="335"/>
      <c r="D883" s="335"/>
      <c r="E883" s="396">
        <f>IFERROR(VLOOKUP(B883,'Dates and Rates'!A:D,3,FALSE), "")</f>
        <v>0</v>
      </c>
      <c r="F883" s="396">
        <f t="shared" si="13"/>
        <v>0</v>
      </c>
    </row>
    <row r="884" spans="1:6">
      <c r="A884" s="334"/>
      <c r="B884" s="335"/>
      <c r="C884" s="335"/>
      <c r="D884" s="335"/>
      <c r="E884" s="396">
        <f>IFERROR(VLOOKUP(B884,'Dates and Rates'!A:D,3,FALSE), "")</f>
        <v>0</v>
      </c>
      <c r="F884" s="396">
        <f t="shared" si="13"/>
        <v>0</v>
      </c>
    </row>
    <row r="885" spans="1:6">
      <c r="A885" s="334"/>
      <c r="B885" s="335"/>
      <c r="C885" s="335"/>
      <c r="D885" s="335"/>
      <c r="E885" s="396">
        <f>IFERROR(VLOOKUP(B885,'Dates and Rates'!A:D,3,FALSE), "")</f>
        <v>0</v>
      </c>
      <c r="F885" s="396">
        <f t="shared" si="13"/>
        <v>0</v>
      </c>
    </row>
    <row r="886" spans="1:6">
      <c r="A886" s="334"/>
      <c r="B886" s="335"/>
      <c r="C886" s="335"/>
      <c r="D886" s="335"/>
      <c r="E886" s="396">
        <f>IFERROR(VLOOKUP(B886,'Dates and Rates'!A:D,3,FALSE), "")</f>
        <v>0</v>
      </c>
      <c r="F886" s="396">
        <f t="shared" si="13"/>
        <v>0</v>
      </c>
    </row>
    <row r="887" spans="1:6">
      <c r="A887" s="334"/>
      <c r="B887" s="335"/>
      <c r="C887" s="335"/>
      <c r="D887" s="335"/>
      <c r="E887" s="396">
        <f>IFERROR(VLOOKUP(B887,'Dates and Rates'!A:D,3,FALSE), "")</f>
        <v>0</v>
      </c>
      <c r="F887" s="396">
        <f t="shared" si="13"/>
        <v>0</v>
      </c>
    </row>
    <row r="888" spans="1:6">
      <c r="A888" s="334"/>
      <c r="B888" s="335"/>
      <c r="C888" s="335"/>
      <c r="D888" s="335"/>
      <c r="E888" s="396">
        <f>IFERROR(VLOOKUP(B888,'Dates and Rates'!A:D,3,FALSE), "")</f>
        <v>0</v>
      </c>
      <c r="F888" s="396">
        <f t="shared" si="13"/>
        <v>0</v>
      </c>
    </row>
    <row r="889" spans="1:6">
      <c r="A889" s="334"/>
      <c r="B889" s="335"/>
      <c r="C889" s="335"/>
      <c r="D889" s="335"/>
      <c r="E889" s="396">
        <f>IFERROR(VLOOKUP(B889,'Dates and Rates'!A:D,3,FALSE), "")</f>
        <v>0</v>
      </c>
      <c r="F889" s="396">
        <f t="shared" si="13"/>
        <v>0</v>
      </c>
    </row>
    <row r="890" spans="1:6">
      <c r="A890" s="334"/>
      <c r="B890" s="335"/>
      <c r="C890" s="335"/>
      <c r="D890" s="335"/>
      <c r="E890" s="396">
        <f>IFERROR(VLOOKUP(B890,'Dates and Rates'!A:D,3,FALSE), "")</f>
        <v>0</v>
      </c>
      <c r="F890" s="396">
        <f t="shared" si="13"/>
        <v>0</v>
      </c>
    </row>
    <row r="891" spans="1:6">
      <c r="A891" s="334"/>
      <c r="B891" s="335"/>
      <c r="C891" s="335"/>
      <c r="D891" s="335"/>
      <c r="E891" s="396">
        <f>IFERROR(VLOOKUP(B891,'Dates and Rates'!A:D,3,FALSE), "")</f>
        <v>0</v>
      </c>
      <c r="F891" s="396">
        <f t="shared" si="13"/>
        <v>0</v>
      </c>
    </row>
    <row r="892" spans="1:6">
      <c r="A892" s="334"/>
      <c r="B892" s="335"/>
      <c r="C892" s="335"/>
      <c r="D892" s="335"/>
      <c r="E892" s="396">
        <f>IFERROR(VLOOKUP(B892,'Dates and Rates'!A:D,3,FALSE), "")</f>
        <v>0</v>
      </c>
      <c r="F892" s="396">
        <f t="shared" si="13"/>
        <v>0</v>
      </c>
    </row>
    <row r="893" spans="1:6">
      <c r="A893" s="334"/>
      <c r="B893" s="335"/>
      <c r="C893" s="335"/>
      <c r="D893" s="335"/>
      <c r="E893" s="396">
        <f>IFERROR(VLOOKUP(B893,'Dates and Rates'!A:D,3,FALSE), "")</f>
        <v>0</v>
      </c>
      <c r="F893" s="396">
        <f t="shared" si="13"/>
        <v>0</v>
      </c>
    </row>
    <row r="894" spans="1:6">
      <c r="A894" s="334"/>
      <c r="B894" s="335"/>
      <c r="C894" s="335"/>
      <c r="D894" s="335"/>
      <c r="E894" s="396">
        <f>IFERROR(VLOOKUP(B894,'Dates and Rates'!A:D,3,FALSE), "")</f>
        <v>0</v>
      </c>
      <c r="F894" s="396">
        <f t="shared" si="13"/>
        <v>0</v>
      </c>
    </row>
    <row r="895" spans="1:6">
      <c r="A895" s="334"/>
      <c r="B895" s="335"/>
      <c r="C895" s="335"/>
      <c r="D895" s="335"/>
      <c r="E895" s="396">
        <f>IFERROR(VLOOKUP(B895,'Dates and Rates'!A:D,3,FALSE), "")</f>
        <v>0</v>
      </c>
      <c r="F895" s="396">
        <f t="shared" si="13"/>
        <v>0</v>
      </c>
    </row>
    <row r="896" spans="1:6">
      <c r="A896" s="334"/>
      <c r="B896" s="335"/>
      <c r="C896" s="335"/>
      <c r="D896" s="335"/>
      <c r="E896" s="396">
        <f>IFERROR(VLOOKUP(B896,'Dates and Rates'!A:D,3,FALSE), "")</f>
        <v>0</v>
      </c>
      <c r="F896" s="396">
        <f t="shared" si="13"/>
        <v>0</v>
      </c>
    </row>
    <row r="897" spans="1:6">
      <c r="A897" s="334"/>
      <c r="B897" s="335"/>
      <c r="C897" s="335"/>
      <c r="D897" s="335"/>
      <c r="E897" s="396">
        <f>IFERROR(VLOOKUP(B897,'Dates and Rates'!A:D,3,FALSE), "")</f>
        <v>0</v>
      </c>
      <c r="F897" s="396">
        <f t="shared" si="13"/>
        <v>0</v>
      </c>
    </row>
    <row r="898" spans="1:6">
      <c r="A898" s="334"/>
      <c r="B898" s="335"/>
      <c r="C898" s="335"/>
      <c r="D898" s="335"/>
      <c r="E898" s="396">
        <f>IFERROR(VLOOKUP(B898,'Dates and Rates'!A:D,3,FALSE), "")</f>
        <v>0</v>
      </c>
      <c r="F898" s="396">
        <f t="shared" si="13"/>
        <v>0</v>
      </c>
    </row>
    <row r="899" spans="1:6">
      <c r="A899" s="334"/>
      <c r="B899" s="335"/>
      <c r="C899" s="335"/>
      <c r="D899" s="335"/>
      <c r="E899" s="396">
        <f>IFERROR(VLOOKUP(B899,'Dates and Rates'!A:D,3,FALSE), "")</f>
        <v>0</v>
      </c>
      <c r="F899" s="396">
        <f t="shared" si="13"/>
        <v>0</v>
      </c>
    </row>
    <row r="900" spans="1:6">
      <c r="A900" s="334"/>
      <c r="B900" s="335"/>
      <c r="C900" s="335"/>
      <c r="D900" s="335"/>
      <c r="E900" s="396">
        <f>IFERROR(VLOOKUP(B900,'Dates and Rates'!A:D,3,FALSE), "")</f>
        <v>0</v>
      </c>
      <c r="F900" s="396">
        <f t="shared" si="13"/>
        <v>0</v>
      </c>
    </row>
    <row r="901" spans="1:6">
      <c r="A901" s="334"/>
      <c r="B901" s="335"/>
      <c r="C901" s="335"/>
      <c r="D901" s="335"/>
      <c r="E901" s="396">
        <f>IFERROR(VLOOKUP(B901,'Dates and Rates'!A:D,3,FALSE), "")</f>
        <v>0</v>
      </c>
      <c r="F901" s="396">
        <f t="shared" si="13"/>
        <v>0</v>
      </c>
    </row>
    <row r="902" spans="1:6">
      <c r="A902" s="334"/>
      <c r="B902" s="335"/>
      <c r="C902" s="335"/>
      <c r="D902" s="335"/>
      <c r="E902" s="396">
        <f>IFERROR(VLOOKUP(B902,'Dates and Rates'!A:D,3,FALSE), "")</f>
        <v>0</v>
      </c>
      <c r="F902" s="396">
        <f t="shared" si="13"/>
        <v>0</v>
      </c>
    </row>
    <row r="903" spans="1:6">
      <c r="A903" s="334"/>
      <c r="B903" s="335"/>
      <c r="C903" s="335"/>
      <c r="D903" s="335"/>
      <c r="E903" s="396">
        <f>IFERROR(VLOOKUP(B903,'Dates and Rates'!A:D,3,FALSE), "")</f>
        <v>0</v>
      </c>
      <c r="F903" s="396">
        <f t="shared" si="13"/>
        <v>0</v>
      </c>
    </row>
    <row r="904" spans="1:6">
      <c r="A904" s="334"/>
      <c r="B904" s="335"/>
      <c r="C904" s="335"/>
      <c r="D904" s="335"/>
      <c r="E904" s="396">
        <f>IFERROR(VLOOKUP(B904,'Dates and Rates'!A:D,3,FALSE), "")</f>
        <v>0</v>
      </c>
      <c r="F904" s="396">
        <f t="shared" si="13"/>
        <v>0</v>
      </c>
    </row>
    <row r="905" spans="1:6">
      <c r="A905" s="334"/>
      <c r="B905" s="335"/>
      <c r="C905" s="335"/>
      <c r="D905" s="335"/>
      <c r="E905" s="396">
        <f>IFERROR(VLOOKUP(B905,'Dates and Rates'!A:D,3,FALSE), "")</f>
        <v>0</v>
      </c>
      <c r="F905" s="396">
        <f t="shared" ref="F905:F968" si="14">+IFERROR(D905*E905,"")</f>
        <v>0</v>
      </c>
    </row>
    <row r="906" spans="1:6">
      <c r="A906" s="334"/>
      <c r="B906" s="335"/>
      <c r="C906" s="335"/>
      <c r="D906" s="335"/>
      <c r="E906" s="396">
        <f>IFERROR(VLOOKUP(B906,'Dates and Rates'!A:D,3,FALSE), "")</f>
        <v>0</v>
      </c>
      <c r="F906" s="396">
        <f t="shared" si="14"/>
        <v>0</v>
      </c>
    </row>
    <row r="907" spans="1:6">
      <c r="A907" s="334"/>
      <c r="B907" s="335"/>
      <c r="C907" s="335"/>
      <c r="D907" s="335"/>
      <c r="E907" s="396">
        <f>IFERROR(VLOOKUP(B907,'Dates and Rates'!A:D,3,FALSE), "")</f>
        <v>0</v>
      </c>
      <c r="F907" s="396">
        <f t="shared" si="14"/>
        <v>0</v>
      </c>
    </row>
    <row r="908" spans="1:6">
      <c r="A908" s="334"/>
      <c r="B908" s="335"/>
      <c r="C908" s="335"/>
      <c r="D908" s="335"/>
      <c r="E908" s="396">
        <f>IFERROR(VLOOKUP(B908,'Dates and Rates'!A:D,3,FALSE), "")</f>
        <v>0</v>
      </c>
      <c r="F908" s="396">
        <f t="shared" si="14"/>
        <v>0</v>
      </c>
    </row>
    <row r="909" spans="1:6">
      <c r="A909" s="334"/>
      <c r="B909" s="335"/>
      <c r="C909" s="335"/>
      <c r="D909" s="335"/>
      <c r="E909" s="396">
        <f>IFERROR(VLOOKUP(B909,'Dates and Rates'!A:D,3,FALSE), "")</f>
        <v>0</v>
      </c>
      <c r="F909" s="396">
        <f t="shared" si="14"/>
        <v>0</v>
      </c>
    </row>
    <row r="910" spans="1:6">
      <c r="A910" s="334"/>
      <c r="B910" s="335"/>
      <c r="C910" s="335"/>
      <c r="D910" s="335"/>
      <c r="E910" s="396">
        <f>IFERROR(VLOOKUP(B910,'Dates and Rates'!A:D,3,FALSE), "")</f>
        <v>0</v>
      </c>
      <c r="F910" s="396">
        <f t="shared" si="14"/>
        <v>0</v>
      </c>
    </row>
    <row r="911" spans="1:6">
      <c r="A911" s="334"/>
      <c r="B911" s="335"/>
      <c r="C911" s="335"/>
      <c r="D911" s="335"/>
      <c r="E911" s="396">
        <f>IFERROR(VLOOKUP(B911,'Dates and Rates'!A:D,3,FALSE), "")</f>
        <v>0</v>
      </c>
      <c r="F911" s="396">
        <f t="shared" si="14"/>
        <v>0</v>
      </c>
    </row>
    <row r="912" spans="1:6">
      <c r="A912" s="334"/>
      <c r="B912" s="335"/>
      <c r="C912" s="335"/>
      <c r="D912" s="335"/>
      <c r="E912" s="396">
        <f>IFERROR(VLOOKUP(B912,'Dates and Rates'!A:D,3,FALSE), "")</f>
        <v>0</v>
      </c>
      <c r="F912" s="396">
        <f t="shared" si="14"/>
        <v>0</v>
      </c>
    </row>
    <row r="913" spans="1:6">
      <c r="A913" s="334"/>
      <c r="B913" s="335"/>
      <c r="C913" s="335"/>
      <c r="D913" s="335"/>
      <c r="E913" s="396">
        <f>IFERROR(VLOOKUP(B913,'Dates and Rates'!A:D,3,FALSE), "")</f>
        <v>0</v>
      </c>
      <c r="F913" s="396">
        <f t="shared" si="14"/>
        <v>0</v>
      </c>
    </row>
    <row r="914" spans="1:6">
      <c r="A914" s="334"/>
      <c r="B914" s="335"/>
      <c r="C914" s="335"/>
      <c r="D914" s="335"/>
      <c r="E914" s="396">
        <f>IFERROR(VLOOKUP(B914,'Dates and Rates'!A:D,3,FALSE), "")</f>
        <v>0</v>
      </c>
      <c r="F914" s="396">
        <f t="shared" si="14"/>
        <v>0</v>
      </c>
    </row>
    <row r="915" spans="1:6">
      <c r="A915" s="334"/>
      <c r="B915" s="335"/>
      <c r="C915" s="335"/>
      <c r="D915" s="335"/>
      <c r="E915" s="396">
        <f>IFERROR(VLOOKUP(B915,'Dates and Rates'!A:D,3,FALSE), "")</f>
        <v>0</v>
      </c>
      <c r="F915" s="396">
        <f t="shared" si="14"/>
        <v>0</v>
      </c>
    </row>
    <row r="916" spans="1:6">
      <c r="A916" s="334"/>
      <c r="B916" s="335"/>
      <c r="C916" s="335"/>
      <c r="D916" s="335"/>
      <c r="E916" s="396">
        <f>IFERROR(VLOOKUP(B916,'Dates and Rates'!A:D,3,FALSE), "")</f>
        <v>0</v>
      </c>
      <c r="F916" s="396">
        <f t="shared" si="14"/>
        <v>0</v>
      </c>
    </row>
    <row r="917" spans="1:6">
      <c r="A917" s="334"/>
      <c r="B917" s="335"/>
      <c r="C917" s="335"/>
      <c r="D917" s="335"/>
      <c r="E917" s="396">
        <f>IFERROR(VLOOKUP(B917,'Dates and Rates'!A:D,3,FALSE), "")</f>
        <v>0</v>
      </c>
      <c r="F917" s="396">
        <f t="shared" si="14"/>
        <v>0</v>
      </c>
    </row>
    <row r="918" spans="1:6">
      <c r="A918" s="334"/>
      <c r="B918" s="335"/>
      <c r="C918" s="335"/>
      <c r="D918" s="335"/>
      <c r="E918" s="396">
        <f>IFERROR(VLOOKUP(B918,'Dates and Rates'!A:D,3,FALSE), "")</f>
        <v>0</v>
      </c>
      <c r="F918" s="396">
        <f t="shared" si="14"/>
        <v>0</v>
      </c>
    </row>
    <row r="919" spans="1:6">
      <c r="A919" s="334"/>
      <c r="B919" s="335"/>
      <c r="C919" s="335"/>
      <c r="D919" s="335"/>
      <c r="E919" s="396">
        <f>IFERROR(VLOOKUP(B919,'Dates and Rates'!A:D,3,FALSE), "")</f>
        <v>0</v>
      </c>
      <c r="F919" s="396">
        <f t="shared" si="14"/>
        <v>0</v>
      </c>
    </row>
    <row r="920" spans="1:6">
      <c r="A920" s="334"/>
      <c r="B920" s="335"/>
      <c r="C920" s="335"/>
      <c r="D920" s="335"/>
      <c r="E920" s="396">
        <f>IFERROR(VLOOKUP(B920,'Dates and Rates'!A:D,3,FALSE), "")</f>
        <v>0</v>
      </c>
      <c r="F920" s="396">
        <f t="shared" si="14"/>
        <v>0</v>
      </c>
    </row>
    <row r="921" spans="1:6">
      <c r="A921" s="334"/>
      <c r="B921" s="335"/>
      <c r="C921" s="335"/>
      <c r="D921" s="335"/>
      <c r="E921" s="396">
        <f>IFERROR(VLOOKUP(B921,'Dates and Rates'!A:D,3,FALSE), "")</f>
        <v>0</v>
      </c>
      <c r="F921" s="396">
        <f t="shared" si="14"/>
        <v>0</v>
      </c>
    </row>
    <row r="922" spans="1:6">
      <c r="A922" s="334"/>
      <c r="B922" s="335"/>
      <c r="C922" s="335"/>
      <c r="D922" s="335"/>
      <c r="E922" s="396">
        <f>IFERROR(VLOOKUP(B922,'Dates and Rates'!A:D,3,FALSE), "")</f>
        <v>0</v>
      </c>
      <c r="F922" s="396">
        <f t="shared" si="14"/>
        <v>0</v>
      </c>
    </row>
    <row r="923" spans="1:6">
      <c r="A923" s="334"/>
      <c r="B923" s="335"/>
      <c r="C923" s="335"/>
      <c r="D923" s="335"/>
      <c r="E923" s="396">
        <f>IFERROR(VLOOKUP(B923,'Dates and Rates'!A:D,3,FALSE), "")</f>
        <v>0</v>
      </c>
      <c r="F923" s="396">
        <f t="shared" si="14"/>
        <v>0</v>
      </c>
    </row>
    <row r="924" spans="1:6">
      <c r="A924" s="334"/>
      <c r="B924" s="335"/>
      <c r="C924" s="335"/>
      <c r="D924" s="335"/>
      <c r="E924" s="396">
        <f>IFERROR(VLOOKUP(B924,'Dates and Rates'!A:D,3,FALSE), "")</f>
        <v>0</v>
      </c>
      <c r="F924" s="396">
        <f t="shared" si="14"/>
        <v>0</v>
      </c>
    </row>
    <row r="925" spans="1:6">
      <c r="A925" s="334"/>
      <c r="B925" s="335"/>
      <c r="C925" s="335"/>
      <c r="D925" s="335"/>
      <c r="E925" s="396">
        <f>IFERROR(VLOOKUP(B925,'Dates and Rates'!A:D,3,FALSE), "")</f>
        <v>0</v>
      </c>
      <c r="F925" s="396">
        <f t="shared" si="14"/>
        <v>0</v>
      </c>
    </row>
    <row r="926" spans="1:6">
      <c r="A926" s="334"/>
      <c r="B926" s="335"/>
      <c r="C926" s="335"/>
      <c r="D926" s="335"/>
      <c r="E926" s="396">
        <f>IFERROR(VLOOKUP(B926,'Dates and Rates'!A:D,3,FALSE), "")</f>
        <v>0</v>
      </c>
      <c r="F926" s="396">
        <f t="shared" si="14"/>
        <v>0</v>
      </c>
    </row>
    <row r="927" spans="1:6">
      <c r="A927" s="334"/>
      <c r="B927" s="335"/>
      <c r="C927" s="335"/>
      <c r="D927" s="335"/>
      <c r="E927" s="396">
        <f>IFERROR(VLOOKUP(B927,'Dates and Rates'!A:D,3,FALSE), "")</f>
        <v>0</v>
      </c>
      <c r="F927" s="396">
        <f t="shared" si="14"/>
        <v>0</v>
      </c>
    </row>
    <row r="928" spans="1:6">
      <c r="A928" s="334"/>
      <c r="B928" s="335"/>
      <c r="C928" s="335"/>
      <c r="D928" s="335"/>
      <c r="E928" s="396">
        <f>IFERROR(VLOOKUP(B928,'Dates and Rates'!A:D,3,FALSE), "")</f>
        <v>0</v>
      </c>
      <c r="F928" s="396">
        <f t="shared" si="14"/>
        <v>0</v>
      </c>
    </row>
    <row r="929" spans="1:6">
      <c r="A929" s="334"/>
      <c r="B929" s="335"/>
      <c r="C929" s="335"/>
      <c r="D929" s="335"/>
      <c r="E929" s="396">
        <f>IFERROR(VLOOKUP(B929,'Dates and Rates'!A:D,3,FALSE), "")</f>
        <v>0</v>
      </c>
      <c r="F929" s="396">
        <f t="shared" si="14"/>
        <v>0</v>
      </c>
    </row>
    <row r="930" spans="1:6">
      <c r="A930" s="334"/>
      <c r="B930" s="335"/>
      <c r="C930" s="335"/>
      <c r="D930" s="335"/>
      <c r="E930" s="396">
        <f>IFERROR(VLOOKUP(B930,'Dates and Rates'!A:D,3,FALSE), "")</f>
        <v>0</v>
      </c>
      <c r="F930" s="396">
        <f t="shared" si="14"/>
        <v>0</v>
      </c>
    </row>
    <row r="931" spans="1:6">
      <c r="A931" s="334"/>
      <c r="B931" s="335"/>
      <c r="C931" s="335"/>
      <c r="D931" s="335"/>
      <c r="E931" s="396">
        <f>IFERROR(VLOOKUP(B931,'Dates and Rates'!A:D,3,FALSE), "")</f>
        <v>0</v>
      </c>
      <c r="F931" s="396">
        <f t="shared" si="14"/>
        <v>0</v>
      </c>
    </row>
    <row r="932" spans="1:6">
      <c r="A932" s="334"/>
      <c r="B932" s="335"/>
      <c r="C932" s="335"/>
      <c r="D932" s="335"/>
      <c r="E932" s="396">
        <f>IFERROR(VLOOKUP(B932,'Dates and Rates'!A:D,3,FALSE), "")</f>
        <v>0</v>
      </c>
      <c r="F932" s="396">
        <f t="shared" si="14"/>
        <v>0</v>
      </c>
    </row>
    <row r="933" spans="1:6">
      <c r="A933" s="334"/>
      <c r="B933" s="335"/>
      <c r="C933" s="335"/>
      <c r="D933" s="335"/>
      <c r="E933" s="396">
        <f>IFERROR(VLOOKUP(B933,'Dates and Rates'!A:D,3,FALSE), "")</f>
        <v>0</v>
      </c>
      <c r="F933" s="396">
        <f t="shared" si="14"/>
        <v>0</v>
      </c>
    </row>
    <row r="934" spans="1:6">
      <c r="A934" s="334"/>
      <c r="B934" s="335"/>
      <c r="C934" s="335"/>
      <c r="D934" s="335"/>
      <c r="E934" s="396">
        <f>IFERROR(VLOOKUP(B934,'Dates and Rates'!A:D,3,FALSE), "")</f>
        <v>0</v>
      </c>
      <c r="F934" s="396">
        <f t="shared" si="14"/>
        <v>0</v>
      </c>
    </row>
    <row r="935" spans="1:6">
      <c r="A935" s="334"/>
      <c r="B935" s="335"/>
      <c r="C935" s="335"/>
      <c r="D935" s="335"/>
      <c r="E935" s="396">
        <f>IFERROR(VLOOKUP(B935,'Dates and Rates'!A:D,3,FALSE), "")</f>
        <v>0</v>
      </c>
      <c r="F935" s="396">
        <f t="shared" si="14"/>
        <v>0</v>
      </c>
    </row>
    <row r="936" spans="1:6">
      <c r="A936" s="334"/>
      <c r="B936" s="335"/>
      <c r="C936" s="335"/>
      <c r="D936" s="335"/>
      <c r="E936" s="396">
        <f>IFERROR(VLOOKUP(B936,'Dates and Rates'!A:D,3,FALSE), "")</f>
        <v>0</v>
      </c>
      <c r="F936" s="396">
        <f t="shared" si="14"/>
        <v>0</v>
      </c>
    </row>
    <row r="937" spans="1:6">
      <c r="A937" s="334"/>
      <c r="B937" s="335"/>
      <c r="C937" s="335"/>
      <c r="D937" s="335"/>
      <c r="E937" s="396">
        <f>IFERROR(VLOOKUP(B937,'Dates and Rates'!A:D,3,FALSE), "")</f>
        <v>0</v>
      </c>
      <c r="F937" s="396">
        <f t="shared" si="14"/>
        <v>0</v>
      </c>
    </row>
    <row r="938" spans="1:6">
      <c r="A938" s="334"/>
      <c r="B938" s="335"/>
      <c r="C938" s="335"/>
      <c r="D938" s="335"/>
      <c r="E938" s="396">
        <f>IFERROR(VLOOKUP(B938,'Dates and Rates'!A:D,3,FALSE), "")</f>
        <v>0</v>
      </c>
      <c r="F938" s="396">
        <f t="shared" si="14"/>
        <v>0</v>
      </c>
    </row>
    <row r="939" spans="1:6">
      <c r="A939" s="334"/>
      <c r="B939" s="335"/>
      <c r="C939" s="335"/>
      <c r="D939" s="335"/>
      <c r="E939" s="396">
        <f>IFERROR(VLOOKUP(B939,'Dates and Rates'!A:D,3,FALSE), "")</f>
        <v>0</v>
      </c>
      <c r="F939" s="396">
        <f t="shared" si="14"/>
        <v>0</v>
      </c>
    </row>
    <row r="940" spans="1:6">
      <c r="A940" s="334"/>
      <c r="B940" s="335"/>
      <c r="C940" s="335"/>
      <c r="D940" s="335"/>
      <c r="E940" s="396">
        <f>IFERROR(VLOOKUP(B940,'Dates and Rates'!A:D,3,FALSE), "")</f>
        <v>0</v>
      </c>
      <c r="F940" s="396">
        <f t="shared" si="14"/>
        <v>0</v>
      </c>
    </row>
    <row r="941" spans="1:6">
      <c r="A941" s="334"/>
      <c r="B941" s="335"/>
      <c r="C941" s="335"/>
      <c r="D941" s="335"/>
      <c r="E941" s="396">
        <f>IFERROR(VLOOKUP(B941,'Dates and Rates'!A:D,3,FALSE), "")</f>
        <v>0</v>
      </c>
      <c r="F941" s="396">
        <f t="shared" si="14"/>
        <v>0</v>
      </c>
    </row>
    <row r="942" spans="1:6">
      <c r="A942" s="334"/>
      <c r="B942" s="335"/>
      <c r="C942" s="335"/>
      <c r="D942" s="335"/>
      <c r="E942" s="396">
        <f>IFERROR(VLOOKUP(B942,'Dates and Rates'!A:D,3,FALSE), "")</f>
        <v>0</v>
      </c>
      <c r="F942" s="396">
        <f t="shared" si="14"/>
        <v>0</v>
      </c>
    </row>
    <row r="943" spans="1:6">
      <c r="A943" s="334"/>
      <c r="B943" s="335"/>
      <c r="C943" s="335"/>
      <c r="D943" s="335"/>
      <c r="E943" s="396">
        <f>IFERROR(VLOOKUP(B943,'Dates and Rates'!A:D,3,FALSE), "")</f>
        <v>0</v>
      </c>
      <c r="F943" s="396">
        <f t="shared" si="14"/>
        <v>0</v>
      </c>
    </row>
    <row r="944" spans="1:6">
      <c r="A944" s="334"/>
      <c r="B944" s="335"/>
      <c r="C944" s="335"/>
      <c r="D944" s="335"/>
      <c r="E944" s="396">
        <f>IFERROR(VLOOKUP(B944,'Dates and Rates'!A:D,3,FALSE), "")</f>
        <v>0</v>
      </c>
      <c r="F944" s="396">
        <f t="shared" si="14"/>
        <v>0</v>
      </c>
    </row>
    <row r="945" spans="1:6">
      <c r="A945" s="334"/>
      <c r="B945" s="335"/>
      <c r="C945" s="335"/>
      <c r="D945" s="335"/>
      <c r="E945" s="396">
        <f>IFERROR(VLOOKUP(B945,'Dates and Rates'!A:D,3,FALSE), "")</f>
        <v>0</v>
      </c>
      <c r="F945" s="396">
        <f t="shared" si="14"/>
        <v>0</v>
      </c>
    </row>
    <row r="946" spans="1:6">
      <c r="A946" s="334"/>
      <c r="B946" s="335"/>
      <c r="C946" s="335"/>
      <c r="D946" s="335"/>
      <c r="E946" s="396">
        <f>IFERROR(VLOOKUP(B946,'Dates and Rates'!A:D,3,FALSE), "")</f>
        <v>0</v>
      </c>
      <c r="F946" s="396">
        <f t="shared" si="14"/>
        <v>0</v>
      </c>
    </row>
    <row r="947" spans="1:6">
      <c r="A947" s="334"/>
      <c r="B947" s="335"/>
      <c r="C947" s="335"/>
      <c r="D947" s="335"/>
      <c r="E947" s="396">
        <f>IFERROR(VLOOKUP(B947,'Dates and Rates'!A:D,3,FALSE), "")</f>
        <v>0</v>
      </c>
      <c r="F947" s="396">
        <f t="shared" si="14"/>
        <v>0</v>
      </c>
    </row>
    <row r="948" spans="1:6">
      <c r="A948" s="334"/>
      <c r="B948" s="335"/>
      <c r="C948" s="335"/>
      <c r="D948" s="335"/>
      <c r="E948" s="396">
        <f>IFERROR(VLOOKUP(B948,'Dates and Rates'!A:D,3,FALSE), "")</f>
        <v>0</v>
      </c>
      <c r="F948" s="396">
        <f t="shared" si="14"/>
        <v>0</v>
      </c>
    </row>
    <row r="949" spans="1:6">
      <c r="A949" s="334"/>
      <c r="B949" s="335"/>
      <c r="C949" s="335"/>
      <c r="D949" s="335"/>
      <c r="E949" s="396">
        <f>IFERROR(VLOOKUP(B949,'Dates and Rates'!A:D,3,FALSE), "")</f>
        <v>0</v>
      </c>
      <c r="F949" s="396">
        <f t="shared" si="14"/>
        <v>0</v>
      </c>
    </row>
    <row r="950" spans="1:6">
      <c r="A950" s="334"/>
      <c r="B950" s="335"/>
      <c r="C950" s="335"/>
      <c r="D950" s="335"/>
      <c r="E950" s="396">
        <f>IFERROR(VLOOKUP(B950,'Dates and Rates'!A:D,3,FALSE), "")</f>
        <v>0</v>
      </c>
      <c r="F950" s="396">
        <f t="shared" si="14"/>
        <v>0</v>
      </c>
    </row>
    <row r="951" spans="1:6">
      <c r="A951" s="334"/>
      <c r="B951" s="335"/>
      <c r="C951" s="335"/>
      <c r="D951" s="335"/>
      <c r="E951" s="396">
        <f>IFERROR(VLOOKUP(B951,'Dates and Rates'!A:D,3,FALSE), "")</f>
        <v>0</v>
      </c>
      <c r="F951" s="396">
        <f t="shared" si="14"/>
        <v>0</v>
      </c>
    </row>
    <row r="952" spans="1:6">
      <c r="A952" s="334"/>
      <c r="B952" s="335"/>
      <c r="C952" s="335"/>
      <c r="D952" s="335"/>
      <c r="E952" s="396">
        <f>IFERROR(VLOOKUP(B952,'Dates and Rates'!A:D,3,FALSE), "")</f>
        <v>0</v>
      </c>
      <c r="F952" s="396">
        <f t="shared" si="14"/>
        <v>0</v>
      </c>
    </row>
    <row r="953" spans="1:6">
      <c r="A953" s="334"/>
      <c r="B953" s="335"/>
      <c r="C953" s="335"/>
      <c r="D953" s="335"/>
      <c r="E953" s="396">
        <f>IFERROR(VLOOKUP(B953,'Dates and Rates'!A:D,3,FALSE), "")</f>
        <v>0</v>
      </c>
      <c r="F953" s="396">
        <f t="shared" si="14"/>
        <v>0</v>
      </c>
    </row>
    <row r="954" spans="1:6">
      <c r="A954" s="334"/>
      <c r="B954" s="335"/>
      <c r="C954" s="335"/>
      <c r="D954" s="335"/>
      <c r="E954" s="396">
        <f>IFERROR(VLOOKUP(B954,'Dates and Rates'!A:D,3,FALSE), "")</f>
        <v>0</v>
      </c>
      <c r="F954" s="396">
        <f t="shared" si="14"/>
        <v>0</v>
      </c>
    </row>
    <row r="955" spans="1:6">
      <c r="A955" s="334"/>
      <c r="B955" s="335"/>
      <c r="C955" s="335"/>
      <c r="D955" s="335"/>
      <c r="E955" s="396">
        <f>IFERROR(VLOOKUP(B955,'Dates and Rates'!A:D,3,FALSE), "")</f>
        <v>0</v>
      </c>
      <c r="F955" s="396">
        <f t="shared" si="14"/>
        <v>0</v>
      </c>
    </row>
    <row r="956" spans="1:6">
      <c r="A956" s="334"/>
      <c r="B956" s="335"/>
      <c r="C956" s="335"/>
      <c r="D956" s="335"/>
      <c r="E956" s="396">
        <f>IFERROR(VLOOKUP(B956,'Dates and Rates'!A:D,3,FALSE), "")</f>
        <v>0</v>
      </c>
      <c r="F956" s="396">
        <f t="shared" si="14"/>
        <v>0</v>
      </c>
    </row>
    <row r="957" spans="1:6">
      <c r="A957" s="334"/>
      <c r="B957" s="335"/>
      <c r="C957" s="335"/>
      <c r="D957" s="335"/>
      <c r="E957" s="396">
        <f>IFERROR(VLOOKUP(B957,'Dates and Rates'!A:D,3,FALSE), "")</f>
        <v>0</v>
      </c>
      <c r="F957" s="396">
        <f t="shared" si="14"/>
        <v>0</v>
      </c>
    </row>
    <row r="958" spans="1:6">
      <c r="A958" s="334"/>
      <c r="B958" s="335"/>
      <c r="C958" s="335"/>
      <c r="D958" s="335"/>
      <c r="E958" s="396">
        <f>IFERROR(VLOOKUP(B958,'Dates and Rates'!A:D,3,FALSE), "")</f>
        <v>0</v>
      </c>
      <c r="F958" s="396">
        <f t="shared" si="14"/>
        <v>0</v>
      </c>
    </row>
    <row r="959" spans="1:6">
      <c r="A959" s="334"/>
      <c r="B959" s="335"/>
      <c r="C959" s="335"/>
      <c r="D959" s="335"/>
      <c r="E959" s="396">
        <f>IFERROR(VLOOKUP(B959,'Dates and Rates'!A:D,3,FALSE), "")</f>
        <v>0</v>
      </c>
      <c r="F959" s="396">
        <f t="shared" si="14"/>
        <v>0</v>
      </c>
    </row>
    <row r="960" spans="1:6">
      <c r="A960" s="334"/>
      <c r="B960" s="335"/>
      <c r="C960" s="335"/>
      <c r="D960" s="335"/>
      <c r="E960" s="396">
        <f>IFERROR(VLOOKUP(B960,'Dates and Rates'!A:D,3,FALSE), "")</f>
        <v>0</v>
      </c>
      <c r="F960" s="396">
        <f t="shared" si="14"/>
        <v>0</v>
      </c>
    </row>
    <row r="961" spans="1:6">
      <c r="A961" s="334"/>
      <c r="B961" s="335"/>
      <c r="C961" s="335"/>
      <c r="D961" s="335"/>
      <c r="E961" s="396">
        <f>IFERROR(VLOOKUP(B961,'Dates and Rates'!A:D,3,FALSE), "")</f>
        <v>0</v>
      </c>
      <c r="F961" s="396">
        <f t="shared" si="14"/>
        <v>0</v>
      </c>
    </row>
    <row r="962" spans="1:6">
      <c r="A962" s="334"/>
      <c r="B962" s="335"/>
      <c r="C962" s="335"/>
      <c r="D962" s="335"/>
      <c r="E962" s="396">
        <f>IFERROR(VLOOKUP(B962,'Dates and Rates'!A:D,3,FALSE), "")</f>
        <v>0</v>
      </c>
      <c r="F962" s="396">
        <f t="shared" si="14"/>
        <v>0</v>
      </c>
    </row>
    <row r="963" spans="1:6">
      <c r="A963" s="334"/>
      <c r="B963" s="335"/>
      <c r="C963" s="335"/>
      <c r="D963" s="335"/>
      <c r="E963" s="396">
        <f>IFERROR(VLOOKUP(B963,'Dates and Rates'!A:D,3,FALSE), "")</f>
        <v>0</v>
      </c>
      <c r="F963" s="396">
        <f t="shared" si="14"/>
        <v>0</v>
      </c>
    </row>
    <row r="964" spans="1:6">
      <c r="A964" s="334"/>
      <c r="B964" s="335"/>
      <c r="C964" s="335"/>
      <c r="D964" s="335"/>
      <c r="E964" s="396">
        <f>IFERROR(VLOOKUP(B964,'Dates and Rates'!A:D,3,FALSE), "")</f>
        <v>0</v>
      </c>
      <c r="F964" s="396">
        <f t="shared" si="14"/>
        <v>0</v>
      </c>
    </row>
    <row r="965" spans="1:6">
      <c r="A965" s="334"/>
      <c r="B965" s="335"/>
      <c r="C965" s="335"/>
      <c r="D965" s="335"/>
      <c r="E965" s="396">
        <f>IFERROR(VLOOKUP(B965,'Dates and Rates'!A:D,3,FALSE), "")</f>
        <v>0</v>
      </c>
      <c r="F965" s="396">
        <f t="shared" si="14"/>
        <v>0</v>
      </c>
    </row>
    <row r="966" spans="1:6">
      <c r="A966" s="334"/>
      <c r="B966" s="335"/>
      <c r="C966" s="335"/>
      <c r="D966" s="335"/>
      <c r="E966" s="396">
        <f>IFERROR(VLOOKUP(B966,'Dates and Rates'!A:D,3,FALSE), "")</f>
        <v>0</v>
      </c>
      <c r="F966" s="396">
        <f t="shared" si="14"/>
        <v>0</v>
      </c>
    </row>
    <row r="967" spans="1:6">
      <c r="A967" s="334"/>
      <c r="B967" s="335"/>
      <c r="C967" s="335"/>
      <c r="D967" s="335"/>
      <c r="E967" s="396">
        <f>IFERROR(VLOOKUP(B967,'Dates and Rates'!A:D,3,FALSE), "")</f>
        <v>0</v>
      </c>
      <c r="F967" s="396">
        <f t="shared" si="14"/>
        <v>0</v>
      </c>
    </row>
    <row r="968" spans="1:6">
      <c r="A968" s="334"/>
      <c r="B968" s="335"/>
      <c r="C968" s="335"/>
      <c r="D968" s="335"/>
      <c r="E968" s="396">
        <f>IFERROR(VLOOKUP(B968,'Dates and Rates'!A:D,3,FALSE), "")</f>
        <v>0</v>
      </c>
      <c r="F968" s="396">
        <f t="shared" si="14"/>
        <v>0</v>
      </c>
    </row>
    <row r="969" spans="1:6">
      <c r="A969" s="334"/>
      <c r="B969" s="335"/>
      <c r="C969" s="335"/>
      <c r="D969" s="335"/>
      <c r="E969" s="396">
        <f>IFERROR(VLOOKUP(B969,'Dates and Rates'!A:D,3,FALSE), "")</f>
        <v>0</v>
      </c>
      <c r="F969" s="396">
        <f t="shared" ref="F969:F1032" si="15">+IFERROR(D969*E969,"")</f>
        <v>0</v>
      </c>
    </row>
    <row r="970" spans="1:6">
      <c r="A970" s="334"/>
      <c r="B970" s="335"/>
      <c r="C970" s="335"/>
      <c r="D970" s="335"/>
      <c r="E970" s="396">
        <f>IFERROR(VLOOKUP(B970,'Dates and Rates'!A:D,3,FALSE), "")</f>
        <v>0</v>
      </c>
      <c r="F970" s="396">
        <f t="shared" si="15"/>
        <v>0</v>
      </c>
    </row>
    <row r="971" spans="1:6">
      <c r="A971" s="334"/>
      <c r="B971" s="335"/>
      <c r="C971" s="335"/>
      <c r="D971" s="335"/>
      <c r="E971" s="396">
        <f>IFERROR(VLOOKUP(B971,'Dates and Rates'!A:D,3,FALSE), "")</f>
        <v>0</v>
      </c>
      <c r="F971" s="396">
        <f t="shared" si="15"/>
        <v>0</v>
      </c>
    </row>
    <row r="972" spans="1:6">
      <c r="A972" s="334"/>
      <c r="B972" s="335"/>
      <c r="C972" s="335"/>
      <c r="D972" s="335"/>
      <c r="E972" s="396">
        <f>IFERROR(VLOOKUP(B972,'Dates and Rates'!A:D,3,FALSE), "")</f>
        <v>0</v>
      </c>
      <c r="F972" s="396">
        <f t="shared" si="15"/>
        <v>0</v>
      </c>
    </row>
    <row r="973" spans="1:6">
      <c r="A973" s="334"/>
      <c r="B973" s="335"/>
      <c r="C973" s="335"/>
      <c r="D973" s="335"/>
      <c r="E973" s="396">
        <f>IFERROR(VLOOKUP(B973,'Dates and Rates'!A:D,3,FALSE), "")</f>
        <v>0</v>
      </c>
      <c r="F973" s="396">
        <f t="shared" si="15"/>
        <v>0</v>
      </c>
    </row>
    <row r="974" spans="1:6">
      <c r="A974" s="334"/>
      <c r="B974" s="335"/>
      <c r="C974" s="335"/>
      <c r="D974" s="335"/>
      <c r="E974" s="396">
        <f>IFERROR(VLOOKUP(B974,'Dates and Rates'!A:D,3,FALSE), "")</f>
        <v>0</v>
      </c>
      <c r="F974" s="396">
        <f t="shared" si="15"/>
        <v>0</v>
      </c>
    </row>
    <row r="975" spans="1:6">
      <c r="A975" s="334"/>
      <c r="B975" s="335"/>
      <c r="C975" s="335"/>
      <c r="D975" s="335"/>
      <c r="E975" s="396">
        <f>IFERROR(VLOOKUP(B975,'Dates and Rates'!A:D,3,FALSE), "")</f>
        <v>0</v>
      </c>
      <c r="F975" s="396">
        <f t="shared" si="15"/>
        <v>0</v>
      </c>
    </row>
    <row r="976" spans="1:6">
      <c r="A976" s="334"/>
      <c r="B976" s="335"/>
      <c r="C976" s="335"/>
      <c r="D976" s="335"/>
      <c r="E976" s="396">
        <f>IFERROR(VLOOKUP(B976,'Dates and Rates'!A:D,3,FALSE), "")</f>
        <v>0</v>
      </c>
      <c r="F976" s="396">
        <f t="shared" si="15"/>
        <v>0</v>
      </c>
    </row>
    <row r="977" spans="1:6">
      <c r="A977" s="334"/>
      <c r="B977" s="335"/>
      <c r="C977" s="335"/>
      <c r="D977" s="335"/>
      <c r="E977" s="396">
        <f>IFERROR(VLOOKUP(B977,'Dates and Rates'!A:D,3,FALSE), "")</f>
        <v>0</v>
      </c>
      <c r="F977" s="396">
        <f t="shared" si="15"/>
        <v>0</v>
      </c>
    </row>
    <row r="978" spans="1:6">
      <c r="A978" s="334"/>
      <c r="B978" s="335"/>
      <c r="C978" s="335"/>
      <c r="D978" s="335"/>
      <c r="E978" s="396">
        <f>IFERROR(VLOOKUP(B978,'Dates and Rates'!A:D,3,FALSE), "")</f>
        <v>0</v>
      </c>
      <c r="F978" s="396">
        <f t="shared" si="15"/>
        <v>0</v>
      </c>
    </row>
    <row r="979" spans="1:6">
      <c r="A979" s="334"/>
      <c r="B979" s="335"/>
      <c r="C979" s="335"/>
      <c r="D979" s="335"/>
      <c r="E979" s="396">
        <f>IFERROR(VLOOKUP(B979,'Dates and Rates'!A:D,3,FALSE), "")</f>
        <v>0</v>
      </c>
      <c r="F979" s="396">
        <f t="shared" si="15"/>
        <v>0</v>
      </c>
    </row>
    <row r="980" spans="1:6">
      <c r="A980" s="334"/>
      <c r="B980" s="335"/>
      <c r="C980" s="335"/>
      <c r="D980" s="335"/>
      <c r="E980" s="396">
        <f>IFERROR(VLOOKUP(B980,'Dates and Rates'!A:D,3,FALSE), "")</f>
        <v>0</v>
      </c>
      <c r="F980" s="396">
        <f t="shared" si="15"/>
        <v>0</v>
      </c>
    </row>
    <row r="981" spans="1:6">
      <c r="A981" s="334"/>
      <c r="B981" s="335"/>
      <c r="C981" s="335"/>
      <c r="D981" s="335"/>
      <c r="E981" s="396">
        <f>IFERROR(VLOOKUP(B981,'Dates and Rates'!A:D,3,FALSE), "")</f>
        <v>0</v>
      </c>
      <c r="F981" s="396">
        <f t="shared" si="15"/>
        <v>0</v>
      </c>
    </row>
    <row r="982" spans="1:6">
      <c r="A982" s="334"/>
      <c r="B982" s="335"/>
      <c r="C982" s="335"/>
      <c r="D982" s="335"/>
      <c r="E982" s="396">
        <f>IFERROR(VLOOKUP(B982,'Dates and Rates'!A:D,3,FALSE), "")</f>
        <v>0</v>
      </c>
      <c r="F982" s="396">
        <f t="shared" si="15"/>
        <v>0</v>
      </c>
    </row>
    <row r="983" spans="1:6">
      <c r="A983" s="334"/>
      <c r="B983" s="335"/>
      <c r="C983" s="335"/>
      <c r="D983" s="335"/>
      <c r="E983" s="396">
        <f>IFERROR(VLOOKUP(B983,'Dates and Rates'!A:D,3,FALSE), "")</f>
        <v>0</v>
      </c>
      <c r="F983" s="396">
        <f t="shared" si="15"/>
        <v>0</v>
      </c>
    </row>
    <row r="984" spans="1:6">
      <c r="A984" s="334"/>
      <c r="B984" s="335"/>
      <c r="C984" s="335"/>
      <c r="D984" s="335"/>
      <c r="E984" s="396">
        <f>IFERROR(VLOOKUP(B984,'Dates and Rates'!A:D,3,FALSE), "")</f>
        <v>0</v>
      </c>
      <c r="F984" s="396">
        <f t="shared" si="15"/>
        <v>0</v>
      </c>
    </row>
    <row r="985" spans="1:6">
      <c r="A985" s="334"/>
      <c r="B985" s="335"/>
      <c r="C985" s="335"/>
      <c r="D985" s="335"/>
      <c r="E985" s="396">
        <f>IFERROR(VLOOKUP(B985,'Dates and Rates'!A:D,3,FALSE), "")</f>
        <v>0</v>
      </c>
      <c r="F985" s="396">
        <f t="shared" si="15"/>
        <v>0</v>
      </c>
    </row>
    <row r="986" spans="1:6">
      <c r="A986" s="334"/>
      <c r="B986" s="335"/>
      <c r="C986" s="335"/>
      <c r="D986" s="335"/>
      <c r="E986" s="396">
        <f>IFERROR(VLOOKUP(B986,'Dates and Rates'!A:D,3,FALSE), "")</f>
        <v>0</v>
      </c>
      <c r="F986" s="396">
        <f t="shared" si="15"/>
        <v>0</v>
      </c>
    </row>
    <row r="987" spans="1:6">
      <c r="A987" s="334"/>
      <c r="B987" s="335"/>
      <c r="C987" s="335"/>
      <c r="D987" s="335"/>
      <c r="E987" s="396">
        <f>IFERROR(VLOOKUP(B987,'Dates and Rates'!A:D,3,FALSE), "")</f>
        <v>0</v>
      </c>
      <c r="F987" s="396">
        <f t="shared" si="15"/>
        <v>0</v>
      </c>
    </row>
    <row r="988" spans="1:6">
      <c r="A988" s="334"/>
      <c r="B988" s="335"/>
      <c r="C988" s="335"/>
      <c r="D988" s="335"/>
      <c r="E988" s="396">
        <f>IFERROR(VLOOKUP(B988,'Dates and Rates'!A:D,3,FALSE), "")</f>
        <v>0</v>
      </c>
      <c r="F988" s="396">
        <f t="shared" si="15"/>
        <v>0</v>
      </c>
    </row>
    <row r="989" spans="1:6">
      <c r="A989" s="334"/>
      <c r="B989" s="335"/>
      <c r="C989" s="335"/>
      <c r="D989" s="335"/>
      <c r="E989" s="396">
        <f>IFERROR(VLOOKUP(B989,'Dates and Rates'!A:D,3,FALSE), "")</f>
        <v>0</v>
      </c>
      <c r="F989" s="396">
        <f t="shared" si="15"/>
        <v>0</v>
      </c>
    </row>
    <row r="990" spans="1:6">
      <c r="A990" s="334"/>
      <c r="B990" s="335"/>
      <c r="C990" s="335"/>
      <c r="D990" s="335"/>
      <c r="E990" s="396">
        <f>IFERROR(VLOOKUP(B990,'Dates and Rates'!A:D,3,FALSE), "")</f>
        <v>0</v>
      </c>
      <c r="F990" s="396">
        <f t="shared" si="15"/>
        <v>0</v>
      </c>
    </row>
    <row r="991" spans="1:6">
      <c r="A991" s="334"/>
      <c r="B991" s="335"/>
      <c r="C991" s="335"/>
      <c r="D991" s="335"/>
      <c r="E991" s="396">
        <f>IFERROR(VLOOKUP(B991,'Dates and Rates'!A:D,3,FALSE), "")</f>
        <v>0</v>
      </c>
      <c r="F991" s="396">
        <f t="shared" si="15"/>
        <v>0</v>
      </c>
    </row>
    <row r="992" spans="1:6">
      <c r="A992" s="334"/>
      <c r="B992" s="335"/>
      <c r="C992" s="335"/>
      <c r="D992" s="335"/>
      <c r="E992" s="396">
        <f>IFERROR(VLOOKUP(B992,'Dates and Rates'!A:D,3,FALSE), "")</f>
        <v>0</v>
      </c>
      <c r="F992" s="396">
        <f t="shared" si="15"/>
        <v>0</v>
      </c>
    </row>
    <row r="993" spans="1:6">
      <c r="A993" s="334"/>
      <c r="B993" s="335"/>
      <c r="C993" s="335"/>
      <c r="D993" s="335"/>
      <c r="E993" s="396">
        <f>IFERROR(VLOOKUP(B993,'Dates and Rates'!A:D,3,FALSE), "")</f>
        <v>0</v>
      </c>
      <c r="F993" s="396">
        <f t="shared" si="15"/>
        <v>0</v>
      </c>
    </row>
    <row r="994" spans="1:6">
      <c r="A994" s="334"/>
      <c r="B994" s="335"/>
      <c r="C994" s="335"/>
      <c r="D994" s="335"/>
      <c r="E994" s="396">
        <f>IFERROR(VLOOKUP(B994,'Dates and Rates'!A:D,3,FALSE), "")</f>
        <v>0</v>
      </c>
      <c r="F994" s="396">
        <f t="shared" si="15"/>
        <v>0</v>
      </c>
    </row>
    <row r="995" spans="1:6">
      <c r="A995" s="334"/>
      <c r="B995" s="335"/>
      <c r="C995" s="335"/>
      <c r="D995" s="335"/>
      <c r="E995" s="396">
        <f>IFERROR(VLOOKUP(B995,'Dates and Rates'!A:D,3,FALSE), "")</f>
        <v>0</v>
      </c>
      <c r="F995" s="396">
        <f t="shared" si="15"/>
        <v>0</v>
      </c>
    </row>
    <row r="996" spans="1:6">
      <c r="A996" s="334"/>
      <c r="B996" s="335"/>
      <c r="C996" s="335"/>
      <c r="D996" s="335"/>
      <c r="E996" s="396">
        <f>IFERROR(VLOOKUP(B996,'Dates and Rates'!A:D,3,FALSE), "")</f>
        <v>0</v>
      </c>
      <c r="F996" s="396">
        <f t="shared" si="15"/>
        <v>0</v>
      </c>
    </row>
    <row r="997" spans="1:6">
      <c r="A997" s="334"/>
      <c r="B997" s="335"/>
      <c r="C997" s="335"/>
      <c r="D997" s="335"/>
      <c r="E997" s="396">
        <f>IFERROR(VLOOKUP(B997,'Dates and Rates'!A:D,3,FALSE), "")</f>
        <v>0</v>
      </c>
      <c r="F997" s="396">
        <f t="shared" si="15"/>
        <v>0</v>
      </c>
    </row>
    <row r="998" spans="1:6">
      <c r="A998" s="334"/>
      <c r="B998" s="335"/>
      <c r="C998" s="335"/>
      <c r="D998" s="335"/>
      <c r="E998" s="396">
        <f>IFERROR(VLOOKUP(B998,'Dates and Rates'!A:D,3,FALSE), "")</f>
        <v>0</v>
      </c>
      <c r="F998" s="396">
        <f t="shared" si="15"/>
        <v>0</v>
      </c>
    </row>
    <row r="999" spans="1:6">
      <c r="A999" s="334"/>
      <c r="B999" s="335"/>
      <c r="C999" s="335"/>
      <c r="D999" s="335"/>
      <c r="E999" s="396">
        <f>IFERROR(VLOOKUP(B999,'Dates and Rates'!A:D,3,FALSE), "")</f>
        <v>0</v>
      </c>
      <c r="F999" s="396">
        <f t="shared" si="15"/>
        <v>0</v>
      </c>
    </row>
    <row r="1000" spans="1:6">
      <c r="A1000" s="334"/>
      <c r="B1000" s="335"/>
      <c r="C1000" s="335"/>
      <c r="D1000" s="335"/>
      <c r="E1000" s="396">
        <f>IFERROR(VLOOKUP(B1000,'Dates and Rates'!A:D,3,FALSE), "")</f>
        <v>0</v>
      </c>
      <c r="F1000" s="396">
        <f t="shared" si="15"/>
        <v>0</v>
      </c>
    </row>
    <row r="1001" spans="1:6">
      <c r="A1001" s="334"/>
      <c r="B1001" s="335"/>
      <c r="C1001" s="335"/>
      <c r="D1001" s="335"/>
      <c r="E1001" s="396">
        <f>IFERROR(VLOOKUP(B1001,'Dates and Rates'!A:D,3,FALSE), "")</f>
        <v>0</v>
      </c>
      <c r="F1001" s="396">
        <f t="shared" si="15"/>
        <v>0</v>
      </c>
    </row>
    <row r="1002" spans="1:6">
      <c r="A1002" s="334"/>
      <c r="B1002" s="335"/>
      <c r="C1002" s="335"/>
      <c r="D1002" s="335"/>
      <c r="E1002" s="396">
        <f>IFERROR(VLOOKUP(B1002,'Dates and Rates'!A:D,3,FALSE), "")</f>
        <v>0</v>
      </c>
      <c r="F1002" s="396">
        <f t="shared" si="15"/>
        <v>0</v>
      </c>
    </row>
    <row r="1003" spans="1:6">
      <c r="A1003" s="334"/>
      <c r="B1003" s="335"/>
      <c r="C1003" s="335"/>
      <c r="D1003" s="335"/>
      <c r="E1003" s="396">
        <f>IFERROR(VLOOKUP(B1003,'Dates and Rates'!A:D,3,FALSE), "")</f>
        <v>0</v>
      </c>
      <c r="F1003" s="396">
        <f t="shared" si="15"/>
        <v>0</v>
      </c>
    </row>
    <row r="1004" spans="1:6">
      <c r="A1004" s="334"/>
      <c r="B1004" s="335"/>
      <c r="C1004" s="335"/>
      <c r="D1004" s="335"/>
      <c r="E1004" s="396">
        <f>IFERROR(VLOOKUP(B1004,'Dates and Rates'!A:D,3,FALSE), "")</f>
        <v>0</v>
      </c>
      <c r="F1004" s="396">
        <f t="shared" si="15"/>
        <v>0</v>
      </c>
    </row>
    <row r="1005" spans="1:6">
      <c r="A1005" s="334"/>
      <c r="B1005" s="335"/>
      <c r="C1005" s="335"/>
      <c r="D1005" s="335"/>
      <c r="E1005" s="396">
        <f>IFERROR(VLOOKUP(B1005,'Dates and Rates'!A:D,3,FALSE), "")</f>
        <v>0</v>
      </c>
      <c r="F1005" s="396">
        <f t="shared" si="15"/>
        <v>0</v>
      </c>
    </row>
    <row r="1006" spans="1:6">
      <c r="A1006" s="334"/>
      <c r="B1006" s="335"/>
      <c r="C1006" s="335"/>
      <c r="D1006" s="335"/>
      <c r="E1006" s="396">
        <f>IFERROR(VLOOKUP(B1006,'Dates and Rates'!A:D,3,FALSE), "")</f>
        <v>0</v>
      </c>
      <c r="F1006" s="396">
        <f t="shared" si="15"/>
        <v>0</v>
      </c>
    </row>
    <row r="1007" spans="1:6">
      <c r="A1007" s="334"/>
      <c r="B1007" s="335"/>
      <c r="C1007" s="335"/>
      <c r="D1007" s="335"/>
      <c r="E1007" s="396">
        <f>IFERROR(VLOOKUP(B1007,'Dates and Rates'!A:D,3,FALSE), "")</f>
        <v>0</v>
      </c>
      <c r="F1007" s="396">
        <f t="shared" si="15"/>
        <v>0</v>
      </c>
    </row>
    <row r="1008" spans="1:6">
      <c r="A1008" s="334"/>
      <c r="B1008" s="335"/>
      <c r="C1008" s="335"/>
      <c r="D1008" s="335"/>
      <c r="E1008" s="396">
        <f>IFERROR(VLOOKUP(B1008,'Dates and Rates'!A:D,3,FALSE), "")</f>
        <v>0</v>
      </c>
      <c r="F1008" s="396">
        <f t="shared" si="15"/>
        <v>0</v>
      </c>
    </row>
    <row r="1009" spans="1:6">
      <c r="A1009" s="334"/>
      <c r="B1009" s="335"/>
      <c r="C1009" s="335"/>
      <c r="D1009" s="335"/>
      <c r="E1009" s="396">
        <f>IFERROR(VLOOKUP(B1009,'Dates and Rates'!A:D,3,FALSE), "")</f>
        <v>0</v>
      </c>
      <c r="F1009" s="396">
        <f t="shared" si="15"/>
        <v>0</v>
      </c>
    </row>
    <row r="1010" spans="1:6">
      <c r="A1010" s="334"/>
      <c r="B1010" s="335"/>
      <c r="C1010" s="335"/>
      <c r="D1010" s="335"/>
      <c r="E1010" s="396">
        <f>IFERROR(VLOOKUP(B1010,'Dates and Rates'!A:D,3,FALSE), "")</f>
        <v>0</v>
      </c>
      <c r="F1010" s="396">
        <f t="shared" si="15"/>
        <v>0</v>
      </c>
    </row>
    <row r="1011" spans="1:6">
      <c r="A1011" s="334"/>
      <c r="B1011" s="335"/>
      <c r="C1011" s="335"/>
      <c r="D1011" s="335"/>
      <c r="E1011" s="396">
        <f>IFERROR(VLOOKUP(B1011,'Dates and Rates'!A:D,3,FALSE), "")</f>
        <v>0</v>
      </c>
      <c r="F1011" s="396">
        <f t="shared" si="15"/>
        <v>0</v>
      </c>
    </row>
    <row r="1012" spans="1:6">
      <c r="A1012" s="334"/>
      <c r="B1012" s="335"/>
      <c r="C1012" s="335"/>
      <c r="D1012" s="335"/>
      <c r="E1012" s="396">
        <f>IFERROR(VLOOKUP(B1012,'Dates and Rates'!A:D,3,FALSE), "")</f>
        <v>0</v>
      </c>
      <c r="F1012" s="396">
        <f t="shared" si="15"/>
        <v>0</v>
      </c>
    </row>
    <row r="1013" spans="1:6">
      <c r="A1013" s="334"/>
      <c r="B1013" s="335"/>
      <c r="C1013" s="335"/>
      <c r="D1013" s="335"/>
      <c r="E1013" s="396">
        <f>IFERROR(VLOOKUP(B1013,'Dates and Rates'!A:D,3,FALSE), "")</f>
        <v>0</v>
      </c>
      <c r="F1013" s="396">
        <f t="shared" si="15"/>
        <v>0</v>
      </c>
    </row>
    <row r="1014" spans="1:6">
      <c r="A1014" s="334"/>
      <c r="B1014" s="335"/>
      <c r="C1014" s="335"/>
      <c r="D1014" s="335"/>
      <c r="E1014" s="396">
        <f>IFERROR(VLOOKUP(B1014,'Dates and Rates'!A:D,3,FALSE), "")</f>
        <v>0</v>
      </c>
      <c r="F1014" s="396">
        <f t="shared" si="15"/>
        <v>0</v>
      </c>
    </row>
    <row r="1015" spans="1:6">
      <c r="A1015" s="334"/>
      <c r="B1015" s="335"/>
      <c r="C1015" s="335"/>
      <c r="D1015" s="335"/>
      <c r="E1015" s="396">
        <f>IFERROR(VLOOKUP(B1015,'Dates and Rates'!A:D,3,FALSE), "")</f>
        <v>0</v>
      </c>
      <c r="F1015" s="396">
        <f t="shared" si="15"/>
        <v>0</v>
      </c>
    </row>
    <row r="1016" spans="1:6">
      <c r="A1016" s="334"/>
      <c r="B1016" s="335"/>
      <c r="C1016" s="335"/>
      <c r="D1016" s="335"/>
      <c r="E1016" s="396">
        <f>IFERROR(VLOOKUP(B1016,'Dates and Rates'!A:D,3,FALSE), "")</f>
        <v>0</v>
      </c>
      <c r="F1016" s="396">
        <f t="shared" si="15"/>
        <v>0</v>
      </c>
    </row>
    <row r="1017" spans="1:6">
      <c r="A1017" s="334"/>
      <c r="B1017" s="335"/>
      <c r="C1017" s="335"/>
      <c r="D1017" s="335"/>
      <c r="E1017" s="396">
        <f>IFERROR(VLOOKUP(B1017,'Dates and Rates'!A:D,3,FALSE), "")</f>
        <v>0</v>
      </c>
      <c r="F1017" s="396">
        <f t="shared" si="15"/>
        <v>0</v>
      </c>
    </row>
    <row r="1018" spans="1:6">
      <c r="A1018" s="334"/>
      <c r="B1018" s="335"/>
      <c r="C1018" s="335"/>
      <c r="D1018" s="335"/>
      <c r="E1018" s="396">
        <f>IFERROR(VLOOKUP(B1018,'Dates and Rates'!A:D,3,FALSE), "")</f>
        <v>0</v>
      </c>
      <c r="F1018" s="396">
        <f t="shared" si="15"/>
        <v>0</v>
      </c>
    </row>
    <row r="1019" spans="1:6">
      <c r="A1019" s="334"/>
      <c r="B1019" s="335"/>
      <c r="C1019" s="335"/>
      <c r="D1019" s="335"/>
      <c r="E1019" s="396">
        <f>IFERROR(VLOOKUP(B1019,'Dates and Rates'!A:D,3,FALSE), "")</f>
        <v>0</v>
      </c>
      <c r="F1019" s="396">
        <f t="shared" si="15"/>
        <v>0</v>
      </c>
    </row>
    <row r="1020" spans="1:6">
      <c r="A1020" s="334"/>
      <c r="B1020" s="335"/>
      <c r="C1020" s="335"/>
      <c r="D1020" s="335"/>
      <c r="E1020" s="396">
        <f>IFERROR(VLOOKUP(B1020,'Dates and Rates'!A:D,3,FALSE), "")</f>
        <v>0</v>
      </c>
      <c r="F1020" s="396">
        <f t="shared" si="15"/>
        <v>0</v>
      </c>
    </row>
    <row r="1021" spans="1:6">
      <c r="A1021" s="334"/>
      <c r="B1021" s="335"/>
      <c r="C1021" s="335"/>
      <c r="D1021" s="335"/>
      <c r="E1021" s="396">
        <f>IFERROR(VLOOKUP(B1021,'Dates and Rates'!A:D,3,FALSE), "")</f>
        <v>0</v>
      </c>
      <c r="F1021" s="396">
        <f t="shared" si="15"/>
        <v>0</v>
      </c>
    </row>
    <row r="1022" spans="1:6">
      <c r="A1022" s="334"/>
      <c r="B1022" s="335"/>
      <c r="C1022" s="335"/>
      <c r="D1022" s="335"/>
      <c r="E1022" s="396">
        <f>IFERROR(VLOOKUP(B1022,'Dates and Rates'!A:D,3,FALSE), "")</f>
        <v>0</v>
      </c>
      <c r="F1022" s="396">
        <f t="shared" si="15"/>
        <v>0</v>
      </c>
    </row>
    <row r="1023" spans="1:6">
      <c r="A1023" s="334"/>
      <c r="B1023" s="335"/>
      <c r="C1023" s="335"/>
      <c r="D1023" s="335"/>
      <c r="E1023" s="396">
        <f>IFERROR(VLOOKUP(B1023,'Dates and Rates'!A:D,3,FALSE), "")</f>
        <v>0</v>
      </c>
      <c r="F1023" s="396">
        <f t="shared" si="15"/>
        <v>0</v>
      </c>
    </row>
    <row r="1024" spans="1:6">
      <c r="A1024" s="334"/>
      <c r="B1024" s="335"/>
      <c r="C1024" s="335"/>
      <c r="D1024" s="335"/>
      <c r="E1024" s="396">
        <f>IFERROR(VLOOKUP(B1024,'Dates and Rates'!A:D,3,FALSE), "")</f>
        <v>0</v>
      </c>
      <c r="F1024" s="396">
        <f t="shared" si="15"/>
        <v>0</v>
      </c>
    </row>
    <row r="1025" spans="1:6">
      <c r="A1025" s="334"/>
      <c r="B1025" s="335"/>
      <c r="C1025" s="335"/>
      <c r="D1025" s="335"/>
      <c r="E1025" s="396">
        <f>IFERROR(VLOOKUP(B1025,'Dates and Rates'!A:D,3,FALSE), "")</f>
        <v>0</v>
      </c>
      <c r="F1025" s="396">
        <f t="shared" si="15"/>
        <v>0</v>
      </c>
    </row>
    <row r="1026" spans="1:6">
      <c r="A1026" s="334"/>
      <c r="B1026" s="335"/>
      <c r="C1026" s="335"/>
      <c r="D1026" s="335"/>
      <c r="E1026" s="396">
        <f>IFERROR(VLOOKUP(B1026,'Dates and Rates'!A:D,3,FALSE), "")</f>
        <v>0</v>
      </c>
      <c r="F1026" s="396">
        <f t="shared" si="15"/>
        <v>0</v>
      </c>
    </row>
    <row r="1027" spans="1:6">
      <c r="A1027" s="334"/>
      <c r="B1027" s="335"/>
      <c r="C1027" s="335"/>
      <c r="D1027" s="335"/>
      <c r="E1027" s="396">
        <f>IFERROR(VLOOKUP(B1027,'Dates and Rates'!A:D,3,FALSE), "")</f>
        <v>0</v>
      </c>
      <c r="F1027" s="396">
        <f t="shared" si="15"/>
        <v>0</v>
      </c>
    </row>
    <row r="1028" spans="1:6">
      <c r="A1028" s="334"/>
      <c r="B1028" s="335"/>
      <c r="C1028" s="335"/>
      <c r="D1028" s="335"/>
      <c r="E1028" s="396">
        <f>IFERROR(VLOOKUP(B1028,'Dates and Rates'!A:D,3,FALSE), "")</f>
        <v>0</v>
      </c>
      <c r="F1028" s="396">
        <f t="shared" si="15"/>
        <v>0</v>
      </c>
    </row>
    <row r="1029" spans="1:6">
      <c r="A1029" s="334"/>
      <c r="B1029" s="335"/>
      <c r="C1029" s="335"/>
      <c r="D1029" s="335"/>
      <c r="E1029" s="396">
        <f>IFERROR(VLOOKUP(B1029,'Dates and Rates'!A:D,3,FALSE), "")</f>
        <v>0</v>
      </c>
      <c r="F1029" s="396">
        <f t="shared" si="15"/>
        <v>0</v>
      </c>
    </row>
    <row r="1030" spans="1:6">
      <c r="A1030" s="334"/>
      <c r="B1030" s="335"/>
      <c r="C1030" s="335"/>
      <c r="D1030" s="335"/>
      <c r="E1030" s="396">
        <f>IFERROR(VLOOKUP(B1030,'Dates and Rates'!A:D,3,FALSE), "")</f>
        <v>0</v>
      </c>
      <c r="F1030" s="396">
        <f t="shared" si="15"/>
        <v>0</v>
      </c>
    </row>
    <row r="1031" spans="1:6">
      <c r="A1031" s="334"/>
      <c r="B1031" s="335"/>
      <c r="C1031" s="335"/>
      <c r="D1031" s="335"/>
      <c r="E1031" s="396">
        <f>IFERROR(VLOOKUP(B1031,'Dates and Rates'!A:D,3,FALSE), "")</f>
        <v>0</v>
      </c>
      <c r="F1031" s="396">
        <f t="shared" si="15"/>
        <v>0</v>
      </c>
    </row>
    <row r="1032" spans="1:6">
      <c r="A1032" s="334"/>
      <c r="B1032" s="335"/>
      <c r="C1032" s="335"/>
      <c r="D1032" s="335"/>
      <c r="E1032" s="396">
        <f>IFERROR(VLOOKUP(B1032,'Dates and Rates'!A:D,3,FALSE), "")</f>
        <v>0</v>
      </c>
      <c r="F1032" s="396">
        <f t="shared" si="15"/>
        <v>0</v>
      </c>
    </row>
    <row r="1033" spans="1:6">
      <c r="A1033" s="334"/>
      <c r="B1033" s="335"/>
      <c r="C1033" s="335"/>
      <c r="D1033" s="335"/>
      <c r="E1033" s="396">
        <f>IFERROR(VLOOKUP(B1033,'Dates and Rates'!A:D,3,FALSE), "")</f>
        <v>0</v>
      </c>
      <c r="F1033" s="396">
        <f t="shared" ref="F1033:F1096" si="16">+IFERROR(D1033*E1033,"")</f>
        <v>0</v>
      </c>
    </row>
    <row r="1034" spans="1:6">
      <c r="A1034" s="334"/>
      <c r="B1034" s="335"/>
      <c r="C1034" s="335"/>
      <c r="D1034" s="335"/>
      <c r="E1034" s="396">
        <f>IFERROR(VLOOKUP(B1034,'Dates and Rates'!A:D,3,FALSE), "")</f>
        <v>0</v>
      </c>
      <c r="F1034" s="396">
        <f t="shared" si="16"/>
        <v>0</v>
      </c>
    </row>
    <row r="1035" spans="1:6">
      <c r="A1035" s="334"/>
      <c r="B1035" s="335"/>
      <c r="C1035" s="335"/>
      <c r="D1035" s="335"/>
      <c r="E1035" s="396">
        <f>IFERROR(VLOOKUP(B1035,'Dates and Rates'!A:D,3,FALSE), "")</f>
        <v>0</v>
      </c>
      <c r="F1035" s="396">
        <f t="shared" si="16"/>
        <v>0</v>
      </c>
    </row>
    <row r="1036" spans="1:6">
      <c r="A1036" s="334"/>
      <c r="B1036" s="335"/>
      <c r="C1036" s="335"/>
      <c r="D1036" s="335"/>
      <c r="E1036" s="396">
        <f>IFERROR(VLOOKUP(B1036,'Dates and Rates'!A:D,3,FALSE), "")</f>
        <v>0</v>
      </c>
      <c r="F1036" s="396">
        <f t="shared" si="16"/>
        <v>0</v>
      </c>
    </row>
    <row r="1037" spans="1:6">
      <c r="A1037" s="334"/>
      <c r="B1037" s="335"/>
      <c r="C1037" s="335"/>
      <c r="D1037" s="335"/>
      <c r="E1037" s="396">
        <f>IFERROR(VLOOKUP(B1037,'Dates and Rates'!A:D,3,FALSE), "")</f>
        <v>0</v>
      </c>
      <c r="F1037" s="396">
        <f t="shared" si="16"/>
        <v>0</v>
      </c>
    </row>
    <row r="1038" spans="1:6">
      <c r="A1038" s="334"/>
      <c r="B1038" s="335"/>
      <c r="C1038" s="335"/>
      <c r="D1038" s="335"/>
      <c r="E1038" s="396">
        <f>IFERROR(VLOOKUP(B1038,'Dates and Rates'!A:D,3,FALSE), "")</f>
        <v>0</v>
      </c>
      <c r="F1038" s="396">
        <f t="shared" si="16"/>
        <v>0</v>
      </c>
    </row>
    <row r="1039" spans="1:6">
      <c r="A1039" s="334"/>
      <c r="B1039" s="335"/>
      <c r="C1039" s="335"/>
      <c r="D1039" s="335"/>
      <c r="E1039" s="396">
        <f>IFERROR(VLOOKUP(B1039,'Dates and Rates'!A:D,3,FALSE), "")</f>
        <v>0</v>
      </c>
      <c r="F1039" s="396">
        <f t="shared" si="16"/>
        <v>0</v>
      </c>
    </row>
    <row r="1040" spans="1:6">
      <c r="A1040" s="334"/>
      <c r="B1040" s="335"/>
      <c r="C1040" s="335"/>
      <c r="D1040" s="335"/>
      <c r="E1040" s="396">
        <f>IFERROR(VLOOKUP(B1040,'Dates and Rates'!A:D,3,FALSE), "")</f>
        <v>0</v>
      </c>
      <c r="F1040" s="396">
        <f t="shared" si="16"/>
        <v>0</v>
      </c>
    </row>
    <row r="1041" spans="1:6">
      <c r="A1041" s="334"/>
      <c r="B1041" s="335"/>
      <c r="C1041" s="335"/>
      <c r="D1041" s="335"/>
      <c r="E1041" s="396">
        <f>IFERROR(VLOOKUP(B1041,'Dates and Rates'!A:D,3,FALSE), "")</f>
        <v>0</v>
      </c>
      <c r="F1041" s="396">
        <f t="shared" si="16"/>
        <v>0</v>
      </c>
    </row>
    <row r="1042" spans="1:6">
      <c r="A1042" s="334"/>
      <c r="B1042" s="335"/>
      <c r="C1042" s="335"/>
      <c r="D1042" s="335"/>
      <c r="E1042" s="396">
        <f>IFERROR(VLOOKUP(B1042,'Dates and Rates'!A:D,3,FALSE), "")</f>
        <v>0</v>
      </c>
      <c r="F1042" s="396">
        <f t="shared" si="16"/>
        <v>0</v>
      </c>
    </row>
    <row r="1043" spans="1:6">
      <c r="A1043" s="334"/>
      <c r="B1043" s="335"/>
      <c r="C1043" s="335"/>
      <c r="D1043" s="335"/>
      <c r="E1043" s="396">
        <f>IFERROR(VLOOKUP(B1043,'Dates and Rates'!A:D,3,FALSE), "")</f>
        <v>0</v>
      </c>
      <c r="F1043" s="396">
        <f t="shared" si="16"/>
        <v>0</v>
      </c>
    </row>
    <row r="1044" spans="1:6">
      <c r="A1044" s="334"/>
      <c r="B1044" s="335"/>
      <c r="C1044" s="335"/>
      <c r="D1044" s="335"/>
      <c r="E1044" s="396">
        <f>IFERROR(VLOOKUP(B1044,'Dates and Rates'!A:D,3,FALSE), "")</f>
        <v>0</v>
      </c>
      <c r="F1044" s="396">
        <f t="shared" si="16"/>
        <v>0</v>
      </c>
    </row>
    <row r="1045" spans="1:6">
      <c r="A1045" s="334"/>
      <c r="B1045" s="335"/>
      <c r="C1045" s="335"/>
      <c r="D1045" s="335"/>
      <c r="E1045" s="396">
        <f>IFERROR(VLOOKUP(B1045,'Dates and Rates'!A:D,3,FALSE), "")</f>
        <v>0</v>
      </c>
      <c r="F1045" s="396">
        <f t="shared" si="16"/>
        <v>0</v>
      </c>
    </row>
    <row r="1046" spans="1:6">
      <c r="A1046" s="334"/>
      <c r="B1046" s="335"/>
      <c r="C1046" s="335"/>
      <c r="D1046" s="335"/>
      <c r="E1046" s="396">
        <f>IFERROR(VLOOKUP(B1046,'Dates and Rates'!A:D,3,FALSE), "")</f>
        <v>0</v>
      </c>
      <c r="F1046" s="396">
        <f t="shared" si="16"/>
        <v>0</v>
      </c>
    </row>
    <row r="1047" spans="1:6">
      <c r="A1047" s="334"/>
      <c r="B1047" s="335"/>
      <c r="C1047" s="335"/>
      <c r="D1047" s="335"/>
      <c r="E1047" s="396">
        <f>IFERROR(VLOOKUP(B1047,'Dates and Rates'!A:D,3,FALSE), "")</f>
        <v>0</v>
      </c>
      <c r="F1047" s="396">
        <f t="shared" si="16"/>
        <v>0</v>
      </c>
    </row>
    <row r="1048" spans="1:6">
      <c r="A1048" s="334"/>
      <c r="B1048" s="335"/>
      <c r="C1048" s="335"/>
      <c r="D1048" s="335"/>
      <c r="E1048" s="396">
        <f>IFERROR(VLOOKUP(B1048,'Dates and Rates'!A:D,3,FALSE), "")</f>
        <v>0</v>
      </c>
      <c r="F1048" s="396">
        <f t="shared" si="16"/>
        <v>0</v>
      </c>
    </row>
    <row r="1049" spans="1:6">
      <c r="A1049" s="334"/>
      <c r="B1049" s="335"/>
      <c r="C1049" s="335"/>
      <c r="D1049" s="335"/>
      <c r="E1049" s="396">
        <f>IFERROR(VLOOKUP(B1049,'Dates and Rates'!A:D,3,FALSE), "")</f>
        <v>0</v>
      </c>
      <c r="F1049" s="396">
        <f t="shared" si="16"/>
        <v>0</v>
      </c>
    </row>
    <row r="1050" spans="1:6">
      <c r="A1050" s="334"/>
      <c r="B1050" s="335"/>
      <c r="C1050" s="335"/>
      <c r="D1050" s="335"/>
      <c r="E1050" s="396">
        <f>IFERROR(VLOOKUP(B1050,'Dates and Rates'!A:D,3,FALSE), "")</f>
        <v>0</v>
      </c>
      <c r="F1050" s="396">
        <f t="shared" si="16"/>
        <v>0</v>
      </c>
    </row>
    <row r="1051" spans="1:6">
      <c r="A1051" s="334"/>
      <c r="B1051" s="335"/>
      <c r="C1051" s="335"/>
      <c r="D1051" s="335"/>
      <c r="E1051" s="396">
        <f>IFERROR(VLOOKUP(B1051,'Dates and Rates'!A:D,3,FALSE), "")</f>
        <v>0</v>
      </c>
      <c r="F1051" s="396">
        <f t="shared" si="16"/>
        <v>0</v>
      </c>
    </row>
    <row r="1052" spans="1:6">
      <c r="A1052" s="334"/>
      <c r="B1052" s="335"/>
      <c r="C1052" s="335"/>
      <c r="D1052" s="335"/>
      <c r="E1052" s="396">
        <f>IFERROR(VLOOKUP(B1052,'Dates and Rates'!A:D,3,FALSE), "")</f>
        <v>0</v>
      </c>
      <c r="F1052" s="396">
        <f t="shared" si="16"/>
        <v>0</v>
      </c>
    </row>
    <row r="1053" spans="1:6">
      <c r="A1053" s="334"/>
      <c r="B1053" s="335"/>
      <c r="C1053" s="335"/>
      <c r="D1053" s="335"/>
      <c r="E1053" s="396">
        <f>IFERROR(VLOOKUP(B1053,'Dates and Rates'!A:D,3,FALSE), "")</f>
        <v>0</v>
      </c>
      <c r="F1053" s="396">
        <f t="shared" si="16"/>
        <v>0</v>
      </c>
    </row>
    <row r="1054" spans="1:6">
      <c r="A1054" s="334"/>
      <c r="B1054" s="335"/>
      <c r="C1054" s="335"/>
      <c r="D1054" s="335"/>
      <c r="E1054" s="396">
        <f>IFERROR(VLOOKUP(B1054,'Dates and Rates'!A:D,3,FALSE), "")</f>
        <v>0</v>
      </c>
      <c r="F1054" s="396">
        <f t="shared" si="16"/>
        <v>0</v>
      </c>
    </row>
    <row r="1055" spans="1:6">
      <c r="A1055" s="334"/>
      <c r="B1055" s="335"/>
      <c r="C1055" s="335"/>
      <c r="D1055" s="335"/>
      <c r="E1055" s="396">
        <f>IFERROR(VLOOKUP(B1055,'Dates and Rates'!A:D,3,FALSE), "")</f>
        <v>0</v>
      </c>
      <c r="F1055" s="396">
        <f t="shared" si="16"/>
        <v>0</v>
      </c>
    </row>
    <row r="1056" spans="1:6">
      <c r="A1056" s="334"/>
      <c r="B1056" s="335"/>
      <c r="C1056" s="335"/>
      <c r="D1056" s="335"/>
      <c r="E1056" s="396">
        <f>IFERROR(VLOOKUP(B1056,'Dates and Rates'!A:D,3,FALSE), "")</f>
        <v>0</v>
      </c>
      <c r="F1056" s="396">
        <f t="shared" si="16"/>
        <v>0</v>
      </c>
    </row>
    <row r="1057" spans="1:6">
      <c r="A1057" s="334"/>
      <c r="B1057" s="335"/>
      <c r="C1057" s="335"/>
      <c r="D1057" s="335"/>
      <c r="E1057" s="396">
        <f>IFERROR(VLOOKUP(B1057,'Dates and Rates'!A:D,3,FALSE), "")</f>
        <v>0</v>
      </c>
      <c r="F1057" s="396">
        <f t="shared" si="16"/>
        <v>0</v>
      </c>
    </row>
    <row r="1058" spans="1:6">
      <c r="A1058" s="334"/>
      <c r="B1058" s="335"/>
      <c r="C1058" s="335"/>
      <c r="D1058" s="335"/>
      <c r="E1058" s="396">
        <f>IFERROR(VLOOKUP(B1058,'Dates and Rates'!A:D,3,FALSE), "")</f>
        <v>0</v>
      </c>
      <c r="F1058" s="396">
        <f t="shared" si="16"/>
        <v>0</v>
      </c>
    </row>
    <row r="1059" spans="1:6">
      <c r="A1059" s="334"/>
      <c r="B1059" s="335"/>
      <c r="C1059" s="335"/>
      <c r="D1059" s="335"/>
      <c r="E1059" s="396">
        <f>IFERROR(VLOOKUP(B1059,'Dates and Rates'!A:D,3,FALSE), "")</f>
        <v>0</v>
      </c>
      <c r="F1059" s="396">
        <f t="shared" si="16"/>
        <v>0</v>
      </c>
    </row>
    <row r="1060" spans="1:6">
      <c r="A1060" s="334"/>
      <c r="B1060" s="335"/>
      <c r="C1060" s="335"/>
      <c r="D1060" s="335"/>
      <c r="E1060" s="396">
        <f>IFERROR(VLOOKUP(B1060,'Dates and Rates'!A:D,3,FALSE), "")</f>
        <v>0</v>
      </c>
      <c r="F1060" s="396">
        <f t="shared" si="16"/>
        <v>0</v>
      </c>
    </row>
    <row r="1061" spans="1:6">
      <c r="A1061" s="334"/>
      <c r="B1061" s="335"/>
      <c r="C1061" s="335"/>
      <c r="D1061" s="335"/>
      <c r="E1061" s="396">
        <f>IFERROR(VLOOKUP(B1061,'Dates and Rates'!A:D,3,FALSE), "")</f>
        <v>0</v>
      </c>
      <c r="F1061" s="396">
        <f t="shared" si="16"/>
        <v>0</v>
      </c>
    </row>
    <row r="1062" spans="1:6">
      <c r="A1062" s="334"/>
      <c r="B1062" s="335"/>
      <c r="C1062" s="335"/>
      <c r="D1062" s="335"/>
      <c r="E1062" s="396">
        <f>IFERROR(VLOOKUP(B1062,'Dates and Rates'!A:D,3,FALSE), "")</f>
        <v>0</v>
      </c>
      <c r="F1062" s="396">
        <f t="shared" si="16"/>
        <v>0</v>
      </c>
    </row>
    <row r="1063" spans="1:6">
      <c r="A1063" s="334"/>
      <c r="B1063" s="335"/>
      <c r="C1063" s="335"/>
      <c r="D1063" s="335"/>
      <c r="E1063" s="396">
        <f>IFERROR(VLOOKUP(B1063,'Dates and Rates'!A:D,3,FALSE), "")</f>
        <v>0</v>
      </c>
      <c r="F1063" s="396">
        <f t="shared" si="16"/>
        <v>0</v>
      </c>
    </row>
    <row r="1064" spans="1:6">
      <c r="A1064" s="334"/>
      <c r="B1064" s="335"/>
      <c r="C1064" s="335"/>
      <c r="D1064" s="335"/>
      <c r="E1064" s="396">
        <f>IFERROR(VLOOKUP(B1064,'Dates and Rates'!A:D,3,FALSE), "")</f>
        <v>0</v>
      </c>
      <c r="F1064" s="396">
        <f t="shared" si="16"/>
        <v>0</v>
      </c>
    </row>
    <row r="1065" spans="1:6">
      <c r="A1065" s="334"/>
      <c r="B1065" s="335"/>
      <c r="C1065" s="335"/>
      <c r="D1065" s="335"/>
      <c r="E1065" s="396">
        <f>IFERROR(VLOOKUP(B1065,'Dates and Rates'!A:D,3,FALSE), "")</f>
        <v>0</v>
      </c>
      <c r="F1065" s="396">
        <f t="shared" si="16"/>
        <v>0</v>
      </c>
    </row>
    <row r="1066" spans="1:6">
      <c r="A1066" s="334"/>
      <c r="B1066" s="335"/>
      <c r="C1066" s="335"/>
      <c r="D1066" s="335"/>
      <c r="E1066" s="396">
        <f>IFERROR(VLOOKUP(B1066,'Dates and Rates'!A:D,3,FALSE), "")</f>
        <v>0</v>
      </c>
      <c r="F1066" s="396">
        <f t="shared" si="16"/>
        <v>0</v>
      </c>
    </row>
    <row r="1067" spans="1:6">
      <c r="A1067" s="334"/>
      <c r="B1067" s="335"/>
      <c r="C1067" s="335"/>
      <c r="D1067" s="335"/>
      <c r="E1067" s="396">
        <f>IFERROR(VLOOKUP(B1067,'Dates and Rates'!A:D,3,FALSE), "")</f>
        <v>0</v>
      </c>
      <c r="F1067" s="396">
        <f t="shared" si="16"/>
        <v>0</v>
      </c>
    </row>
    <row r="1068" spans="1:6">
      <c r="A1068" s="334"/>
      <c r="B1068" s="335"/>
      <c r="C1068" s="335"/>
      <c r="D1068" s="335"/>
      <c r="E1068" s="396">
        <f>IFERROR(VLOOKUP(B1068,'Dates and Rates'!A:D,3,FALSE), "")</f>
        <v>0</v>
      </c>
      <c r="F1068" s="396">
        <f t="shared" si="16"/>
        <v>0</v>
      </c>
    </row>
    <row r="1069" spans="1:6">
      <c r="A1069" s="334"/>
      <c r="B1069" s="335"/>
      <c r="C1069" s="335"/>
      <c r="D1069" s="335"/>
      <c r="E1069" s="396">
        <f>IFERROR(VLOOKUP(B1069,'Dates and Rates'!A:D,3,FALSE), "")</f>
        <v>0</v>
      </c>
      <c r="F1069" s="396">
        <f t="shared" si="16"/>
        <v>0</v>
      </c>
    </row>
    <row r="1070" spans="1:6">
      <c r="A1070" s="334"/>
      <c r="B1070" s="335"/>
      <c r="C1070" s="335"/>
      <c r="D1070" s="335"/>
      <c r="E1070" s="396">
        <f>IFERROR(VLOOKUP(B1070,'Dates and Rates'!A:D,3,FALSE), "")</f>
        <v>0</v>
      </c>
      <c r="F1070" s="396">
        <f t="shared" si="16"/>
        <v>0</v>
      </c>
    </row>
    <row r="1071" spans="1:6">
      <c r="A1071" s="334"/>
      <c r="B1071" s="335"/>
      <c r="C1071" s="335"/>
      <c r="D1071" s="335"/>
      <c r="E1071" s="396">
        <f>IFERROR(VLOOKUP(B1071,'Dates and Rates'!A:D,3,FALSE), "")</f>
        <v>0</v>
      </c>
      <c r="F1071" s="396">
        <f t="shared" si="16"/>
        <v>0</v>
      </c>
    </row>
    <row r="1072" spans="1:6">
      <c r="A1072" s="334"/>
      <c r="B1072" s="335"/>
      <c r="C1072" s="335"/>
      <c r="D1072" s="335"/>
      <c r="E1072" s="396">
        <f>IFERROR(VLOOKUP(B1072,'Dates and Rates'!A:D,3,FALSE), "")</f>
        <v>0</v>
      </c>
      <c r="F1072" s="396">
        <f t="shared" si="16"/>
        <v>0</v>
      </c>
    </row>
    <row r="1073" spans="1:6">
      <c r="A1073" s="334"/>
      <c r="B1073" s="335"/>
      <c r="C1073" s="335"/>
      <c r="D1073" s="335"/>
      <c r="E1073" s="396">
        <f>IFERROR(VLOOKUP(B1073,'Dates and Rates'!A:D,3,FALSE), "")</f>
        <v>0</v>
      </c>
      <c r="F1073" s="396">
        <f t="shared" si="16"/>
        <v>0</v>
      </c>
    </row>
    <row r="1074" spans="1:6">
      <c r="A1074" s="334"/>
      <c r="B1074" s="335"/>
      <c r="C1074" s="335"/>
      <c r="D1074" s="335"/>
      <c r="E1074" s="396">
        <f>IFERROR(VLOOKUP(B1074,'Dates and Rates'!A:D,3,FALSE), "")</f>
        <v>0</v>
      </c>
      <c r="F1074" s="396">
        <f t="shared" si="16"/>
        <v>0</v>
      </c>
    </row>
    <row r="1075" spans="1:6">
      <c r="A1075" s="334"/>
      <c r="B1075" s="335"/>
      <c r="C1075" s="335"/>
      <c r="D1075" s="335"/>
      <c r="E1075" s="396">
        <f>IFERROR(VLOOKUP(B1075,'Dates and Rates'!A:D,3,FALSE), "")</f>
        <v>0</v>
      </c>
      <c r="F1075" s="396">
        <f t="shared" si="16"/>
        <v>0</v>
      </c>
    </row>
    <row r="1076" spans="1:6">
      <c r="A1076" s="334"/>
      <c r="B1076" s="335"/>
      <c r="C1076" s="335"/>
      <c r="D1076" s="335"/>
      <c r="E1076" s="396">
        <f>IFERROR(VLOOKUP(B1076,'Dates and Rates'!A:D,3,FALSE), "")</f>
        <v>0</v>
      </c>
      <c r="F1076" s="396">
        <f t="shared" si="16"/>
        <v>0</v>
      </c>
    </row>
    <row r="1077" spans="1:6">
      <c r="A1077" s="334"/>
      <c r="B1077" s="335"/>
      <c r="C1077" s="335"/>
      <c r="D1077" s="335"/>
      <c r="E1077" s="396">
        <f>IFERROR(VLOOKUP(B1077,'Dates and Rates'!A:D,3,FALSE), "")</f>
        <v>0</v>
      </c>
      <c r="F1077" s="396">
        <f t="shared" si="16"/>
        <v>0</v>
      </c>
    </row>
    <row r="1078" spans="1:6">
      <c r="A1078" s="334"/>
      <c r="B1078" s="335"/>
      <c r="C1078" s="335"/>
      <c r="D1078" s="335"/>
      <c r="E1078" s="396">
        <f>IFERROR(VLOOKUP(B1078,'Dates and Rates'!A:D,3,FALSE), "")</f>
        <v>0</v>
      </c>
      <c r="F1078" s="396">
        <f t="shared" si="16"/>
        <v>0</v>
      </c>
    </row>
    <row r="1079" spans="1:6">
      <c r="A1079" s="334"/>
      <c r="B1079" s="335"/>
      <c r="C1079" s="335"/>
      <c r="D1079" s="335"/>
      <c r="E1079" s="396">
        <f>IFERROR(VLOOKUP(B1079,'Dates and Rates'!A:D,3,FALSE), "")</f>
        <v>0</v>
      </c>
      <c r="F1079" s="396">
        <f t="shared" si="16"/>
        <v>0</v>
      </c>
    </row>
    <row r="1080" spans="1:6">
      <c r="A1080" s="334"/>
      <c r="B1080" s="335"/>
      <c r="C1080" s="335"/>
      <c r="D1080" s="335"/>
      <c r="E1080" s="396">
        <f>IFERROR(VLOOKUP(B1080,'Dates and Rates'!A:D,3,FALSE), "")</f>
        <v>0</v>
      </c>
      <c r="F1080" s="396">
        <f t="shared" si="16"/>
        <v>0</v>
      </c>
    </row>
    <row r="1081" spans="1:6">
      <c r="A1081" s="334"/>
      <c r="B1081" s="335"/>
      <c r="C1081" s="335"/>
      <c r="D1081" s="335"/>
      <c r="E1081" s="396">
        <f>IFERROR(VLOOKUP(B1081,'Dates and Rates'!A:D,3,FALSE), "")</f>
        <v>0</v>
      </c>
      <c r="F1081" s="396">
        <f t="shared" si="16"/>
        <v>0</v>
      </c>
    </row>
    <row r="1082" spans="1:6">
      <c r="A1082" s="334"/>
      <c r="B1082" s="335"/>
      <c r="C1082" s="335"/>
      <c r="D1082" s="335"/>
      <c r="E1082" s="396">
        <f>IFERROR(VLOOKUP(B1082,'Dates and Rates'!A:D,3,FALSE), "")</f>
        <v>0</v>
      </c>
      <c r="F1082" s="396">
        <f t="shared" si="16"/>
        <v>0</v>
      </c>
    </row>
    <row r="1083" spans="1:6">
      <c r="A1083" s="334"/>
      <c r="B1083" s="335"/>
      <c r="C1083" s="335"/>
      <c r="D1083" s="335"/>
      <c r="E1083" s="396">
        <f>IFERROR(VLOOKUP(B1083,'Dates and Rates'!A:D,3,FALSE), "")</f>
        <v>0</v>
      </c>
      <c r="F1083" s="396">
        <f t="shared" si="16"/>
        <v>0</v>
      </c>
    </row>
    <row r="1084" spans="1:6">
      <c r="A1084" s="334"/>
      <c r="B1084" s="335"/>
      <c r="C1084" s="335"/>
      <c r="D1084" s="335"/>
      <c r="E1084" s="396">
        <f>IFERROR(VLOOKUP(B1084,'Dates and Rates'!A:D,3,FALSE), "")</f>
        <v>0</v>
      </c>
      <c r="F1084" s="396">
        <f t="shared" si="16"/>
        <v>0</v>
      </c>
    </row>
    <row r="1085" spans="1:6">
      <c r="A1085" s="334"/>
      <c r="B1085" s="335"/>
      <c r="C1085" s="335"/>
      <c r="D1085" s="335"/>
      <c r="E1085" s="396">
        <f>IFERROR(VLOOKUP(B1085,'Dates and Rates'!A:D,3,FALSE), "")</f>
        <v>0</v>
      </c>
      <c r="F1085" s="396">
        <f t="shared" si="16"/>
        <v>0</v>
      </c>
    </row>
    <row r="1086" spans="1:6">
      <c r="A1086" s="334"/>
      <c r="B1086" s="335"/>
      <c r="C1086" s="335"/>
      <c r="D1086" s="335"/>
      <c r="E1086" s="396">
        <f>IFERROR(VLOOKUP(B1086,'Dates and Rates'!A:D,3,FALSE), "")</f>
        <v>0</v>
      </c>
      <c r="F1086" s="396">
        <f t="shared" si="16"/>
        <v>0</v>
      </c>
    </row>
    <row r="1087" spans="1:6">
      <c r="A1087" s="334"/>
      <c r="B1087" s="335"/>
      <c r="C1087" s="335"/>
      <c r="D1087" s="335"/>
      <c r="E1087" s="396">
        <f>IFERROR(VLOOKUP(B1087,'Dates and Rates'!A:D,3,FALSE), "")</f>
        <v>0</v>
      </c>
      <c r="F1087" s="396">
        <f t="shared" si="16"/>
        <v>0</v>
      </c>
    </row>
    <row r="1088" spans="1:6">
      <c r="A1088" s="334"/>
      <c r="B1088" s="335"/>
      <c r="C1088" s="335"/>
      <c r="D1088" s="335"/>
      <c r="E1088" s="396">
        <f>IFERROR(VLOOKUP(B1088,'Dates and Rates'!A:D,3,FALSE), "")</f>
        <v>0</v>
      </c>
      <c r="F1088" s="396">
        <f t="shared" si="16"/>
        <v>0</v>
      </c>
    </row>
    <row r="1089" spans="1:6">
      <c r="A1089" s="334"/>
      <c r="B1089" s="335"/>
      <c r="C1089" s="335"/>
      <c r="D1089" s="335"/>
      <c r="E1089" s="396">
        <f>IFERROR(VLOOKUP(B1089,'Dates and Rates'!A:D,3,FALSE), "")</f>
        <v>0</v>
      </c>
      <c r="F1089" s="396">
        <f t="shared" si="16"/>
        <v>0</v>
      </c>
    </row>
    <row r="1090" spans="1:6">
      <c r="A1090" s="334"/>
      <c r="B1090" s="335"/>
      <c r="C1090" s="335"/>
      <c r="D1090" s="335"/>
      <c r="E1090" s="396">
        <f>IFERROR(VLOOKUP(B1090,'Dates and Rates'!A:D,3,FALSE), "")</f>
        <v>0</v>
      </c>
      <c r="F1090" s="396">
        <f t="shared" si="16"/>
        <v>0</v>
      </c>
    </row>
    <row r="1091" spans="1:6">
      <c r="A1091" s="334"/>
      <c r="B1091" s="335"/>
      <c r="C1091" s="335"/>
      <c r="D1091" s="335"/>
      <c r="E1091" s="396">
        <f>IFERROR(VLOOKUP(B1091,'Dates and Rates'!A:D,3,FALSE), "")</f>
        <v>0</v>
      </c>
      <c r="F1091" s="396">
        <f t="shared" si="16"/>
        <v>0</v>
      </c>
    </row>
    <row r="1092" spans="1:6">
      <c r="A1092" s="334"/>
      <c r="B1092" s="335"/>
      <c r="C1092" s="335"/>
      <c r="D1092" s="335"/>
      <c r="E1092" s="396">
        <f>IFERROR(VLOOKUP(B1092,'Dates and Rates'!A:D,3,FALSE), "")</f>
        <v>0</v>
      </c>
      <c r="F1092" s="396">
        <f t="shared" si="16"/>
        <v>0</v>
      </c>
    </row>
    <row r="1093" spans="1:6">
      <c r="A1093" s="334"/>
      <c r="B1093" s="335"/>
      <c r="C1093" s="335"/>
      <c r="D1093" s="335"/>
      <c r="E1093" s="396">
        <f>IFERROR(VLOOKUP(B1093,'Dates and Rates'!A:D,3,FALSE), "")</f>
        <v>0</v>
      </c>
      <c r="F1093" s="396">
        <f t="shared" si="16"/>
        <v>0</v>
      </c>
    </row>
    <row r="1094" spans="1:6">
      <c r="A1094" s="334"/>
      <c r="B1094" s="335"/>
      <c r="C1094" s="335"/>
      <c r="D1094" s="335"/>
      <c r="E1094" s="396">
        <f>IFERROR(VLOOKUP(B1094,'Dates and Rates'!A:D,3,FALSE), "")</f>
        <v>0</v>
      </c>
      <c r="F1094" s="396">
        <f t="shared" si="16"/>
        <v>0</v>
      </c>
    </row>
    <row r="1095" spans="1:6">
      <c r="A1095" s="334"/>
      <c r="B1095" s="335"/>
      <c r="C1095" s="335"/>
      <c r="D1095" s="335"/>
      <c r="E1095" s="396">
        <f>IFERROR(VLOOKUP(B1095,'Dates and Rates'!A:D,3,FALSE), "")</f>
        <v>0</v>
      </c>
      <c r="F1095" s="396">
        <f t="shared" si="16"/>
        <v>0</v>
      </c>
    </row>
    <row r="1096" spans="1:6">
      <c r="A1096" s="334"/>
      <c r="B1096" s="335"/>
      <c r="C1096" s="335"/>
      <c r="D1096" s="335"/>
      <c r="E1096" s="396">
        <f>IFERROR(VLOOKUP(B1096,'Dates and Rates'!A:D,3,FALSE), "")</f>
        <v>0</v>
      </c>
      <c r="F1096" s="396">
        <f t="shared" si="16"/>
        <v>0</v>
      </c>
    </row>
    <row r="1097" spans="1:6">
      <c r="A1097" s="334"/>
      <c r="B1097" s="335"/>
      <c r="C1097" s="335"/>
      <c r="D1097" s="335"/>
      <c r="E1097" s="396">
        <f>IFERROR(VLOOKUP(B1097,'Dates and Rates'!A:D,3,FALSE), "")</f>
        <v>0</v>
      </c>
      <c r="F1097" s="396">
        <f t="shared" ref="F1097:F1160" si="17">+IFERROR(D1097*E1097,"")</f>
        <v>0</v>
      </c>
    </row>
    <row r="1098" spans="1:6">
      <c r="A1098" s="334"/>
      <c r="B1098" s="335"/>
      <c r="C1098" s="335"/>
      <c r="D1098" s="335"/>
      <c r="E1098" s="396">
        <f>IFERROR(VLOOKUP(B1098,'Dates and Rates'!A:D,3,FALSE), "")</f>
        <v>0</v>
      </c>
      <c r="F1098" s="396">
        <f t="shared" si="17"/>
        <v>0</v>
      </c>
    </row>
    <row r="1099" spans="1:6">
      <c r="A1099" s="334"/>
      <c r="B1099" s="335"/>
      <c r="C1099" s="335"/>
      <c r="D1099" s="335"/>
      <c r="E1099" s="396">
        <f>IFERROR(VLOOKUP(B1099,'Dates and Rates'!A:D,3,FALSE), "")</f>
        <v>0</v>
      </c>
      <c r="F1099" s="396">
        <f t="shared" si="17"/>
        <v>0</v>
      </c>
    </row>
    <row r="1100" spans="1:6">
      <c r="A1100" s="334"/>
      <c r="B1100" s="335"/>
      <c r="C1100" s="335"/>
      <c r="D1100" s="335"/>
      <c r="E1100" s="396">
        <f>IFERROR(VLOOKUP(B1100,'Dates and Rates'!A:D,3,FALSE), "")</f>
        <v>0</v>
      </c>
      <c r="F1100" s="396">
        <f t="shared" si="17"/>
        <v>0</v>
      </c>
    </row>
    <row r="1101" spans="1:6">
      <c r="A1101" s="334"/>
      <c r="B1101" s="335"/>
      <c r="C1101" s="335"/>
      <c r="D1101" s="335"/>
      <c r="E1101" s="396">
        <f>IFERROR(VLOOKUP(B1101,'Dates and Rates'!A:D,3,FALSE), "")</f>
        <v>0</v>
      </c>
      <c r="F1101" s="396">
        <f t="shared" si="17"/>
        <v>0</v>
      </c>
    </row>
    <row r="1102" spans="1:6">
      <c r="A1102" s="334"/>
      <c r="B1102" s="335"/>
      <c r="C1102" s="335"/>
      <c r="D1102" s="335"/>
      <c r="E1102" s="396">
        <f>IFERROR(VLOOKUP(B1102,'Dates and Rates'!A:D,3,FALSE), "")</f>
        <v>0</v>
      </c>
      <c r="F1102" s="396">
        <f t="shared" si="17"/>
        <v>0</v>
      </c>
    </row>
    <row r="1103" spans="1:6">
      <c r="A1103" s="334"/>
      <c r="B1103" s="335"/>
      <c r="C1103" s="335"/>
      <c r="D1103" s="335"/>
      <c r="E1103" s="396">
        <f>IFERROR(VLOOKUP(B1103,'Dates and Rates'!A:D,3,FALSE), "")</f>
        <v>0</v>
      </c>
      <c r="F1103" s="396">
        <f t="shared" si="17"/>
        <v>0</v>
      </c>
    </row>
    <row r="1104" spans="1:6">
      <c r="A1104" s="334"/>
      <c r="B1104" s="335"/>
      <c r="C1104" s="335"/>
      <c r="D1104" s="335"/>
      <c r="E1104" s="396">
        <f>IFERROR(VLOOKUP(B1104,'Dates and Rates'!A:D,3,FALSE), "")</f>
        <v>0</v>
      </c>
      <c r="F1104" s="396">
        <f t="shared" si="17"/>
        <v>0</v>
      </c>
    </row>
    <row r="1105" spans="1:6">
      <c r="A1105" s="334"/>
      <c r="B1105" s="335"/>
      <c r="C1105" s="335"/>
      <c r="D1105" s="335"/>
      <c r="E1105" s="396">
        <f>IFERROR(VLOOKUP(B1105,'Dates and Rates'!A:D,3,FALSE), "")</f>
        <v>0</v>
      </c>
      <c r="F1105" s="396">
        <f t="shared" si="17"/>
        <v>0</v>
      </c>
    </row>
    <row r="1106" spans="1:6">
      <c r="A1106" s="334"/>
      <c r="B1106" s="335"/>
      <c r="C1106" s="335"/>
      <c r="D1106" s="335"/>
      <c r="E1106" s="396">
        <f>IFERROR(VLOOKUP(B1106,'Dates and Rates'!A:D,3,FALSE), "")</f>
        <v>0</v>
      </c>
      <c r="F1106" s="396">
        <f t="shared" si="17"/>
        <v>0</v>
      </c>
    </row>
    <row r="1107" spans="1:6">
      <c r="A1107" s="334"/>
      <c r="B1107" s="335"/>
      <c r="C1107" s="335"/>
      <c r="D1107" s="335"/>
      <c r="E1107" s="396">
        <f>IFERROR(VLOOKUP(B1107,'Dates and Rates'!A:D,3,FALSE), "")</f>
        <v>0</v>
      </c>
      <c r="F1107" s="396">
        <f t="shared" si="17"/>
        <v>0</v>
      </c>
    </row>
    <row r="1108" spans="1:6">
      <c r="A1108" s="334"/>
      <c r="B1108" s="335"/>
      <c r="C1108" s="335"/>
      <c r="D1108" s="335"/>
      <c r="E1108" s="396">
        <f>IFERROR(VLOOKUP(B1108,'Dates and Rates'!A:D,3,FALSE), "")</f>
        <v>0</v>
      </c>
      <c r="F1108" s="396">
        <f t="shared" si="17"/>
        <v>0</v>
      </c>
    </row>
    <row r="1109" spans="1:6">
      <c r="A1109" s="334"/>
      <c r="B1109" s="335"/>
      <c r="C1109" s="335"/>
      <c r="D1109" s="335"/>
      <c r="E1109" s="396">
        <f>IFERROR(VLOOKUP(B1109,'Dates and Rates'!A:D,3,FALSE), "")</f>
        <v>0</v>
      </c>
      <c r="F1109" s="396">
        <f t="shared" si="17"/>
        <v>0</v>
      </c>
    </row>
    <row r="1110" spans="1:6">
      <c r="A1110" s="334"/>
      <c r="B1110" s="335"/>
      <c r="C1110" s="335"/>
      <c r="D1110" s="335"/>
      <c r="E1110" s="396">
        <f>IFERROR(VLOOKUP(B1110,'Dates and Rates'!A:D,3,FALSE), "")</f>
        <v>0</v>
      </c>
      <c r="F1110" s="396">
        <f t="shared" si="17"/>
        <v>0</v>
      </c>
    </row>
    <row r="1111" spans="1:6">
      <c r="A1111" s="334"/>
      <c r="B1111" s="335"/>
      <c r="C1111" s="335"/>
      <c r="D1111" s="335"/>
      <c r="E1111" s="396">
        <f>IFERROR(VLOOKUP(B1111,'Dates and Rates'!A:D,3,FALSE), "")</f>
        <v>0</v>
      </c>
      <c r="F1111" s="396">
        <f t="shared" si="17"/>
        <v>0</v>
      </c>
    </row>
    <row r="1112" spans="1:6">
      <c r="A1112" s="334"/>
      <c r="B1112" s="335"/>
      <c r="C1112" s="335"/>
      <c r="D1112" s="335"/>
      <c r="E1112" s="396">
        <f>IFERROR(VLOOKUP(B1112,'Dates and Rates'!A:D,3,FALSE), "")</f>
        <v>0</v>
      </c>
      <c r="F1112" s="396">
        <f t="shared" si="17"/>
        <v>0</v>
      </c>
    </row>
    <row r="1113" spans="1:6">
      <c r="A1113" s="334"/>
      <c r="B1113" s="335"/>
      <c r="C1113" s="335"/>
      <c r="D1113" s="335"/>
      <c r="E1113" s="396">
        <f>IFERROR(VLOOKUP(B1113,'Dates and Rates'!A:D,3,FALSE), "")</f>
        <v>0</v>
      </c>
      <c r="F1113" s="396">
        <f t="shared" si="17"/>
        <v>0</v>
      </c>
    </row>
    <row r="1114" spans="1:6">
      <c r="A1114" s="334"/>
      <c r="B1114" s="335"/>
      <c r="C1114" s="335"/>
      <c r="D1114" s="335"/>
      <c r="E1114" s="396">
        <f>IFERROR(VLOOKUP(B1114,'Dates and Rates'!A:D,3,FALSE), "")</f>
        <v>0</v>
      </c>
      <c r="F1114" s="396">
        <f t="shared" si="17"/>
        <v>0</v>
      </c>
    </row>
    <row r="1115" spans="1:6">
      <c r="A1115" s="334"/>
      <c r="B1115" s="335"/>
      <c r="C1115" s="335"/>
      <c r="D1115" s="335"/>
      <c r="E1115" s="396">
        <f>IFERROR(VLOOKUP(B1115,'Dates and Rates'!A:D,3,FALSE), "")</f>
        <v>0</v>
      </c>
      <c r="F1115" s="396">
        <f t="shared" si="17"/>
        <v>0</v>
      </c>
    </row>
    <row r="1116" spans="1:6">
      <c r="A1116" s="334"/>
      <c r="B1116" s="335"/>
      <c r="C1116" s="335"/>
      <c r="D1116" s="335"/>
      <c r="E1116" s="396">
        <f>IFERROR(VLOOKUP(B1116,'Dates and Rates'!A:D,3,FALSE), "")</f>
        <v>0</v>
      </c>
      <c r="F1116" s="396">
        <f t="shared" si="17"/>
        <v>0</v>
      </c>
    </row>
    <row r="1117" spans="1:6">
      <c r="A1117" s="334"/>
      <c r="B1117" s="335"/>
      <c r="C1117" s="335"/>
      <c r="D1117" s="335"/>
      <c r="E1117" s="396">
        <f>IFERROR(VLOOKUP(B1117,'Dates and Rates'!A:D,3,FALSE), "")</f>
        <v>0</v>
      </c>
      <c r="F1117" s="396">
        <f t="shared" si="17"/>
        <v>0</v>
      </c>
    </row>
    <row r="1118" spans="1:6">
      <c r="A1118" s="334"/>
      <c r="B1118" s="335"/>
      <c r="C1118" s="335"/>
      <c r="D1118" s="335"/>
      <c r="E1118" s="396">
        <f>IFERROR(VLOOKUP(B1118,'Dates and Rates'!A:D,3,FALSE), "")</f>
        <v>0</v>
      </c>
      <c r="F1118" s="396">
        <f t="shared" si="17"/>
        <v>0</v>
      </c>
    </row>
    <row r="1119" spans="1:6">
      <c r="A1119" s="334"/>
      <c r="B1119" s="335"/>
      <c r="C1119" s="335"/>
      <c r="D1119" s="335"/>
      <c r="E1119" s="396">
        <f>IFERROR(VLOOKUP(B1119,'Dates and Rates'!A:D,3,FALSE), "")</f>
        <v>0</v>
      </c>
      <c r="F1119" s="396">
        <f t="shared" si="17"/>
        <v>0</v>
      </c>
    </row>
    <row r="1120" spans="1:6">
      <c r="A1120" s="334"/>
      <c r="B1120" s="335"/>
      <c r="C1120" s="335"/>
      <c r="D1120" s="335"/>
      <c r="E1120" s="396">
        <f>IFERROR(VLOOKUP(B1120,'Dates and Rates'!A:D,3,FALSE), "")</f>
        <v>0</v>
      </c>
      <c r="F1120" s="396">
        <f t="shared" si="17"/>
        <v>0</v>
      </c>
    </row>
    <row r="1121" spans="1:6">
      <c r="A1121" s="334"/>
      <c r="B1121" s="335"/>
      <c r="C1121" s="335"/>
      <c r="D1121" s="335"/>
      <c r="E1121" s="396">
        <f>IFERROR(VLOOKUP(B1121,'Dates and Rates'!A:D,3,FALSE), "")</f>
        <v>0</v>
      </c>
      <c r="F1121" s="396">
        <f t="shared" si="17"/>
        <v>0</v>
      </c>
    </row>
    <row r="1122" spans="1:6">
      <c r="A1122" s="334"/>
      <c r="B1122" s="335"/>
      <c r="C1122" s="335"/>
      <c r="D1122" s="335"/>
      <c r="E1122" s="396">
        <f>IFERROR(VLOOKUP(B1122,'Dates and Rates'!A:D,3,FALSE), "")</f>
        <v>0</v>
      </c>
      <c r="F1122" s="396">
        <f t="shared" si="17"/>
        <v>0</v>
      </c>
    </row>
    <row r="1123" spans="1:6">
      <c r="A1123" s="334"/>
      <c r="B1123" s="335"/>
      <c r="C1123" s="335"/>
      <c r="D1123" s="335"/>
      <c r="E1123" s="396">
        <f>IFERROR(VLOOKUP(B1123,'Dates and Rates'!A:D,3,FALSE), "")</f>
        <v>0</v>
      </c>
      <c r="F1123" s="396">
        <f t="shared" si="17"/>
        <v>0</v>
      </c>
    </row>
    <row r="1124" spans="1:6">
      <c r="A1124" s="334"/>
      <c r="B1124" s="335"/>
      <c r="C1124" s="335"/>
      <c r="D1124" s="335"/>
      <c r="E1124" s="396">
        <f>IFERROR(VLOOKUP(B1124,'Dates and Rates'!A:D,3,FALSE), "")</f>
        <v>0</v>
      </c>
      <c r="F1124" s="396">
        <f t="shared" si="17"/>
        <v>0</v>
      </c>
    </row>
    <row r="1125" spans="1:6">
      <c r="A1125" s="334"/>
      <c r="B1125" s="335"/>
      <c r="C1125" s="335"/>
      <c r="D1125" s="335"/>
      <c r="E1125" s="396">
        <f>IFERROR(VLOOKUP(B1125,'Dates and Rates'!A:D,3,FALSE), "")</f>
        <v>0</v>
      </c>
      <c r="F1125" s="396">
        <f t="shared" si="17"/>
        <v>0</v>
      </c>
    </row>
    <row r="1126" spans="1:6">
      <c r="A1126" s="334"/>
      <c r="B1126" s="335"/>
      <c r="C1126" s="335"/>
      <c r="D1126" s="335"/>
      <c r="E1126" s="396">
        <f>IFERROR(VLOOKUP(B1126,'Dates and Rates'!A:D,3,FALSE), "")</f>
        <v>0</v>
      </c>
      <c r="F1126" s="396">
        <f t="shared" si="17"/>
        <v>0</v>
      </c>
    </row>
    <row r="1127" spans="1:6">
      <c r="A1127" s="334"/>
      <c r="B1127" s="335"/>
      <c r="C1127" s="335"/>
      <c r="D1127" s="335"/>
      <c r="E1127" s="396">
        <f>IFERROR(VLOOKUP(B1127,'Dates and Rates'!A:D,3,FALSE), "")</f>
        <v>0</v>
      </c>
      <c r="F1127" s="396">
        <f t="shared" si="17"/>
        <v>0</v>
      </c>
    </row>
    <row r="1128" spans="1:6">
      <c r="A1128" s="334"/>
      <c r="B1128" s="335"/>
      <c r="C1128" s="335"/>
      <c r="D1128" s="335"/>
      <c r="E1128" s="396">
        <f>IFERROR(VLOOKUP(B1128,'Dates and Rates'!A:D,3,FALSE), "")</f>
        <v>0</v>
      </c>
      <c r="F1128" s="396">
        <f t="shared" si="17"/>
        <v>0</v>
      </c>
    </row>
    <row r="1129" spans="1:6">
      <c r="A1129" s="334"/>
      <c r="B1129" s="335"/>
      <c r="C1129" s="335"/>
      <c r="D1129" s="335"/>
      <c r="E1129" s="396">
        <f>IFERROR(VLOOKUP(B1129,'Dates and Rates'!A:D,3,FALSE), "")</f>
        <v>0</v>
      </c>
      <c r="F1129" s="396">
        <f t="shared" si="17"/>
        <v>0</v>
      </c>
    </row>
    <row r="1130" spans="1:6">
      <c r="A1130" s="334"/>
      <c r="B1130" s="335"/>
      <c r="C1130" s="335"/>
      <c r="D1130" s="335"/>
      <c r="E1130" s="396">
        <f>IFERROR(VLOOKUP(B1130,'Dates and Rates'!A:D,3,FALSE), "")</f>
        <v>0</v>
      </c>
      <c r="F1130" s="396">
        <f t="shared" si="17"/>
        <v>0</v>
      </c>
    </row>
    <row r="1131" spans="1:6">
      <c r="A1131" s="334"/>
      <c r="B1131" s="335"/>
      <c r="C1131" s="335"/>
      <c r="D1131" s="335"/>
      <c r="E1131" s="396">
        <f>IFERROR(VLOOKUP(B1131,'Dates and Rates'!A:D,3,FALSE), "")</f>
        <v>0</v>
      </c>
      <c r="F1131" s="396">
        <f t="shared" si="17"/>
        <v>0</v>
      </c>
    </row>
    <row r="1132" spans="1:6">
      <c r="A1132" s="334"/>
      <c r="B1132" s="335"/>
      <c r="C1132" s="335"/>
      <c r="D1132" s="335"/>
      <c r="E1132" s="396">
        <f>IFERROR(VLOOKUP(B1132,'Dates and Rates'!A:D,3,FALSE), "")</f>
        <v>0</v>
      </c>
      <c r="F1132" s="396">
        <f t="shared" si="17"/>
        <v>0</v>
      </c>
    </row>
    <row r="1133" spans="1:6">
      <c r="A1133" s="334"/>
      <c r="B1133" s="335"/>
      <c r="C1133" s="335"/>
      <c r="D1133" s="335"/>
      <c r="E1133" s="396">
        <f>IFERROR(VLOOKUP(B1133,'Dates and Rates'!A:D,3,FALSE), "")</f>
        <v>0</v>
      </c>
      <c r="F1133" s="396">
        <f t="shared" si="17"/>
        <v>0</v>
      </c>
    </row>
    <row r="1134" spans="1:6">
      <c r="A1134" s="334"/>
      <c r="B1134" s="335"/>
      <c r="C1134" s="335"/>
      <c r="D1134" s="335"/>
      <c r="E1134" s="396">
        <f>IFERROR(VLOOKUP(B1134,'Dates and Rates'!A:D,3,FALSE), "")</f>
        <v>0</v>
      </c>
      <c r="F1134" s="396">
        <f t="shared" si="17"/>
        <v>0</v>
      </c>
    </row>
    <row r="1135" spans="1:6">
      <c r="A1135" s="334"/>
      <c r="B1135" s="335"/>
      <c r="C1135" s="335"/>
      <c r="D1135" s="335"/>
      <c r="E1135" s="396">
        <f>IFERROR(VLOOKUP(B1135,'Dates and Rates'!A:D,3,FALSE), "")</f>
        <v>0</v>
      </c>
      <c r="F1135" s="396">
        <f t="shared" si="17"/>
        <v>0</v>
      </c>
    </row>
    <row r="1136" spans="1:6">
      <c r="A1136" s="334"/>
      <c r="B1136" s="335"/>
      <c r="C1136" s="335"/>
      <c r="D1136" s="335"/>
      <c r="E1136" s="396">
        <f>IFERROR(VLOOKUP(B1136,'Dates and Rates'!A:D,3,FALSE), "")</f>
        <v>0</v>
      </c>
      <c r="F1136" s="396">
        <f t="shared" si="17"/>
        <v>0</v>
      </c>
    </row>
    <row r="1137" spans="1:6">
      <c r="A1137" s="334"/>
      <c r="B1137" s="335"/>
      <c r="C1137" s="335"/>
      <c r="D1137" s="335"/>
      <c r="E1137" s="396">
        <f>IFERROR(VLOOKUP(B1137,'Dates and Rates'!A:D,3,FALSE), "")</f>
        <v>0</v>
      </c>
      <c r="F1137" s="396">
        <f t="shared" si="17"/>
        <v>0</v>
      </c>
    </row>
    <row r="1138" spans="1:6">
      <c r="A1138" s="334"/>
      <c r="B1138" s="335"/>
      <c r="C1138" s="335"/>
      <c r="D1138" s="335"/>
      <c r="E1138" s="396">
        <f>IFERROR(VLOOKUP(B1138,'Dates and Rates'!A:D,3,FALSE), "")</f>
        <v>0</v>
      </c>
      <c r="F1138" s="396">
        <f t="shared" si="17"/>
        <v>0</v>
      </c>
    </row>
    <row r="1139" spans="1:6">
      <c r="A1139" s="334"/>
      <c r="B1139" s="335"/>
      <c r="C1139" s="335"/>
      <c r="D1139" s="335"/>
      <c r="E1139" s="396">
        <f>IFERROR(VLOOKUP(B1139,'Dates and Rates'!A:D,3,FALSE), "")</f>
        <v>0</v>
      </c>
      <c r="F1139" s="396">
        <f t="shared" si="17"/>
        <v>0</v>
      </c>
    </row>
    <row r="1140" spans="1:6">
      <c r="A1140" s="334"/>
      <c r="B1140" s="335"/>
      <c r="C1140" s="335"/>
      <c r="D1140" s="335"/>
      <c r="E1140" s="396">
        <f>IFERROR(VLOOKUP(B1140,'Dates and Rates'!A:D,3,FALSE), "")</f>
        <v>0</v>
      </c>
      <c r="F1140" s="396">
        <f t="shared" si="17"/>
        <v>0</v>
      </c>
    </row>
    <row r="1141" spans="1:6">
      <c r="A1141" s="334"/>
      <c r="B1141" s="335"/>
      <c r="C1141" s="335"/>
      <c r="D1141" s="335"/>
      <c r="E1141" s="396">
        <f>IFERROR(VLOOKUP(B1141,'Dates and Rates'!A:D,3,FALSE), "")</f>
        <v>0</v>
      </c>
      <c r="F1141" s="396">
        <f t="shared" si="17"/>
        <v>0</v>
      </c>
    </row>
    <row r="1142" spans="1:6">
      <c r="A1142" s="334"/>
      <c r="B1142" s="335"/>
      <c r="C1142" s="335"/>
      <c r="D1142" s="335"/>
      <c r="E1142" s="396">
        <f>IFERROR(VLOOKUP(B1142,'Dates and Rates'!A:D,3,FALSE), "")</f>
        <v>0</v>
      </c>
      <c r="F1142" s="396">
        <f t="shared" si="17"/>
        <v>0</v>
      </c>
    </row>
    <row r="1143" spans="1:6">
      <c r="A1143" s="334"/>
      <c r="B1143" s="335"/>
      <c r="C1143" s="335"/>
      <c r="D1143" s="335"/>
      <c r="E1143" s="396">
        <f>IFERROR(VLOOKUP(B1143,'Dates and Rates'!A:D,3,FALSE), "")</f>
        <v>0</v>
      </c>
      <c r="F1143" s="396">
        <f t="shared" si="17"/>
        <v>0</v>
      </c>
    </row>
    <row r="1144" spans="1:6">
      <c r="A1144" s="334"/>
      <c r="B1144" s="335"/>
      <c r="C1144" s="335"/>
      <c r="D1144" s="335"/>
      <c r="E1144" s="396">
        <f>IFERROR(VLOOKUP(B1144,'Dates and Rates'!A:D,3,FALSE), "")</f>
        <v>0</v>
      </c>
      <c r="F1144" s="396">
        <f t="shared" si="17"/>
        <v>0</v>
      </c>
    </row>
    <row r="1145" spans="1:6">
      <c r="A1145" s="334"/>
      <c r="B1145" s="335"/>
      <c r="C1145" s="335"/>
      <c r="D1145" s="335"/>
      <c r="E1145" s="396">
        <f>IFERROR(VLOOKUP(B1145,'Dates and Rates'!A:D,3,FALSE), "")</f>
        <v>0</v>
      </c>
      <c r="F1145" s="396">
        <f t="shared" si="17"/>
        <v>0</v>
      </c>
    </row>
    <row r="1146" spans="1:6">
      <c r="A1146" s="334"/>
      <c r="B1146" s="335"/>
      <c r="C1146" s="335"/>
      <c r="D1146" s="335"/>
      <c r="E1146" s="396">
        <f>IFERROR(VLOOKUP(B1146,'Dates and Rates'!A:D,3,FALSE), "")</f>
        <v>0</v>
      </c>
      <c r="F1146" s="396">
        <f t="shared" si="17"/>
        <v>0</v>
      </c>
    </row>
    <row r="1147" spans="1:6">
      <c r="A1147" s="334"/>
      <c r="B1147" s="335"/>
      <c r="C1147" s="335"/>
      <c r="D1147" s="335"/>
      <c r="E1147" s="396">
        <f>IFERROR(VLOOKUP(B1147,'Dates and Rates'!A:D,3,FALSE), "")</f>
        <v>0</v>
      </c>
      <c r="F1147" s="396">
        <f t="shared" si="17"/>
        <v>0</v>
      </c>
    </row>
    <row r="1148" spans="1:6">
      <c r="A1148" s="334"/>
      <c r="B1148" s="335"/>
      <c r="C1148" s="335"/>
      <c r="D1148" s="335"/>
      <c r="E1148" s="396">
        <f>IFERROR(VLOOKUP(B1148,'Dates and Rates'!A:D,3,FALSE), "")</f>
        <v>0</v>
      </c>
      <c r="F1148" s="396">
        <f t="shared" si="17"/>
        <v>0</v>
      </c>
    </row>
    <row r="1149" spans="1:6">
      <c r="A1149" s="334"/>
      <c r="B1149" s="335"/>
      <c r="C1149" s="335"/>
      <c r="D1149" s="335"/>
      <c r="E1149" s="396">
        <f>IFERROR(VLOOKUP(B1149,'Dates and Rates'!A:D,3,FALSE), "")</f>
        <v>0</v>
      </c>
      <c r="F1149" s="396">
        <f t="shared" si="17"/>
        <v>0</v>
      </c>
    </row>
    <row r="1150" spans="1:6">
      <c r="A1150" s="334"/>
      <c r="B1150" s="335"/>
      <c r="C1150" s="335"/>
      <c r="D1150" s="335"/>
      <c r="E1150" s="396">
        <f>IFERROR(VLOOKUP(B1150,'Dates and Rates'!A:D,3,FALSE), "")</f>
        <v>0</v>
      </c>
      <c r="F1150" s="396">
        <f t="shared" si="17"/>
        <v>0</v>
      </c>
    </row>
    <row r="1151" spans="1:6">
      <c r="A1151" s="334"/>
      <c r="B1151" s="335"/>
      <c r="C1151" s="335"/>
      <c r="D1151" s="335"/>
      <c r="E1151" s="396">
        <f>IFERROR(VLOOKUP(B1151,'Dates and Rates'!A:D,3,FALSE), "")</f>
        <v>0</v>
      </c>
      <c r="F1151" s="396">
        <f t="shared" si="17"/>
        <v>0</v>
      </c>
    </row>
    <row r="1152" spans="1:6">
      <c r="A1152" s="334"/>
      <c r="B1152" s="335"/>
      <c r="C1152" s="335"/>
      <c r="D1152" s="335"/>
      <c r="E1152" s="396">
        <f>IFERROR(VLOOKUP(B1152,'Dates and Rates'!A:D,3,FALSE), "")</f>
        <v>0</v>
      </c>
      <c r="F1152" s="396">
        <f t="shared" si="17"/>
        <v>0</v>
      </c>
    </row>
    <row r="1153" spans="1:6">
      <c r="A1153" s="334"/>
      <c r="B1153" s="335"/>
      <c r="C1153" s="335"/>
      <c r="D1153" s="335"/>
      <c r="E1153" s="396">
        <f>IFERROR(VLOOKUP(B1153,'Dates and Rates'!A:D,3,FALSE), "")</f>
        <v>0</v>
      </c>
      <c r="F1153" s="396">
        <f t="shared" si="17"/>
        <v>0</v>
      </c>
    </row>
    <row r="1154" spans="1:6">
      <c r="A1154" s="334"/>
      <c r="B1154" s="335"/>
      <c r="C1154" s="335"/>
      <c r="D1154" s="335"/>
      <c r="E1154" s="396">
        <f>IFERROR(VLOOKUP(B1154,'Dates and Rates'!A:D,3,FALSE), "")</f>
        <v>0</v>
      </c>
      <c r="F1154" s="396">
        <f t="shared" si="17"/>
        <v>0</v>
      </c>
    </row>
    <row r="1155" spans="1:6">
      <c r="A1155" s="334"/>
      <c r="B1155" s="335"/>
      <c r="C1155" s="335"/>
      <c r="D1155" s="335"/>
      <c r="E1155" s="396">
        <f>IFERROR(VLOOKUP(B1155,'Dates and Rates'!A:D,3,FALSE), "")</f>
        <v>0</v>
      </c>
      <c r="F1155" s="396">
        <f t="shared" si="17"/>
        <v>0</v>
      </c>
    </row>
    <row r="1156" spans="1:6">
      <c r="A1156" s="334"/>
      <c r="B1156" s="335"/>
      <c r="C1156" s="335"/>
      <c r="D1156" s="335"/>
      <c r="E1156" s="396">
        <f>IFERROR(VLOOKUP(B1156,'Dates and Rates'!A:D,3,FALSE), "")</f>
        <v>0</v>
      </c>
      <c r="F1156" s="396">
        <f t="shared" si="17"/>
        <v>0</v>
      </c>
    </row>
    <row r="1157" spans="1:6">
      <c r="A1157" s="334"/>
      <c r="B1157" s="335"/>
      <c r="C1157" s="335"/>
      <c r="D1157" s="335"/>
      <c r="E1157" s="396">
        <f>IFERROR(VLOOKUP(B1157,'Dates and Rates'!A:D,3,FALSE), "")</f>
        <v>0</v>
      </c>
      <c r="F1157" s="396">
        <f t="shared" si="17"/>
        <v>0</v>
      </c>
    </row>
    <row r="1158" spans="1:6">
      <c r="A1158" s="334"/>
      <c r="B1158" s="335"/>
      <c r="C1158" s="335"/>
      <c r="D1158" s="335"/>
      <c r="E1158" s="396">
        <f>IFERROR(VLOOKUP(B1158,'Dates and Rates'!A:D,3,FALSE), "")</f>
        <v>0</v>
      </c>
      <c r="F1158" s="396">
        <f t="shared" si="17"/>
        <v>0</v>
      </c>
    </row>
    <row r="1159" spans="1:6">
      <c r="A1159" s="334"/>
      <c r="B1159" s="335"/>
      <c r="C1159" s="335"/>
      <c r="D1159" s="335"/>
      <c r="E1159" s="396">
        <f>IFERROR(VLOOKUP(B1159,'Dates and Rates'!A:D,3,FALSE), "")</f>
        <v>0</v>
      </c>
      <c r="F1159" s="396">
        <f t="shared" si="17"/>
        <v>0</v>
      </c>
    </row>
    <row r="1160" spans="1:6">
      <c r="A1160" s="334"/>
      <c r="B1160" s="335"/>
      <c r="C1160" s="335"/>
      <c r="D1160" s="335"/>
      <c r="E1160" s="396">
        <f>IFERROR(VLOOKUP(B1160,'Dates and Rates'!A:D,3,FALSE), "")</f>
        <v>0</v>
      </c>
      <c r="F1160" s="396">
        <f t="shared" si="17"/>
        <v>0</v>
      </c>
    </row>
    <row r="1161" spans="1:6">
      <c r="A1161" s="334"/>
      <c r="B1161" s="335"/>
      <c r="C1161" s="335"/>
      <c r="D1161" s="335"/>
      <c r="E1161" s="396">
        <f>IFERROR(VLOOKUP(B1161,'Dates and Rates'!A:D,3,FALSE), "")</f>
        <v>0</v>
      </c>
      <c r="F1161" s="396">
        <f t="shared" ref="F1161:F1224" si="18">+IFERROR(D1161*E1161,"")</f>
        <v>0</v>
      </c>
    </row>
    <row r="1162" spans="1:6">
      <c r="A1162" s="334"/>
      <c r="B1162" s="335"/>
      <c r="C1162" s="335"/>
      <c r="D1162" s="335"/>
      <c r="E1162" s="396">
        <f>IFERROR(VLOOKUP(B1162,'Dates and Rates'!A:D,3,FALSE), "")</f>
        <v>0</v>
      </c>
      <c r="F1162" s="396">
        <f t="shared" si="18"/>
        <v>0</v>
      </c>
    </row>
    <row r="1163" spans="1:6">
      <c r="A1163" s="334"/>
      <c r="B1163" s="335"/>
      <c r="C1163" s="335"/>
      <c r="D1163" s="335"/>
      <c r="E1163" s="396">
        <f>IFERROR(VLOOKUP(B1163,'Dates and Rates'!A:D,3,FALSE), "")</f>
        <v>0</v>
      </c>
      <c r="F1163" s="396">
        <f t="shared" si="18"/>
        <v>0</v>
      </c>
    </row>
    <row r="1164" spans="1:6">
      <c r="A1164" s="334"/>
      <c r="B1164" s="335"/>
      <c r="C1164" s="335"/>
      <c r="D1164" s="335"/>
      <c r="E1164" s="396">
        <f>IFERROR(VLOOKUP(B1164,'Dates and Rates'!A:D,3,FALSE), "")</f>
        <v>0</v>
      </c>
      <c r="F1164" s="396">
        <f t="shared" si="18"/>
        <v>0</v>
      </c>
    </row>
    <row r="1165" spans="1:6">
      <c r="A1165" s="334"/>
      <c r="B1165" s="335"/>
      <c r="C1165" s="335"/>
      <c r="D1165" s="335"/>
      <c r="E1165" s="396">
        <f>IFERROR(VLOOKUP(B1165,'Dates and Rates'!A:D,3,FALSE), "")</f>
        <v>0</v>
      </c>
      <c r="F1165" s="396">
        <f t="shared" si="18"/>
        <v>0</v>
      </c>
    </row>
    <row r="1166" spans="1:6">
      <c r="A1166" s="334"/>
      <c r="B1166" s="335"/>
      <c r="C1166" s="335"/>
      <c r="D1166" s="335"/>
      <c r="E1166" s="396">
        <f>IFERROR(VLOOKUP(B1166,'Dates and Rates'!A:D,3,FALSE), "")</f>
        <v>0</v>
      </c>
      <c r="F1166" s="396">
        <f t="shared" si="18"/>
        <v>0</v>
      </c>
    </row>
    <row r="1167" spans="1:6">
      <c r="A1167" s="334"/>
      <c r="B1167" s="335"/>
      <c r="C1167" s="335"/>
      <c r="D1167" s="335"/>
      <c r="E1167" s="396">
        <f>IFERROR(VLOOKUP(B1167,'Dates and Rates'!A:D,3,FALSE), "")</f>
        <v>0</v>
      </c>
      <c r="F1167" s="396">
        <f t="shared" si="18"/>
        <v>0</v>
      </c>
    </row>
    <row r="1168" spans="1:6">
      <c r="A1168" s="334"/>
      <c r="B1168" s="335"/>
      <c r="C1168" s="335"/>
      <c r="D1168" s="335"/>
      <c r="E1168" s="396">
        <f>IFERROR(VLOOKUP(B1168,'Dates and Rates'!A:D,3,FALSE), "")</f>
        <v>0</v>
      </c>
      <c r="F1168" s="396">
        <f t="shared" si="18"/>
        <v>0</v>
      </c>
    </row>
    <row r="1169" spans="1:6">
      <c r="A1169" s="334"/>
      <c r="B1169" s="335"/>
      <c r="C1169" s="335"/>
      <c r="D1169" s="335"/>
      <c r="E1169" s="396">
        <f>IFERROR(VLOOKUP(B1169,'Dates and Rates'!A:D,3,FALSE), "")</f>
        <v>0</v>
      </c>
      <c r="F1169" s="396">
        <f t="shared" si="18"/>
        <v>0</v>
      </c>
    </row>
    <row r="1170" spans="1:6">
      <c r="A1170" s="334"/>
      <c r="B1170" s="335"/>
      <c r="C1170" s="335"/>
      <c r="D1170" s="335"/>
      <c r="E1170" s="396">
        <f>IFERROR(VLOOKUP(B1170,'Dates and Rates'!A:D,3,FALSE), "")</f>
        <v>0</v>
      </c>
      <c r="F1170" s="396">
        <f t="shared" si="18"/>
        <v>0</v>
      </c>
    </row>
    <row r="1171" spans="1:6">
      <c r="A1171" s="334"/>
      <c r="B1171" s="335"/>
      <c r="C1171" s="335"/>
      <c r="D1171" s="335"/>
      <c r="E1171" s="396">
        <f>IFERROR(VLOOKUP(B1171,'Dates and Rates'!A:D,3,FALSE), "")</f>
        <v>0</v>
      </c>
      <c r="F1171" s="396">
        <f t="shared" si="18"/>
        <v>0</v>
      </c>
    </row>
    <row r="1172" spans="1:6">
      <c r="A1172" s="334"/>
      <c r="B1172" s="335"/>
      <c r="C1172" s="335"/>
      <c r="D1172" s="335"/>
      <c r="E1172" s="396">
        <f>IFERROR(VLOOKUP(B1172,'Dates and Rates'!A:D,3,FALSE), "")</f>
        <v>0</v>
      </c>
      <c r="F1172" s="396">
        <f t="shared" si="18"/>
        <v>0</v>
      </c>
    </row>
    <row r="1173" spans="1:6">
      <c r="A1173" s="334"/>
      <c r="B1173" s="335"/>
      <c r="C1173" s="335"/>
      <c r="D1173" s="335"/>
      <c r="E1173" s="396">
        <f>IFERROR(VLOOKUP(B1173,'Dates and Rates'!A:D,3,FALSE), "")</f>
        <v>0</v>
      </c>
      <c r="F1173" s="396">
        <f t="shared" si="18"/>
        <v>0</v>
      </c>
    </row>
    <row r="1174" spans="1:6">
      <c r="A1174" s="334"/>
      <c r="B1174" s="335"/>
      <c r="C1174" s="335"/>
      <c r="D1174" s="335"/>
      <c r="E1174" s="396">
        <f>IFERROR(VLOOKUP(B1174,'Dates and Rates'!A:D,3,FALSE), "")</f>
        <v>0</v>
      </c>
      <c r="F1174" s="396">
        <f t="shared" si="18"/>
        <v>0</v>
      </c>
    </row>
    <row r="1175" spans="1:6">
      <c r="A1175" s="334"/>
      <c r="B1175" s="335"/>
      <c r="C1175" s="335"/>
      <c r="D1175" s="335"/>
      <c r="E1175" s="396">
        <f>IFERROR(VLOOKUP(B1175,'Dates and Rates'!A:D,3,FALSE), "")</f>
        <v>0</v>
      </c>
      <c r="F1175" s="396">
        <f t="shared" si="18"/>
        <v>0</v>
      </c>
    </row>
    <row r="1176" spans="1:6">
      <c r="A1176" s="334"/>
      <c r="B1176" s="335"/>
      <c r="C1176" s="335"/>
      <c r="D1176" s="335"/>
      <c r="E1176" s="396">
        <f>IFERROR(VLOOKUP(B1176,'Dates and Rates'!A:D,3,FALSE), "")</f>
        <v>0</v>
      </c>
      <c r="F1176" s="396">
        <f t="shared" si="18"/>
        <v>0</v>
      </c>
    </row>
    <row r="1177" spans="1:6">
      <c r="A1177" s="334"/>
      <c r="B1177" s="335"/>
      <c r="C1177" s="335"/>
      <c r="D1177" s="335"/>
      <c r="E1177" s="396">
        <f>IFERROR(VLOOKUP(B1177,'Dates and Rates'!A:D,3,FALSE), "")</f>
        <v>0</v>
      </c>
      <c r="F1177" s="396">
        <f t="shared" si="18"/>
        <v>0</v>
      </c>
    </row>
    <row r="1178" spans="1:6">
      <c r="A1178" s="334"/>
      <c r="B1178" s="335"/>
      <c r="C1178" s="335"/>
      <c r="D1178" s="335"/>
      <c r="E1178" s="396">
        <f>IFERROR(VLOOKUP(B1178,'Dates and Rates'!A:D,3,FALSE), "")</f>
        <v>0</v>
      </c>
      <c r="F1178" s="396">
        <f t="shared" si="18"/>
        <v>0</v>
      </c>
    </row>
    <row r="1179" spans="1:6">
      <c r="A1179" s="334"/>
      <c r="B1179" s="335"/>
      <c r="C1179" s="335"/>
      <c r="D1179" s="335"/>
      <c r="E1179" s="396">
        <f>IFERROR(VLOOKUP(B1179,'Dates and Rates'!A:D,3,FALSE), "")</f>
        <v>0</v>
      </c>
      <c r="F1179" s="396">
        <f t="shared" si="18"/>
        <v>0</v>
      </c>
    </row>
    <row r="1180" spans="1:6">
      <c r="A1180" s="334"/>
      <c r="B1180" s="335"/>
      <c r="C1180" s="335"/>
      <c r="D1180" s="335"/>
      <c r="E1180" s="396">
        <f>IFERROR(VLOOKUP(B1180,'Dates and Rates'!A:D,3,FALSE), "")</f>
        <v>0</v>
      </c>
      <c r="F1180" s="396">
        <f t="shared" si="18"/>
        <v>0</v>
      </c>
    </row>
    <row r="1181" spans="1:6">
      <c r="A1181" s="334"/>
      <c r="B1181" s="335"/>
      <c r="C1181" s="335"/>
      <c r="D1181" s="335"/>
      <c r="E1181" s="396">
        <f>IFERROR(VLOOKUP(B1181,'Dates and Rates'!A:D,3,FALSE), "")</f>
        <v>0</v>
      </c>
      <c r="F1181" s="396">
        <f t="shared" si="18"/>
        <v>0</v>
      </c>
    </row>
    <row r="1182" spans="1:6">
      <c r="A1182" s="334"/>
      <c r="B1182" s="335"/>
      <c r="C1182" s="335"/>
      <c r="D1182" s="335"/>
      <c r="E1182" s="396">
        <f>IFERROR(VLOOKUP(B1182,'Dates and Rates'!A:D,3,FALSE), "")</f>
        <v>0</v>
      </c>
      <c r="F1182" s="396">
        <f t="shared" si="18"/>
        <v>0</v>
      </c>
    </row>
    <row r="1183" spans="1:6">
      <c r="A1183" s="334"/>
      <c r="B1183" s="335"/>
      <c r="C1183" s="335"/>
      <c r="D1183" s="335"/>
      <c r="E1183" s="396">
        <f>IFERROR(VLOOKUP(B1183,'Dates and Rates'!A:D,3,FALSE), "")</f>
        <v>0</v>
      </c>
      <c r="F1183" s="396">
        <f t="shared" si="18"/>
        <v>0</v>
      </c>
    </row>
    <row r="1184" spans="1:6">
      <c r="A1184" s="334"/>
      <c r="B1184" s="335"/>
      <c r="C1184" s="335"/>
      <c r="D1184" s="335"/>
      <c r="E1184" s="396">
        <f>IFERROR(VLOOKUP(B1184,'Dates and Rates'!A:D,3,FALSE), "")</f>
        <v>0</v>
      </c>
      <c r="F1184" s="396">
        <f t="shared" si="18"/>
        <v>0</v>
      </c>
    </row>
    <row r="1185" spans="1:6">
      <c r="A1185" s="334"/>
      <c r="B1185" s="335"/>
      <c r="C1185" s="335"/>
      <c r="D1185" s="335"/>
      <c r="E1185" s="396">
        <f>IFERROR(VLOOKUP(B1185,'Dates and Rates'!A:D,3,FALSE), "")</f>
        <v>0</v>
      </c>
      <c r="F1185" s="396">
        <f t="shared" si="18"/>
        <v>0</v>
      </c>
    </row>
    <row r="1186" spans="1:6">
      <c r="A1186" s="334"/>
      <c r="B1186" s="335"/>
      <c r="C1186" s="335"/>
      <c r="D1186" s="335"/>
      <c r="E1186" s="396">
        <f>IFERROR(VLOOKUP(B1186,'Dates and Rates'!A:D,3,FALSE), "")</f>
        <v>0</v>
      </c>
      <c r="F1186" s="396">
        <f t="shared" si="18"/>
        <v>0</v>
      </c>
    </row>
    <row r="1187" spans="1:6">
      <c r="A1187" s="334"/>
      <c r="B1187" s="335"/>
      <c r="C1187" s="335"/>
      <c r="D1187" s="335"/>
      <c r="E1187" s="396">
        <f>IFERROR(VLOOKUP(B1187,'Dates and Rates'!A:D,3,FALSE), "")</f>
        <v>0</v>
      </c>
      <c r="F1187" s="396">
        <f t="shared" si="18"/>
        <v>0</v>
      </c>
    </row>
    <row r="1188" spans="1:6">
      <c r="A1188" s="334"/>
      <c r="B1188" s="335"/>
      <c r="C1188" s="335"/>
      <c r="D1188" s="335"/>
      <c r="E1188" s="396">
        <f>IFERROR(VLOOKUP(B1188,'Dates and Rates'!A:D,3,FALSE), "")</f>
        <v>0</v>
      </c>
      <c r="F1188" s="396">
        <f t="shared" si="18"/>
        <v>0</v>
      </c>
    </row>
    <row r="1189" spans="1:6">
      <c r="A1189" s="334"/>
      <c r="B1189" s="335"/>
      <c r="C1189" s="335"/>
      <c r="D1189" s="335"/>
      <c r="E1189" s="396">
        <f>IFERROR(VLOOKUP(B1189,'Dates and Rates'!A:D,3,FALSE), "")</f>
        <v>0</v>
      </c>
      <c r="F1189" s="396">
        <f t="shared" si="18"/>
        <v>0</v>
      </c>
    </row>
    <row r="1190" spans="1:6">
      <c r="A1190" s="334"/>
      <c r="B1190" s="335"/>
      <c r="C1190" s="335"/>
      <c r="D1190" s="335"/>
      <c r="E1190" s="396">
        <f>IFERROR(VLOOKUP(B1190,'Dates and Rates'!A:D,3,FALSE), "")</f>
        <v>0</v>
      </c>
      <c r="F1190" s="396">
        <f t="shared" si="18"/>
        <v>0</v>
      </c>
    </row>
    <row r="1191" spans="1:6">
      <c r="A1191" s="334"/>
      <c r="B1191" s="335"/>
      <c r="C1191" s="335"/>
      <c r="D1191" s="335"/>
      <c r="E1191" s="396">
        <f>IFERROR(VLOOKUP(B1191,'Dates and Rates'!A:D,3,FALSE), "")</f>
        <v>0</v>
      </c>
      <c r="F1191" s="396">
        <f t="shared" si="18"/>
        <v>0</v>
      </c>
    </row>
    <row r="1192" spans="1:6">
      <c r="A1192" s="334"/>
      <c r="B1192" s="335"/>
      <c r="C1192" s="335"/>
      <c r="D1192" s="335"/>
      <c r="E1192" s="396">
        <f>IFERROR(VLOOKUP(B1192,'Dates and Rates'!A:D,3,FALSE), "")</f>
        <v>0</v>
      </c>
      <c r="F1192" s="396">
        <f t="shared" si="18"/>
        <v>0</v>
      </c>
    </row>
    <row r="1193" spans="1:6">
      <c r="A1193" s="334"/>
      <c r="B1193" s="335"/>
      <c r="C1193" s="335"/>
      <c r="D1193" s="335"/>
      <c r="E1193" s="396">
        <f>IFERROR(VLOOKUP(B1193,'Dates and Rates'!A:D,3,FALSE), "")</f>
        <v>0</v>
      </c>
      <c r="F1193" s="396">
        <f t="shared" si="18"/>
        <v>0</v>
      </c>
    </row>
    <row r="1194" spans="1:6">
      <c r="A1194" s="334"/>
      <c r="B1194" s="335"/>
      <c r="C1194" s="335"/>
      <c r="D1194" s="335"/>
      <c r="E1194" s="396">
        <f>IFERROR(VLOOKUP(B1194,'Dates and Rates'!A:D,3,FALSE), "")</f>
        <v>0</v>
      </c>
      <c r="F1194" s="396">
        <f t="shared" si="18"/>
        <v>0</v>
      </c>
    </row>
    <row r="1195" spans="1:6">
      <c r="A1195" s="334"/>
      <c r="B1195" s="335"/>
      <c r="C1195" s="335"/>
      <c r="D1195" s="335"/>
      <c r="E1195" s="396">
        <f>IFERROR(VLOOKUP(B1195,'Dates and Rates'!A:D,3,FALSE), "")</f>
        <v>0</v>
      </c>
      <c r="F1195" s="396">
        <f t="shared" si="18"/>
        <v>0</v>
      </c>
    </row>
    <row r="1196" spans="1:6">
      <c r="A1196" s="334"/>
      <c r="B1196" s="335"/>
      <c r="C1196" s="335"/>
      <c r="D1196" s="335"/>
      <c r="E1196" s="396">
        <f>IFERROR(VLOOKUP(B1196,'Dates and Rates'!A:D,3,FALSE), "")</f>
        <v>0</v>
      </c>
      <c r="F1196" s="396">
        <f t="shared" si="18"/>
        <v>0</v>
      </c>
    </row>
    <row r="1197" spans="1:6">
      <c r="A1197" s="334"/>
      <c r="B1197" s="335"/>
      <c r="C1197" s="335"/>
      <c r="D1197" s="335"/>
      <c r="E1197" s="396">
        <f>IFERROR(VLOOKUP(B1197,'Dates and Rates'!A:D,3,FALSE), "")</f>
        <v>0</v>
      </c>
      <c r="F1197" s="396">
        <f t="shared" si="18"/>
        <v>0</v>
      </c>
    </row>
    <row r="1198" spans="1:6">
      <c r="A1198" s="334"/>
      <c r="B1198" s="335"/>
      <c r="C1198" s="335"/>
      <c r="D1198" s="335"/>
      <c r="E1198" s="396">
        <f>IFERROR(VLOOKUP(B1198,'Dates and Rates'!A:D,3,FALSE), "")</f>
        <v>0</v>
      </c>
      <c r="F1198" s="396">
        <f t="shared" si="18"/>
        <v>0</v>
      </c>
    </row>
    <row r="1199" spans="1:6">
      <c r="A1199" s="334"/>
      <c r="B1199" s="335"/>
      <c r="C1199" s="335"/>
      <c r="D1199" s="335"/>
      <c r="E1199" s="396">
        <f>IFERROR(VLOOKUP(B1199,'Dates and Rates'!A:D,3,FALSE), "")</f>
        <v>0</v>
      </c>
      <c r="F1199" s="396">
        <f t="shared" si="18"/>
        <v>0</v>
      </c>
    </row>
    <row r="1200" spans="1:6">
      <c r="A1200" s="334"/>
      <c r="B1200" s="335"/>
      <c r="C1200" s="335"/>
      <c r="D1200" s="335"/>
      <c r="E1200" s="396">
        <f>IFERROR(VLOOKUP(B1200,'Dates and Rates'!A:D,3,FALSE), "")</f>
        <v>0</v>
      </c>
      <c r="F1200" s="396">
        <f t="shared" si="18"/>
        <v>0</v>
      </c>
    </row>
    <row r="1201" spans="1:6">
      <c r="A1201" s="334"/>
      <c r="B1201" s="335"/>
      <c r="C1201" s="335"/>
      <c r="D1201" s="335"/>
      <c r="E1201" s="396">
        <f>IFERROR(VLOOKUP(B1201,'Dates and Rates'!A:D,3,FALSE), "")</f>
        <v>0</v>
      </c>
      <c r="F1201" s="396">
        <f t="shared" si="18"/>
        <v>0</v>
      </c>
    </row>
    <row r="1202" spans="1:6">
      <c r="A1202" s="334"/>
      <c r="B1202" s="335"/>
      <c r="C1202" s="335"/>
      <c r="D1202" s="335"/>
      <c r="E1202" s="396">
        <f>IFERROR(VLOOKUP(B1202,'Dates and Rates'!A:D,3,FALSE), "")</f>
        <v>0</v>
      </c>
      <c r="F1202" s="396">
        <f t="shared" si="18"/>
        <v>0</v>
      </c>
    </row>
    <row r="1203" spans="1:6">
      <c r="A1203" s="334"/>
      <c r="B1203" s="335"/>
      <c r="C1203" s="335"/>
      <c r="D1203" s="335"/>
      <c r="E1203" s="396">
        <f>IFERROR(VLOOKUP(B1203,'Dates and Rates'!A:D,3,FALSE), "")</f>
        <v>0</v>
      </c>
      <c r="F1203" s="396">
        <f t="shared" si="18"/>
        <v>0</v>
      </c>
    </row>
    <row r="1204" spans="1:6">
      <c r="A1204" s="334"/>
      <c r="B1204" s="335"/>
      <c r="C1204" s="335"/>
      <c r="D1204" s="335"/>
      <c r="E1204" s="396">
        <f>IFERROR(VLOOKUP(B1204,'Dates and Rates'!A:D,3,FALSE), "")</f>
        <v>0</v>
      </c>
      <c r="F1204" s="396">
        <f t="shared" si="18"/>
        <v>0</v>
      </c>
    </row>
    <row r="1205" spans="1:6">
      <c r="A1205" s="334"/>
      <c r="B1205" s="335"/>
      <c r="C1205" s="335"/>
      <c r="D1205" s="335"/>
      <c r="E1205" s="396">
        <f>IFERROR(VLOOKUP(B1205,'Dates and Rates'!A:D,3,FALSE), "")</f>
        <v>0</v>
      </c>
      <c r="F1205" s="396">
        <f t="shared" si="18"/>
        <v>0</v>
      </c>
    </row>
    <row r="1206" spans="1:6">
      <c r="A1206" s="334"/>
      <c r="B1206" s="335"/>
      <c r="C1206" s="335"/>
      <c r="D1206" s="335"/>
      <c r="E1206" s="396">
        <f>IFERROR(VLOOKUP(B1206,'Dates and Rates'!A:D,3,FALSE), "")</f>
        <v>0</v>
      </c>
      <c r="F1206" s="396">
        <f t="shared" si="18"/>
        <v>0</v>
      </c>
    </row>
    <row r="1207" spans="1:6">
      <c r="A1207" s="334"/>
      <c r="B1207" s="335"/>
      <c r="C1207" s="335"/>
      <c r="D1207" s="335"/>
      <c r="E1207" s="396">
        <f>IFERROR(VLOOKUP(B1207,'Dates and Rates'!A:D,3,FALSE), "")</f>
        <v>0</v>
      </c>
      <c r="F1207" s="396">
        <f t="shared" si="18"/>
        <v>0</v>
      </c>
    </row>
    <row r="1208" spans="1:6">
      <c r="A1208" s="334"/>
      <c r="B1208" s="335"/>
      <c r="C1208" s="335"/>
      <c r="D1208" s="335"/>
      <c r="E1208" s="396">
        <f>IFERROR(VLOOKUP(B1208,'Dates and Rates'!A:D,3,FALSE), "")</f>
        <v>0</v>
      </c>
      <c r="F1208" s="396">
        <f t="shared" si="18"/>
        <v>0</v>
      </c>
    </row>
    <row r="1209" spans="1:6">
      <c r="A1209" s="334"/>
      <c r="B1209" s="335"/>
      <c r="C1209" s="335"/>
      <c r="D1209" s="335"/>
      <c r="E1209" s="396">
        <f>IFERROR(VLOOKUP(B1209,'Dates and Rates'!A:D,3,FALSE), "")</f>
        <v>0</v>
      </c>
      <c r="F1209" s="396">
        <f t="shared" si="18"/>
        <v>0</v>
      </c>
    </row>
    <row r="1210" spans="1:6">
      <c r="A1210" s="334"/>
      <c r="B1210" s="335"/>
      <c r="C1210" s="335"/>
      <c r="D1210" s="335"/>
      <c r="E1210" s="396">
        <f>IFERROR(VLOOKUP(B1210,'Dates and Rates'!A:D,3,FALSE), "")</f>
        <v>0</v>
      </c>
      <c r="F1210" s="396">
        <f t="shared" si="18"/>
        <v>0</v>
      </c>
    </row>
    <row r="1211" spans="1:6">
      <c r="A1211" s="334"/>
      <c r="B1211" s="335"/>
      <c r="C1211" s="335"/>
      <c r="D1211" s="335"/>
      <c r="E1211" s="396">
        <f>IFERROR(VLOOKUP(B1211,'Dates and Rates'!A:D,3,FALSE), "")</f>
        <v>0</v>
      </c>
      <c r="F1211" s="396">
        <f t="shared" si="18"/>
        <v>0</v>
      </c>
    </row>
    <row r="1212" spans="1:6">
      <c r="A1212" s="334"/>
      <c r="B1212" s="335"/>
      <c r="C1212" s="335"/>
      <c r="D1212" s="335"/>
      <c r="E1212" s="396">
        <f>IFERROR(VLOOKUP(B1212,'Dates and Rates'!A:D,3,FALSE), "")</f>
        <v>0</v>
      </c>
      <c r="F1212" s="396">
        <f t="shared" si="18"/>
        <v>0</v>
      </c>
    </row>
    <row r="1213" spans="1:6">
      <c r="A1213" s="334"/>
      <c r="B1213" s="335"/>
      <c r="C1213" s="335"/>
      <c r="D1213" s="335"/>
      <c r="E1213" s="396">
        <f>IFERROR(VLOOKUP(B1213,'Dates and Rates'!A:D,3,FALSE), "")</f>
        <v>0</v>
      </c>
      <c r="F1213" s="396">
        <f t="shared" si="18"/>
        <v>0</v>
      </c>
    </row>
    <row r="1214" spans="1:6">
      <c r="A1214" s="334"/>
      <c r="B1214" s="335"/>
      <c r="C1214" s="335"/>
      <c r="D1214" s="335"/>
      <c r="E1214" s="396">
        <f>IFERROR(VLOOKUP(B1214,'Dates and Rates'!A:D,3,FALSE), "")</f>
        <v>0</v>
      </c>
      <c r="F1214" s="396">
        <f t="shared" si="18"/>
        <v>0</v>
      </c>
    </row>
    <row r="1215" spans="1:6">
      <c r="A1215" s="334"/>
      <c r="B1215" s="335"/>
      <c r="C1215" s="335"/>
      <c r="D1215" s="335"/>
      <c r="E1215" s="396">
        <f>IFERROR(VLOOKUP(B1215,'Dates and Rates'!A:D,3,FALSE), "")</f>
        <v>0</v>
      </c>
      <c r="F1215" s="396">
        <f t="shared" si="18"/>
        <v>0</v>
      </c>
    </row>
    <row r="1216" spans="1:6">
      <c r="A1216" s="334"/>
      <c r="B1216" s="335"/>
      <c r="C1216" s="335"/>
      <c r="D1216" s="335"/>
      <c r="E1216" s="396">
        <f>IFERROR(VLOOKUP(B1216,'Dates and Rates'!A:D,3,FALSE), "")</f>
        <v>0</v>
      </c>
      <c r="F1216" s="396">
        <f t="shared" si="18"/>
        <v>0</v>
      </c>
    </row>
    <row r="1217" spans="1:6">
      <c r="A1217" s="334"/>
      <c r="B1217" s="335"/>
      <c r="C1217" s="335"/>
      <c r="D1217" s="335"/>
      <c r="E1217" s="396">
        <f>IFERROR(VLOOKUP(B1217,'Dates and Rates'!A:D,3,FALSE), "")</f>
        <v>0</v>
      </c>
      <c r="F1217" s="396">
        <f t="shared" si="18"/>
        <v>0</v>
      </c>
    </row>
    <row r="1218" spans="1:6">
      <c r="A1218" s="334"/>
      <c r="B1218" s="335"/>
      <c r="C1218" s="335"/>
      <c r="D1218" s="335"/>
      <c r="E1218" s="396">
        <f>IFERROR(VLOOKUP(B1218,'Dates and Rates'!A:D,3,FALSE), "")</f>
        <v>0</v>
      </c>
      <c r="F1218" s="396">
        <f t="shared" si="18"/>
        <v>0</v>
      </c>
    </row>
    <row r="1219" spans="1:6">
      <c r="A1219" s="334"/>
      <c r="B1219" s="335"/>
      <c r="C1219" s="335"/>
      <c r="D1219" s="335"/>
      <c r="E1219" s="396">
        <f>IFERROR(VLOOKUP(B1219,'Dates and Rates'!A:D,3,FALSE), "")</f>
        <v>0</v>
      </c>
      <c r="F1219" s="396">
        <f t="shared" si="18"/>
        <v>0</v>
      </c>
    </row>
    <row r="1220" spans="1:6">
      <c r="A1220" s="334"/>
      <c r="B1220" s="335"/>
      <c r="C1220" s="335"/>
      <c r="D1220" s="335"/>
      <c r="E1220" s="396">
        <f>IFERROR(VLOOKUP(B1220,'Dates and Rates'!A:D,3,FALSE), "")</f>
        <v>0</v>
      </c>
      <c r="F1220" s="396">
        <f t="shared" si="18"/>
        <v>0</v>
      </c>
    </row>
    <row r="1221" spans="1:6">
      <c r="A1221" s="334"/>
      <c r="B1221" s="335"/>
      <c r="C1221" s="335"/>
      <c r="D1221" s="335"/>
      <c r="E1221" s="396">
        <f>IFERROR(VLOOKUP(B1221,'Dates and Rates'!A:D,3,FALSE), "")</f>
        <v>0</v>
      </c>
      <c r="F1221" s="396">
        <f t="shared" si="18"/>
        <v>0</v>
      </c>
    </row>
    <row r="1222" spans="1:6">
      <c r="A1222" s="334"/>
      <c r="B1222" s="335"/>
      <c r="C1222" s="335"/>
      <c r="D1222" s="335"/>
      <c r="E1222" s="396">
        <f>IFERROR(VLOOKUP(B1222,'Dates and Rates'!A:D,3,FALSE), "")</f>
        <v>0</v>
      </c>
      <c r="F1222" s="396">
        <f t="shared" si="18"/>
        <v>0</v>
      </c>
    </row>
    <row r="1223" spans="1:6">
      <c r="A1223" s="334"/>
      <c r="B1223" s="335"/>
      <c r="C1223" s="335"/>
      <c r="D1223" s="335"/>
      <c r="E1223" s="396">
        <f>IFERROR(VLOOKUP(B1223,'Dates and Rates'!A:D,3,FALSE), "")</f>
        <v>0</v>
      </c>
      <c r="F1223" s="396">
        <f t="shared" si="18"/>
        <v>0</v>
      </c>
    </row>
    <row r="1224" spans="1:6">
      <c r="A1224" s="334"/>
      <c r="B1224" s="335"/>
      <c r="C1224" s="335"/>
      <c r="D1224" s="335"/>
      <c r="E1224" s="396">
        <f>IFERROR(VLOOKUP(B1224,'Dates and Rates'!A:D,3,FALSE), "")</f>
        <v>0</v>
      </c>
      <c r="F1224" s="396">
        <f t="shared" si="18"/>
        <v>0</v>
      </c>
    </row>
    <row r="1225" spans="1:6">
      <c r="A1225" s="334"/>
      <c r="B1225" s="335"/>
      <c r="C1225" s="335"/>
      <c r="D1225" s="335"/>
      <c r="E1225" s="396">
        <f>IFERROR(VLOOKUP(B1225,'Dates and Rates'!A:D,3,FALSE), "")</f>
        <v>0</v>
      </c>
      <c r="F1225" s="396">
        <f t="shared" ref="F1225:F1288" si="19">+IFERROR(D1225*E1225,"")</f>
        <v>0</v>
      </c>
    </row>
    <row r="1226" spans="1:6">
      <c r="A1226" s="334"/>
      <c r="B1226" s="335"/>
      <c r="C1226" s="335"/>
      <c r="D1226" s="335"/>
      <c r="E1226" s="396">
        <f>IFERROR(VLOOKUP(B1226,'Dates and Rates'!A:D,3,FALSE), "")</f>
        <v>0</v>
      </c>
      <c r="F1226" s="396">
        <f t="shared" si="19"/>
        <v>0</v>
      </c>
    </row>
    <row r="1227" spans="1:6">
      <c r="A1227" s="334"/>
      <c r="B1227" s="335"/>
      <c r="C1227" s="335"/>
      <c r="D1227" s="335"/>
      <c r="E1227" s="396">
        <f>IFERROR(VLOOKUP(B1227,'Dates and Rates'!A:D,3,FALSE), "")</f>
        <v>0</v>
      </c>
      <c r="F1227" s="396">
        <f t="shared" si="19"/>
        <v>0</v>
      </c>
    </row>
    <row r="1228" spans="1:6">
      <c r="A1228" s="334"/>
      <c r="B1228" s="335"/>
      <c r="C1228" s="335"/>
      <c r="D1228" s="335"/>
      <c r="E1228" s="396">
        <f>IFERROR(VLOOKUP(B1228,'Dates and Rates'!A:D,3,FALSE), "")</f>
        <v>0</v>
      </c>
      <c r="F1228" s="396">
        <f t="shared" si="19"/>
        <v>0</v>
      </c>
    </row>
    <row r="1229" spans="1:6">
      <c r="A1229" s="334"/>
      <c r="B1229" s="335"/>
      <c r="C1229" s="335"/>
      <c r="D1229" s="335"/>
      <c r="E1229" s="396">
        <f>IFERROR(VLOOKUP(B1229,'Dates and Rates'!A:D,3,FALSE), "")</f>
        <v>0</v>
      </c>
      <c r="F1229" s="396">
        <f t="shared" si="19"/>
        <v>0</v>
      </c>
    </row>
    <row r="1230" spans="1:6">
      <c r="A1230" s="334"/>
      <c r="B1230" s="335"/>
      <c r="C1230" s="335"/>
      <c r="D1230" s="335"/>
      <c r="E1230" s="396">
        <f>IFERROR(VLOOKUP(B1230,'Dates and Rates'!A:D,3,FALSE), "")</f>
        <v>0</v>
      </c>
      <c r="F1230" s="396">
        <f t="shared" si="19"/>
        <v>0</v>
      </c>
    </row>
    <row r="1231" spans="1:6">
      <c r="A1231" s="334"/>
      <c r="B1231" s="335"/>
      <c r="C1231" s="335"/>
      <c r="D1231" s="335"/>
      <c r="E1231" s="396">
        <f>IFERROR(VLOOKUP(B1231,'Dates and Rates'!A:D,3,FALSE), "")</f>
        <v>0</v>
      </c>
      <c r="F1231" s="396">
        <f t="shared" si="19"/>
        <v>0</v>
      </c>
    </row>
    <row r="1232" spans="1:6">
      <c r="A1232" s="334"/>
      <c r="B1232" s="335"/>
      <c r="C1232" s="335"/>
      <c r="D1232" s="335"/>
      <c r="E1232" s="396">
        <f>IFERROR(VLOOKUP(B1232,'Dates and Rates'!A:D,3,FALSE), "")</f>
        <v>0</v>
      </c>
      <c r="F1232" s="396">
        <f t="shared" si="19"/>
        <v>0</v>
      </c>
    </row>
    <row r="1233" spans="1:6">
      <c r="A1233" s="334"/>
      <c r="B1233" s="335"/>
      <c r="C1233" s="335"/>
      <c r="D1233" s="335"/>
      <c r="E1233" s="396">
        <f>IFERROR(VLOOKUP(B1233,'Dates and Rates'!A:D,3,FALSE), "")</f>
        <v>0</v>
      </c>
      <c r="F1233" s="396">
        <f t="shared" si="19"/>
        <v>0</v>
      </c>
    </row>
    <row r="1234" spans="1:6">
      <c r="A1234" s="334"/>
      <c r="B1234" s="335"/>
      <c r="C1234" s="335"/>
      <c r="D1234" s="335"/>
      <c r="E1234" s="396">
        <f>IFERROR(VLOOKUP(B1234,'Dates and Rates'!A:D,3,FALSE), "")</f>
        <v>0</v>
      </c>
      <c r="F1234" s="396">
        <f t="shared" si="19"/>
        <v>0</v>
      </c>
    </row>
    <row r="1235" spans="1:6">
      <c r="A1235" s="334"/>
      <c r="B1235" s="335"/>
      <c r="C1235" s="335"/>
      <c r="D1235" s="335"/>
      <c r="E1235" s="396">
        <f>IFERROR(VLOOKUP(B1235,'Dates and Rates'!A:D,3,FALSE), "")</f>
        <v>0</v>
      </c>
      <c r="F1235" s="396">
        <f t="shared" si="19"/>
        <v>0</v>
      </c>
    </row>
    <row r="1236" spans="1:6">
      <c r="A1236" s="334"/>
      <c r="B1236" s="335"/>
      <c r="C1236" s="335"/>
      <c r="D1236" s="335"/>
      <c r="E1236" s="396">
        <f>IFERROR(VLOOKUP(B1236,'Dates and Rates'!A:D,3,FALSE), "")</f>
        <v>0</v>
      </c>
      <c r="F1236" s="396">
        <f t="shared" si="19"/>
        <v>0</v>
      </c>
    </row>
    <row r="1237" spans="1:6">
      <c r="A1237" s="334"/>
      <c r="B1237" s="335"/>
      <c r="C1237" s="335"/>
      <c r="D1237" s="335"/>
      <c r="E1237" s="396">
        <f>IFERROR(VLOOKUP(B1237,'Dates and Rates'!A:D,3,FALSE), "")</f>
        <v>0</v>
      </c>
      <c r="F1237" s="396">
        <f t="shared" si="19"/>
        <v>0</v>
      </c>
    </row>
    <row r="1238" spans="1:6">
      <c r="A1238" s="334"/>
      <c r="B1238" s="335"/>
      <c r="C1238" s="335"/>
      <c r="D1238" s="335"/>
      <c r="E1238" s="396">
        <f>IFERROR(VLOOKUP(B1238,'Dates and Rates'!A:D,3,FALSE), "")</f>
        <v>0</v>
      </c>
      <c r="F1238" s="396">
        <f t="shared" si="19"/>
        <v>0</v>
      </c>
    </row>
    <row r="1239" spans="1:6">
      <c r="A1239" s="334"/>
      <c r="B1239" s="335"/>
      <c r="C1239" s="335"/>
      <c r="D1239" s="335"/>
      <c r="E1239" s="396">
        <f>IFERROR(VLOOKUP(B1239,'Dates and Rates'!A:D,3,FALSE), "")</f>
        <v>0</v>
      </c>
      <c r="F1239" s="396">
        <f t="shared" si="19"/>
        <v>0</v>
      </c>
    </row>
    <row r="1240" spans="1:6">
      <c r="A1240" s="334"/>
      <c r="B1240" s="335"/>
      <c r="C1240" s="335"/>
      <c r="D1240" s="335"/>
      <c r="E1240" s="396">
        <f>IFERROR(VLOOKUP(B1240,'Dates and Rates'!A:D,3,FALSE), "")</f>
        <v>0</v>
      </c>
      <c r="F1240" s="396">
        <f t="shared" si="19"/>
        <v>0</v>
      </c>
    </row>
    <row r="1241" spans="1:6">
      <c r="A1241" s="334"/>
      <c r="B1241" s="335"/>
      <c r="C1241" s="335"/>
      <c r="D1241" s="335"/>
      <c r="E1241" s="396">
        <f>IFERROR(VLOOKUP(B1241,'Dates and Rates'!A:D,3,FALSE), "")</f>
        <v>0</v>
      </c>
      <c r="F1241" s="396">
        <f t="shared" si="19"/>
        <v>0</v>
      </c>
    </row>
    <row r="1242" spans="1:6">
      <c r="A1242" s="334"/>
      <c r="B1242" s="335"/>
      <c r="C1242" s="335"/>
      <c r="D1242" s="335"/>
      <c r="E1242" s="396">
        <f>IFERROR(VLOOKUP(B1242,'Dates and Rates'!A:D,3,FALSE), "")</f>
        <v>0</v>
      </c>
      <c r="F1242" s="396">
        <f t="shared" si="19"/>
        <v>0</v>
      </c>
    </row>
    <row r="1243" spans="1:6">
      <c r="A1243" s="334"/>
      <c r="B1243" s="335"/>
      <c r="C1243" s="335"/>
      <c r="D1243" s="335"/>
      <c r="E1243" s="396">
        <f>IFERROR(VLOOKUP(B1243,'Dates and Rates'!A:D,3,FALSE), "")</f>
        <v>0</v>
      </c>
      <c r="F1243" s="396">
        <f t="shared" si="19"/>
        <v>0</v>
      </c>
    </row>
    <row r="1244" spans="1:6">
      <c r="A1244" s="334"/>
      <c r="B1244" s="335"/>
      <c r="C1244" s="335"/>
      <c r="D1244" s="335"/>
      <c r="E1244" s="396">
        <f>IFERROR(VLOOKUP(B1244,'Dates and Rates'!A:D,3,FALSE), "")</f>
        <v>0</v>
      </c>
      <c r="F1244" s="396">
        <f t="shared" si="19"/>
        <v>0</v>
      </c>
    </row>
    <row r="1245" spans="1:6">
      <c r="A1245" s="334"/>
      <c r="B1245" s="335"/>
      <c r="C1245" s="335"/>
      <c r="D1245" s="335"/>
      <c r="E1245" s="396">
        <f>IFERROR(VLOOKUP(B1245,'Dates and Rates'!A:D,3,FALSE), "")</f>
        <v>0</v>
      </c>
      <c r="F1245" s="396">
        <f t="shared" si="19"/>
        <v>0</v>
      </c>
    </row>
    <row r="1246" spans="1:6">
      <c r="A1246" s="334"/>
      <c r="B1246" s="335"/>
      <c r="C1246" s="335"/>
      <c r="D1246" s="335"/>
      <c r="E1246" s="396">
        <f>IFERROR(VLOOKUP(B1246,'Dates and Rates'!A:D,3,FALSE), "")</f>
        <v>0</v>
      </c>
      <c r="F1246" s="396">
        <f t="shared" si="19"/>
        <v>0</v>
      </c>
    </row>
    <row r="1247" spans="1:6">
      <c r="A1247" s="334"/>
      <c r="B1247" s="335"/>
      <c r="C1247" s="335"/>
      <c r="D1247" s="335"/>
      <c r="E1247" s="396">
        <f>IFERROR(VLOOKUP(B1247,'Dates and Rates'!A:D,3,FALSE), "")</f>
        <v>0</v>
      </c>
      <c r="F1247" s="396">
        <f t="shared" si="19"/>
        <v>0</v>
      </c>
    </row>
    <row r="1248" spans="1:6">
      <c r="A1248" s="334"/>
      <c r="B1248" s="335"/>
      <c r="C1248" s="335"/>
      <c r="D1248" s="335"/>
      <c r="E1248" s="396">
        <f>IFERROR(VLOOKUP(B1248,'Dates and Rates'!A:D,3,FALSE), "")</f>
        <v>0</v>
      </c>
      <c r="F1248" s="396">
        <f t="shared" si="19"/>
        <v>0</v>
      </c>
    </row>
    <row r="1249" spans="1:6">
      <c r="A1249" s="334"/>
      <c r="B1249" s="335"/>
      <c r="C1249" s="335"/>
      <c r="D1249" s="335"/>
      <c r="E1249" s="396">
        <f>IFERROR(VLOOKUP(B1249,'Dates and Rates'!A:D,3,FALSE), "")</f>
        <v>0</v>
      </c>
      <c r="F1249" s="396">
        <f t="shared" si="19"/>
        <v>0</v>
      </c>
    </row>
    <row r="1250" spans="1:6">
      <c r="A1250" s="334"/>
      <c r="B1250" s="335"/>
      <c r="C1250" s="335"/>
      <c r="D1250" s="335"/>
      <c r="E1250" s="396">
        <f>IFERROR(VLOOKUP(B1250,'Dates and Rates'!A:D,3,FALSE), "")</f>
        <v>0</v>
      </c>
      <c r="F1250" s="396">
        <f t="shared" si="19"/>
        <v>0</v>
      </c>
    </row>
    <row r="1251" spans="1:6">
      <c r="A1251" s="334"/>
      <c r="B1251" s="335"/>
      <c r="C1251" s="335"/>
      <c r="D1251" s="335"/>
      <c r="E1251" s="396">
        <f>IFERROR(VLOOKUP(B1251,'Dates and Rates'!A:D,3,FALSE), "")</f>
        <v>0</v>
      </c>
      <c r="F1251" s="396">
        <f t="shared" si="19"/>
        <v>0</v>
      </c>
    </row>
    <row r="1252" spans="1:6">
      <c r="A1252" s="334"/>
      <c r="B1252" s="335"/>
      <c r="C1252" s="335"/>
      <c r="D1252" s="335"/>
      <c r="E1252" s="396">
        <f>IFERROR(VLOOKUP(B1252,'Dates and Rates'!A:D,3,FALSE), "")</f>
        <v>0</v>
      </c>
      <c r="F1252" s="396">
        <f t="shared" si="19"/>
        <v>0</v>
      </c>
    </row>
    <row r="1253" spans="1:6">
      <c r="A1253" s="334"/>
      <c r="B1253" s="335"/>
      <c r="C1253" s="335"/>
      <c r="D1253" s="335"/>
      <c r="E1253" s="396">
        <f>IFERROR(VLOOKUP(B1253,'Dates and Rates'!A:D,3,FALSE), "")</f>
        <v>0</v>
      </c>
      <c r="F1253" s="396">
        <f t="shared" si="19"/>
        <v>0</v>
      </c>
    </row>
    <row r="1254" spans="1:6">
      <c r="A1254" s="334"/>
      <c r="B1254" s="335"/>
      <c r="C1254" s="335"/>
      <c r="D1254" s="335"/>
      <c r="E1254" s="396">
        <f>IFERROR(VLOOKUP(B1254,'Dates and Rates'!A:D,3,FALSE), "")</f>
        <v>0</v>
      </c>
      <c r="F1254" s="396">
        <f t="shared" si="19"/>
        <v>0</v>
      </c>
    </row>
    <row r="1255" spans="1:6">
      <c r="A1255" s="334"/>
      <c r="B1255" s="335"/>
      <c r="C1255" s="335"/>
      <c r="D1255" s="335"/>
      <c r="E1255" s="396">
        <f>IFERROR(VLOOKUP(B1255,'Dates and Rates'!A:D,3,FALSE), "")</f>
        <v>0</v>
      </c>
      <c r="F1255" s="396">
        <f t="shared" si="19"/>
        <v>0</v>
      </c>
    </row>
    <row r="1256" spans="1:6">
      <c r="A1256" s="334"/>
      <c r="B1256" s="335"/>
      <c r="C1256" s="335"/>
      <c r="D1256" s="335"/>
      <c r="E1256" s="396">
        <f>IFERROR(VLOOKUP(B1256,'Dates and Rates'!A:D,3,FALSE), "")</f>
        <v>0</v>
      </c>
      <c r="F1256" s="396">
        <f t="shared" si="19"/>
        <v>0</v>
      </c>
    </row>
    <row r="1257" spans="1:6">
      <c r="A1257" s="334"/>
      <c r="B1257" s="335"/>
      <c r="C1257" s="335"/>
      <c r="D1257" s="335"/>
      <c r="E1257" s="396">
        <f>IFERROR(VLOOKUP(B1257,'Dates and Rates'!A:D,3,FALSE), "")</f>
        <v>0</v>
      </c>
      <c r="F1257" s="396">
        <f t="shared" si="19"/>
        <v>0</v>
      </c>
    </row>
    <row r="1258" spans="1:6">
      <c r="A1258" s="334"/>
      <c r="B1258" s="335"/>
      <c r="C1258" s="335"/>
      <c r="D1258" s="335"/>
      <c r="E1258" s="396">
        <f>IFERROR(VLOOKUP(B1258,'Dates and Rates'!A:D,3,FALSE), "")</f>
        <v>0</v>
      </c>
      <c r="F1258" s="396">
        <f t="shared" si="19"/>
        <v>0</v>
      </c>
    </row>
    <row r="1259" spans="1:6">
      <c r="A1259" s="334"/>
      <c r="B1259" s="335"/>
      <c r="C1259" s="335"/>
      <c r="D1259" s="335"/>
      <c r="E1259" s="396">
        <f>IFERROR(VLOOKUP(B1259,'Dates and Rates'!A:D,3,FALSE), "")</f>
        <v>0</v>
      </c>
      <c r="F1259" s="396">
        <f t="shared" si="19"/>
        <v>0</v>
      </c>
    </row>
    <row r="1260" spans="1:6">
      <c r="A1260" s="334"/>
      <c r="B1260" s="335"/>
      <c r="C1260" s="335"/>
      <c r="D1260" s="335"/>
      <c r="E1260" s="396">
        <f>IFERROR(VLOOKUP(B1260,'Dates and Rates'!A:D,3,FALSE), "")</f>
        <v>0</v>
      </c>
      <c r="F1260" s="396">
        <f t="shared" si="19"/>
        <v>0</v>
      </c>
    </row>
    <row r="1261" spans="1:6">
      <c r="A1261" s="334"/>
      <c r="B1261" s="335"/>
      <c r="C1261" s="335"/>
      <c r="D1261" s="335"/>
      <c r="E1261" s="396">
        <f>IFERROR(VLOOKUP(B1261,'Dates and Rates'!A:D,3,FALSE), "")</f>
        <v>0</v>
      </c>
      <c r="F1261" s="396">
        <f t="shared" si="19"/>
        <v>0</v>
      </c>
    </row>
    <row r="1262" spans="1:6">
      <c r="A1262" s="334"/>
      <c r="B1262" s="335"/>
      <c r="C1262" s="335"/>
      <c r="D1262" s="335"/>
      <c r="E1262" s="396">
        <f>IFERROR(VLOOKUP(B1262,'Dates and Rates'!A:D,3,FALSE), "")</f>
        <v>0</v>
      </c>
      <c r="F1262" s="396">
        <f t="shared" si="19"/>
        <v>0</v>
      </c>
    </row>
    <row r="1263" spans="1:6">
      <c r="A1263" s="334"/>
      <c r="B1263" s="335"/>
      <c r="C1263" s="335"/>
      <c r="D1263" s="335"/>
      <c r="E1263" s="396">
        <f>IFERROR(VLOOKUP(B1263,'Dates and Rates'!A:D,3,FALSE), "")</f>
        <v>0</v>
      </c>
      <c r="F1263" s="396">
        <f t="shared" si="19"/>
        <v>0</v>
      </c>
    </row>
    <row r="1264" spans="1:6">
      <c r="A1264" s="334"/>
      <c r="B1264" s="335"/>
      <c r="C1264" s="335"/>
      <c r="D1264" s="335"/>
      <c r="E1264" s="396">
        <f>IFERROR(VLOOKUP(B1264,'Dates and Rates'!A:D,3,FALSE), "")</f>
        <v>0</v>
      </c>
      <c r="F1264" s="396">
        <f t="shared" si="19"/>
        <v>0</v>
      </c>
    </row>
    <row r="1265" spans="1:6">
      <c r="A1265" s="334"/>
      <c r="B1265" s="335"/>
      <c r="C1265" s="335"/>
      <c r="D1265" s="335"/>
      <c r="E1265" s="396">
        <f>IFERROR(VLOOKUP(B1265,'Dates and Rates'!A:D,3,FALSE), "")</f>
        <v>0</v>
      </c>
      <c r="F1265" s="396">
        <f t="shared" si="19"/>
        <v>0</v>
      </c>
    </row>
    <row r="1266" spans="1:6">
      <c r="A1266" s="334"/>
      <c r="B1266" s="335"/>
      <c r="C1266" s="335"/>
      <c r="D1266" s="335"/>
      <c r="E1266" s="396">
        <f>IFERROR(VLOOKUP(B1266,'Dates and Rates'!A:D,3,FALSE), "")</f>
        <v>0</v>
      </c>
      <c r="F1266" s="396">
        <f t="shared" si="19"/>
        <v>0</v>
      </c>
    </row>
    <row r="1267" spans="1:6">
      <c r="A1267" s="334"/>
      <c r="B1267" s="335"/>
      <c r="C1267" s="335"/>
      <c r="D1267" s="335"/>
      <c r="E1267" s="396">
        <f>IFERROR(VLOOKUP(B1267,'Dates and Rates'!A:D,3,FALSE), "")</f>
        <v>0</v>
      </c>
      <c r="F1267" s="396">
        <f t="shared" si="19"/>
        <v>0</v>
      </c>
    </row>
    <row r="1268" spans="1:6">
      <c r="A1268" s="334"/>
      <c r="B1268" s="335"/>
      <c r="C1268" s="335"/>
      <c r="D1268" s="335"/>
      <c r="E1268" s="396">
        <f>IFERROR(VLOOKUP(B1268,'Dates and Rates'!A:D,3,FALSE), "")</f>
        <v>0</v>
      </c>
      <c r="F1268" s="396">
        <f t="shared" si="19"/>
        <v>0</v>
      </c>
    </row>
    <row r="1269" spans="1:6">
      <c r="A1269" s="334"/>
      <c r="B1269" s="335"/>
      <c r="C1269" s="335"/>
      <c r="D1269" s="335"/>
      <c r="E1269" s="396">
        <f>IFERROR(VLOOKUP(B1269,'Dates and Rates'!A:D,3,FALSE), "")</f>
        <v>0</v>
      </c>
      <c r="F1269" s="396">
        <f t="shared" si="19"/>
        <v>0</v>
      </c>
    </row>
    <row r="1270" spans="1:6">
      <c r="A1270" s="334"/>
      <c r="B1270" s="335"/>
      <c r="C1270" s="335"/>
      <c r="D1270" s="335"/>
      <c r="E1270" s="396">
        <f>IFERROR(VLOOKUP(B1270,'Dates and Rates'!A:D,3,FALSE), "")</f>
        <v>0</v>
      </c>
      <c r="F1270" s="396">
        <f t="shared" si="19"/>
        <v>0</v>
      </c>
    </row>
    <row r="1271" spans="1:6">
      <c r="A1271" s="334"/>
      <c r="B1271" s="335"/>
      <c r="C1271" s="335"/>
      <c r="D1271" s="335"/>
      <c r="E1271" s="396">
        <f>IFERROR(VLOOKUP(B1271,'Dates and Rates'!A:D,3,FALSE), "")</f>
        <v>0</v>
      </c>
      <c r="F1271" s="396">
        <f t="shared" si="19"/>
        <v>0</v>
      </c>
    </row>
    <row r="1272" spans="1:6">
      <c r="A1272" s="334"/>
      <c r="B1272" s="335"/>
      <c r="C1272" s="335"/>
      <c r="D1272" s="335"/>
      <c r="E1272" s="396">
        <f>IFERROR(VLOOKUP(B1272,'Dates and Rates'!A:D,3,FALSE), "")</f>
        <v>0</v>
      </c>
      <c r="F1272" s="396">
        <f t="shared" si="19"/>
        <v>0</v>
      </c>
    </row>
    <row r="1273" spans="1:6">
      <c r="A1273" s="334"/>
      <c r="B1273" s="335"/>
      <c r="C1273" s="335"/>
      <c r="D1273" s="335"/>
      <c r="E1273" s="396">
        <f>IFERROR(VLOOKUP(B1273,'Dates and Rates'!A:D,3,FALSE), "")</f>
        <v>0</v>
      </c>
      <c r="F1273" s="396">
        <f t="shared" si="19"/>
        <v>0</v>
      </c>
    </row>
    <row r="1274" spans="1:6">
      <c r="A1274" s="334"/>
      <c r="B1274" s="335"/>
      <c r="C1274" s="335"/>
      <c r="D1274" s="335"/>
      <c r="E1274" s="396">
        <f>IFERROR(VLOOKUP(B1274,'Dates and Rates'!A:D,3,FALSE), "")</f>
        <v>0</v>
      </c>
      <c r="F1274" s="396">
        <f t="shared" si="19"/>
        <v>0</v>
      </c>
    </row>
    <row r="1275" spans="1:6">
      <c r="A1275" s="334"/>
      <c r="B1275" s="335"/>
      <c r="C1275" s="335"/>
      <c r="D1275" s="335"/>
      <c r="E1275" s="396">
        <f>IFERROR(VLOOKUP(B1275,'Dates and Rates'!A:D,3,FALSE), "")</f>
        <v>0</v>
      </c>
      <c r="F1275" s="396">
        <f t="shared" si="19"/>
        <v>0</v>
      </c>
    </row>
    <row r="1276" spans="1:6">
      <c r="A1276" s="334"/>
      <c r="B1276" s="335"/>
      <c r="C1276" s="335"/>
      <c r="D1276" s="335"/>
      <c r="E1276" s="396">
        <f>IFERROR(VLOOKUP(B1276,'Dates and Rates'!A:D,3,FALSE), "")</f>
        <v>0</v>
      </c>
      <c r="F1276" s="396">
        <f t="shared" si="19"/>
        <v>0</v>
      </c>
    </row>
    <row r="1277" spans="1:6">
      <c r="A1277" s="334"/>
      <c r="B1277" s="335"/>
      <c r="C1277" s="335"/>
      <c r="D1277" s="335"/>
      <c r="E1277" s="396">
        <f>IFERROR(VLOOKUP(B1277,'Dates and Rates'!A:D,3,FALSE), "")</f>
        <v>0</v>
      </c>
      <c r="F1277" s="396">
        <f t="shared" si="19"/>
        <v>0</v>
      </c>
    </row>
    <row r="1278" spans="1:6">
      <c r="A1278" s="334"/>
      <c r="B1278" s="335"/>
      <c r="C1278" s="335"/>
      <c r="D1278" s="335"/>
      <c r="E1278" s="396">
        <f>IFERROR(VLOOKUP(B1278,'Dates and Rates'!A:D,3,FALSE), "")</f>
        <v>0</v>
      </c>
      <c r="F1278" s="396">
        <f t="shared" si="19"/>
        <v>0</v>
      </c>
    </row>
    <row r="1279" spans="1:6">
      <c r="A1279" s="334"/>
      <c r="B1279" s="335"/>
      <c r="C1279" s="335"/>
      <c r="D1279" s="335"/>
      <c r="E1279" s="396">
        <f>IFERROR(VLOOKUP(B1279,'Dates and Rates'!A:D,3,FALSE), "")</f>
        <v>0</v>
      </c>
      <c r="F1279" s="396">
        <f t="shared" si="19"/>
        <v>0</v>
      </c>
    </row>
    <row r="1280" spans="1:6">
      <c r="A1280" s="334"/>
      <c r="B1280" s="335"/>
      <c r="C1280" s="335"/>
      <c r="D1280" s="335"/>
      <c r="E1280" s="396">
        <f>IFERROR(VLOOKUP(B1280,'Dates and Rates'!A:D,3,FALSE), "")</f>
        <v>0</v>
      </c>
      <c r="F1280" s="396">
        <f t="shared" si="19"/>
        <v>0</v>
      </c>
    </row>
    <row r="1281" spans="1:6">
      <c r="A1281" s="334"/>
      <c r="B1281" s="335"/>
      <c r="C1281" s="335"/>
      <c r="D1281" s="335"/>
      <c r="E1281" s="396">
        <f>IFERROR(VLOOKUP(B1281,'Dates and Rates'!A:D,3,FALSE), "")</f>
        <v>0</v>
      </c>
      <c r="F1281" s="396">
        <f t="shared" si="19"/>
        <v>0</v>
      </c>
    </row>
    <row r="1282" spans="1:6">
      <c r="A1282" s="334"/>
      <c r="B1282" s="335"/>
      <c r="C1282" s="335"/>
      <c r="D1282" s="335"/>
      <c r="E1282" s="396">
        <f>IFERROR(VLOOKUP(B1282,'Dates and Rates'!A:D,3,FALSE), "")</f>
        <v>0</v>
      </c>
      <c r="F1282" s="396">
        <f t="shared" si="19"/>
        <v>0</v>
      </c>
    </row>
    <row r="1283" spans="1:6">
      <c r="A1283" s="334"/>
      <c r="B1283" s="335"/>
      <c r="C1283" s="335"/>
      <c r="D1283" s="335"/>
      <c r="E1283" s="396">
        <f>IFERROR(VLOOKUP(B1283,'Dates and Rates'!A:D,3,FALSE), "")</f>
        <v>0</v>
      </c>
      <c r="F1283" s="396">
        <f t="shared" si="19"/>
        <v>0</v>
      </c>
    </row>
    <row r="1284" spans="1:6">
      <c r="A1284" s="334"/>
      <c r="B1284" s="335"/>
      <c r="C1284" s="335"/>
      <c r="D1284" s="335"/>
      <c r="E1284" s="396">
        <f>IFERROR(VLOOKUP(B1284,'Dates and Rates'!A:D,3,FALSE), "")</f>
        <v>0</v>
      </c>
      <c r="F1284" s="396">
        <f t="shared" si="19"/>
        <v>0</v>
      </c>
    </row>
    <row r="1285" spans="1:6">
      <c r="A1285" s="334"/>
      <c r="B1285" s="335"/>
      <c r="C1285" s="335"/>
      <c r="D1285" s="335"/>
      <c r="E1285" s="396">
        <f>IFERROR(VLOOKUP(B1285,'Dates and Rates'!A:D,3,FALSE), "")</f>
        <v>0</v>
      </c>
      <c r="F1285" s="396">
        <f t="shared" si="19"/>
        <v>0</v>
      </c>
    </row>
    <row r="1286" spans="1:6">
      <c r="A1286" s="334"/>
      <c r="B1286" s="335"/>
      <c r="C1286" s="335"/>
      <c r="D1286" s="335"/>
      <c r="E1286" s="396">
        <f>IFERROR(VLOOKUP(B1286,'Dates and Rates'!A:D,3,FALSE), "")</f>
        <v>0</v>
      </c>
      <c r="F1286" s="396">
        <f t="shared" si="19"/>
        <v>0</v>
      </c>
    </row>
    <row r="1287" spans="1:6">
      <c r="A1287" s="334"/>
      <c r="B1287" s="335"/>
      <c r="C1287" s="335"/>
      <c r="D1287" s="335"/>
      <c r="E1287" s="396">
        <f>IFERROR(VLOOKUP(B1287,'Dates and Rates'!A:D,3,FALSE), "")</f>
        <v>0</v>
      </c>
      <c r="F1287" s="396">
        <f t="shared" si="19"/>
        <v>0</v>
      </c>
    </row>
    <row r="1288" spans="1:6">
      <c r="A1288" s="334"/>
      <c r="B1288" s="335"/>
      <c r="C1288" s="335"/>
      <c r="D1288" s="335"/>
      <c r="E1288" s="396">
        <f>IFERROR(VLOOKUP(B1288,'Dates and Rates'!A:D,3,FALSE), "")</f>
        <v>0</v>
      </c>
      <c r="F1288" s="396">
        <f t="shared" si="19"/>
        <v>0</v>
      </c>
    </row>
    <row r="1289" spans="1:6">
      <c r="A1289" s="334"/>
      <c r="B1289" s="335"/>
      <c r="C1289" s="335"/>
      <c r="D1289" s="335"/>
      <c r="E1289" s="396">
        <f>IFERROR(VLOOKUP(B1289,'Dates and Rates'!A:D,3,FALSE), "")</f>
        <v>0</v>
      </c>
      <c r="F1289" s="396">
        <f t="shared" ref="F1289:F1352" si="20">+IFERROR(D1289*E1289,"")</f>
        <v>0</v>
      </c>
    </row>
    <row r="1290" spans="1:6">
      <c r="A1290" s="334"/>
      <c r="B1290" s="335"/>
      <c r="C1290" s="335"/>
      <c r="D1290" s="335"/>
      <c r="E1290" s="396">
        <f>IFERROR(VLOOKUP(B1290,'Dates and Rates'!A:D,3,FALSE), "")</f>
        <v>0</v>
      </c>
      <c r="F1290" s="396">
        <f t="shared" si="20"/>
        <v>0</v>
      </c>
    </row>
    <row r="1291" spans="1:6">
      <c r="A1291" s="334"/>
      <c r="B1291" s="335"/>
      <c r="C1291" s="335"/>
      <c r="D1291" s="335"/>
      <c r="E1291" s="396">
        <f>IFERROR(VLOOKUP(B1291,'Dates and Rates'!A:D,3,FALSE), "")</f>
        <v>0</v>
      </c>
      <c r="F1291" s="396">
        <f t="shared" si="20"/>
        <v>0</v>
      </c>
    </row>
    <row r="1292" spans="1:6">
      <c r="A1292" s="334"/>
      <c r="B1292" s="335"/>
      <c r="C1292" s="335"/>
      <c r="D1292" s="335"/>
      <c r="E1292" s="396">
        <f>IFERROR(VLOOKUP(B1292,'Dates and Rates'!A:D,3,FALSE), "")</f>
        <v>0</v>
      </c>
      <c r="F1292" s="396">
        <f t="shared" si="20"/>
        <v>0</v>
      </c>
    </row>
    <row r="1293" spans="1:6">
      <c r="A1293" s="334"/>
      <c r="B1293" s="335"/>
      <c r="C1293" s="335"/>
      <c r="D1293" s="335"/>
      <c r="E1293" s="396">
        <f>IFERROR(VLOOKUP(B1293,'Dates and Rates'!A:D,3,FALSE), "")</f>
        <v>0</v>
      </c>
      <c r="F1293" s="396">
        <f t="shared" si="20"/>
        <v>0</v>
      </c>
    </row>
    <row r="1294" spans="1:6">
      <c r="A1294" s="334"/>
      <c r="B1294" s="335"/>
      <c r="C1294" s="335"/>
      <c r="D1294" s="335"/>
      <c r="E1294" s="396">
        <f>IFERROR(VLOOKUP(B1294,'Dates and Rates'!A:D,3,FALSE), "")</f>
        <v>0</v>
      </c>
      <c r="F1294" s="396">
        <f t="shared" si="20"/>
        <v>0</v>
      </c>
    </row>
    <row r="1295" spans="1:6">
      <c r="A1295" s="334"/>
      <c r="B1295" s="335"/>
      <c r="C1295" s="335"/>
      <c r="D1295" s="335"/>
      <c r="E1295" s="396">
        <f>IFERROR(VLOOKUP(B1295,'Dates and Rates'!A:D,3,FALSE), "")</f>
        <v>0</v>
      </c>
      <c r="F1295" s="396">
        <f t="shared" si="20"/>
        <v>0</v>
      </c>
    </row>
    <row r="1296" spans="1:6">
      <c r="A1296" s="334"/>
      <c r="B1296" s="335"/>
      <c r="C1296" s="335"/>
      <c r="D1296" s="335"/>
      <c r="E1296" s="396">
        <f>IFERROR(VLOOKUP(B1296,'Dates and Rates'!A:D,3,FALSE), "")</f>
        <v>0</v>
      </c>
      <c r="F1296" s="396">
        <f t="shared" si="20"/>
        <v>0</v>
      </c>
    </row>
    <row r="1297" spans="1:6">
      <c r="A1297" s="334"/>
      <c r="B1297" s="335"/>
      <c r="C1297" s="335"/>
      <c r="D1297" s="335"/>
      <c r="E1297" s="396">
        <f>IFERROR(VLOOKUP(B1297,'Dates and Rates'!A:D,3,FALSE), "")</f>
        <v>0</v>
      </c>
      <c r="F1297" s="396">
        <f t="shared" si="20"/>
        <v>0</v>
      </c>
    </row>
    <row r="1298" spans="1:6">
      <c r="A1298" s="334"/>
      <c r="B1298" s="335"/>
      <c r="C1298" s="335"/>
      <c r="D1298" s="335"/>
      <c r="E1298" s="396">
        <f>IFERROR(VLOOKUP(B1298,'Dates and Rates'!A:D,3,FALSE), "")</f>
        <v>0</v>
      </c>
      <c r="F1298" s="396">
        <f t="shared" si="20"/>
        <v>0</v>
      </c>
    </row>
    <row r="1299" spans="1:6">
      <c r="A1299" s="334"/>
      <c r="B1299" s="335"/>
      <c r="C1299" s="335"/>
      <c r="D1299" s="335"/>
      <c r="E1299" s="396">
        <f>IFERROR(VLOOKUP(B1299,'Dates and Rates'!A:D,3,FALSE), "")</f>
        <v>0</v>
      </c>
      <c r="F1299" s="396">
        <f t="shared" si="20"/>
        <v>0</v>
      </c>
    </row>
    <row r="1300" spans="1:6">
      <c r="A1300" s="334"/>
      <c r="B1300" s="335"/>
      <c r="C1300" s="335"/>
      <c r="D1300" s="335"/>
      <c r="E1300" s="396">
        <f>IFERROR(VLOOKUP(B1300,'Dates and Rates'!A:D,3,FALSE), "")</f>
        <v>0</v>
      </c>
      <c r="F1300" s="396">
        <f t="shared" si="20"/>
        <v>0</v>
      </c>
    </row>
    <row r="1301" spans="1:6">
      <c r="A1301" s="334"/>
      <c r="B1301" s="335"/>
      <c r="C1301" s="335"/>
      <c r="D1301" s="335"/>
      <c r="E1301" s="396">
        <f>IFERROR(VLOOKUP(B1301,'Dates and Rates'!A:D,3,FALSE), "")</f>
        <v>0</v>
      </c>
      <c r="F1301" s="396">
        <f t="shared" si="20"/>
        <v>0</v>
      </c>
    </row>
    <row r="1302" spans="1:6">
      <c r="A1302" s="334"/>
      <c r="B1302" s="335"/>
      <c r="C1302" s="335"/>
      <c r="D1302" s="335"/>
      <c r="E1302" s="396">
        <f>IFERROR(VLOOKUP(B1302,'Dates and Rates'!A:D,3,FALSE), "")</f>
        <v>0</v>
      </c>
      <c r="F1302" s="396">
        <f t="shared" si="20"/>
        <v>0</v>
      </c>
    </row>
    <row r="1303" spans="1:6">
      <c r="A1303" s="334"/>
      <c r="B1303" s="335"/>
      <c r="C1303" s="335"/>
      <c r="D1303" s="335"/>
      <c r="E1303" s="396">
        <f>IFERROR(VLOOKUP(B1303,'Dates and Rates'!A:D,3,FALSE), "")</f>
        <v>0</v>
      </c>
      <c r="F1303" s="396">
        <f t="shared" si="20"/>
        <v>0</v>
      </c>
    </row>
    <row r="1304" spans="1:6">
      <c r="A1304" s="334"/>
      <c r="B1304" s="335"/>
      <c r="C1304" s="335"/>
      <c r="D1304" s="335"/>
      <c r="E1304" s="396">
        <f>IFERROR(VLOOKUP(B1304,'Dates and Rates'!A:D,3,FALSE), "")</f>
        <v>0</v>
      </c>
      <c r="F1304" s="396">
        <f t="shared" si="20"/>
        <v>0</v>
      </c>
    </row>
    <row r="1305" spans="1:6">
      <c r="A1305" s="334"/>
      <c r="B1305" s="335"/>
      <c r="C1305" s="335"/>
      <c r="D1305" s="335"/>
      <c r="E1305" s="396">
        <f>IFERROR(VLOOKUP(B1305,'Dates and Rates'!A:D,3,FALSE), "")</f>
        <v>0</v>
      </c>
      <c r="F1305" s="396">
        <f t="shared" si="20"/>
        <v>0</v>
      </c>
    </row>
    <row r="1306" spans="1:6">
      <c r="A1306" s="334"/>
      <c r="B1306" s="335"/>
      <c r="C1306" s="335"/>
      <c r="D1306" s="335"/>
      <c r="E1306" s="396">
        <f>IFERROR(VLOOKUP(B1306,'Dates and Rates'!A:D,3,FALSE), "")</f>
        <v>0</v>
      </c>
      <c r="F1306" s="396">
        <f t="shared" si="20"/>
        <v>0</v>
      </c>
    </row>
    <row r="1307" spans="1:6">
      <c r="A1307" s="334"/>
      <c r="B1307" s="335"/>
      <c r="C1307" s="335"/>
      <c r="D1307" s="335"/>
      <c r="E1307" s="396">
        <f>IFERROR(VLOOKUP(B1307,'Dates and Rates'!A:D,3,FALSE), "")</f>
        <v>0</v>
      </c>
      <c r="F1307" s="396">
        <f t="shared" si="20"/>
        <v>0</v>
      </c>
    </row>
    <row r="1308" spans="1:6">
      <c r="A1308" s="334"/>
      <c r="B1308" s="335"/>
      <c r="C1308" s="335"/>
      <c r="D1308" s="335"/>
      <c r="E1308" s="396">
        <f>IFERROR(VLOOKUP(B1308,'Dates and Rates'!A:D,3,FALSE), "")</f>
        <v>0</v>
      </c>
      <c r="F1308" s="396">
        <f t="shared" si="20"/>
        <v>0</v>
      </c>
    </row>
    <row r="1309" spans="1:6">
      <c r="A1309" s="334"/>
      <c r="B1309" s="335"/>
      <c r="C1309" s="335"/>
      <c r="D1309" s="335"/>
      <c r="E1309" s="396">
        <f>IFERROR(VLOOKUP(B1309,'Dates and Rates'!A:D,3,FALSE), "")</f>
        <v>0</v>
      </c>
      <c r="F1309" s="396">
        <f t="shared" si="20"/>
        <v>0</v>
      </c>
    </row>
    <row r="1310" spans="1:6">
      <c r="A1310" s="334"/>
      <c r="B1310" s="335"/>
      <c r="C1310" s="335"/>
      <c r="D1310" s="335"/>
      <c r="E1310" s="396">
        <f>IFERROR(VLOOKUP(B1310,'Dates and Rates'!A:D,3,FALSE), "")</f>
        <v>0</v>
      </c>
      <c r="F1310" s="396">
        <f t="shared" si="20"/>
        <v>0</v>
      </c>
    </row>
    <row r="1311" spans="1:6">
      <c r="A1311" s="334"/>
      <c r="B1311" s="335"/>
      <c r="C1311" s="335"/>
      <c r="D1311" s="335"/>
      <c r="E1311" s="396">
        <f>IFERROR(VLOOKUP(B1311,'Dates and Rates'!A:D,3,FALSE), "")</f>
        <v>0</v>
      </c>
      <c r="F1311" s="396">
        <f t="shared" si="20"/>
        <v>0</v>
      </c>
    </row>
    <row r="1312" spans="1:6">
      <c r="A1312" s="334"/>
      <c r="B1312" s="335"/>
      <c r="C1312" s="335"/>
      <c r="D1312" s="335"/>
      <c r="E1312" s="396">
        <f>IFERROR(VLOOKUP(B1312,'Dates and Rates'!A:D,3,FALSE), "")</f>
        <v>0</v>
      </c>
      <c r="F1312" s="396">
        <f t="shared" si="20"/>
        <v>0</v>
      </c>
    </row>
    <row r="1313" spans="1:6">
      <c r="A1313" s="334"/>
      <c r="B1313" s="335"/>
      <c r="C1313" s="335"/>
      <c r="D1313" s="335"/>
      <c r="E1313" s="396">
        <f>IFERROR(VLOOKUP(B1313,'Dates and Rates'!A:D,3,FALSE), "")</f>
        <v>0</v>
      </c>
      <c r="F1313" s="396">
        <f t="shared" si="20"/>
        <v>0</v>
      </c>
    </row>
    <row r="1314" spans="1:6">
      <c r="A1314" s="334"/>
      <c r="B1314" s="335"/>
      <c r="C1314" s="335"/>
      <c r="D1314" s="335"/>
      <c r="E1314" s="396">
        <f>IFERROR(VLOOKUP(B1314,'Dates and Rates'!A:D,3,FALSE), "")</f>
        <v>0</v>
      </c>
      <c r="F1314" s="396">
        <f t="shared" si="20"/>
        <v>0</v>
      </c>
    </row>
    <row r="1315" spans="1:6">
      <c r="A1315" s="334"/>
      <c r="B1315" s="335"/>
      <c r="C1315" s="335"/>
      <c r="D1315" s="335"/>
      <c r="E1315" s="396">
        <f>IFERROR(VLOOKUP(B1315,'Dates and Rates'!A:D,3,FALSE), "")</f>
        <v>0</v>
      </c>
      <c r="F1315" s="396">
        <f t="shared" si="20"/>
        <v>0</v>
      </c>
    </row>
    <row r="1316" spans="1:6">
      <c r="A1316" s="334"/>
      <c r="B1316" s="335"/>
      <c r="C1316" s="335"/>
      <c r="D1316" s="335"/>
      <c r="E1316" s="396">
        <f>IFERROR(VLOOKUP(B1316,'Dates and Rates'!A:D,3,FALSE), "")</f>
        <v>0</v>
      </c>
      <c r="F1316" s="396">
        <f t="shared" si="20"/>
        <v>0</v>
      </c>
    </row>
    <row r="1317" spans="1:6">
      <c r="A1317" s="334"/>
      <c r="B1317" s="335"/>
      <c r="C1317" s="335"/>
      <c r="D1317" s="335"/>
      <c r="E1317" s="396">
        <f>IFERROR(VLOOKUP(B1317,'Dates and Rates'!A:D,3,FALSE), "")</f>
        <v>0</v>
      </c>
      <c r="F1317" s="396">
        <f t="shared" si="20"/>
        <v>0</v>
      </c>
    </row>
    <row r="1318" spans="1:6">
      <c r="A1318" s="334"/>
      <c r="B1318" s="335"/>
      <c r="C1318" s="335"/>
      <c r="D1318" s="335"/>
      <c r="E1318" s="396">
        <f>IFERROR(VLOOKUP(B1318,'Dates and Rates'!A:D,3,FALSE), "")</f>
        <v>0</v>
      </c>
      <c r="F1318" s="396">
        <f t="shared" si="20"/>
        <v>0</v>
      </c>
    </row>
    <row r="1319" spans="1:6">
      <c r="A1319" s="334"/>
      <c r="B1319" s="335"/>
      <c r="C1319" s="335"/>
      <c r="D1319" s="335"/>
      <c r="E1319" s="396">
        <f>IFERROR(VLOOKUP(B1319,'Dates and Rates'!A:D,3,FALSE), "")</f>
        <v>0</v>
      </c>
      <c r="F1319" s="396">
        <f t="shared" si="20"/>
        <v>0</v>
      </c>
    </row>
    <row r="1320" spans="1:6">
      <c r="A1320" s="334"/>
      <c r="B1320" s="335"/>
      <c r="C1320" s="335"/>
      <c r="D1320" s="335"/>
      <c r="E1320" s="396">
        <f>IFERROR(VLOOKUP(B1320,'Dates and Rates'!A:D,3,FALSE), "")</f>
        <v>0</v>
      </c>
      <c r="F1320" s="396">
        <f t="shared" si="20"/>
        <v>0</v>
      </c>
    </row>
    <row r="1321" spans="1:6">
      <c r="A1321" s="334"/>
      <c r="B1321" s="335"/>
      <c r="C1321" s="335"/>
      <c r="D1321" s="335"/>
      <c r="E1321" s="396">
        <f>IFERROR(VLOOKUP(B1321,'Dates and Rates'!A:D,3,FALSE), "")</f>
        <v>0</v>
      </c>
      <c r="F1321" s="396">
        <f t="shared" si="20"/>
        <v>0</v>
      </c>
    </row>
    <row r="1322" spans="1:6">
      <c r="A1322" s="334"/>
      <c r="B1322" s="335"/>
      <c r="C1322" s="335"/>
      <c r="D1322" s="335"/>
      <c r="E1322" s="396">
        <f>IFERROR(VLOOKUP(B1322,'Dates and Rates'!A:D,3,FALSE), "")</f>
        <v>0</v>
      </c>
      <c r="F1322" s="396">
        <f t="shared" si="20"/>
        <v>0</v>
      </c>
    </row>
    <row r="1323" spans="1:6">
      <c r="A1323" s="334"/>
      <c r="B1323" s="335"/>
      <c r="C1323" s="335"/>
      <c r="D1323" s="335"/>
      <c r="E1323" s="396">
        <f>IFERROR(VLOOKUP(B1323,'Dates and Rates'!A:D,3,FALSE), "")</f>
        <v>0</v>
      </c>
      <c r="F1323" s="396">
        <f t="shared" si="20"/>
        <v>0</v>
      </c>
    </row>
    <row r="1324" spans="1:6">
      <c r="A1324" s="334"/>
      <c r="B1324" s="335"/>
      <c r="C1324" s="335"/>
      <c r="D1324" s="335"/>
      <c r="E1324" s="396">
        <f>IFERROR(VLOOKUP(B1324,'Dates and Rates'!A:D,3,FALSE), "")</f>
        <v>0</v>
      </c>
      <c r="F1324" s="396">
        <f t="shared" si="20"/>
        <v>0</v>
      </c>
    </row>
    <row r="1325" spans="1:6">
      <c r="A1325" s="334"/>
      <c r="B1325" s="335"/>
      <c r="C1325" s="335"/>
      <c r="D1325" s="335"/>
      <c r="E1325" s="396">
        <f>IFERROR(VLOOKUP(B1325,'Dates and Rates'!A:D,3,FALSE), "")</f>
        <v>0</v>
      </c>
      <c r="F1325" s="396">
        <f t="shared" si="20"/>
        <v>0</v>
      </c>
    </row>
    <row r="1326" spans="1:6">
      <c r="A1326" s="334"/>
      <c r="B1326" s="335"/>
      <c r="C1326" s="335"/>
      <c r="D1326" s="335"/>
      <c r="E1326" s="396">
        <f>IFERROR(VLOOKUP(B1326,'Dates and Rates'!A:D,3,FALSE), "")</f>
        <v>0</v>
      </c>
      <c r="F1326" s="396">
        <f t="shared" si="20"/>
        <v>0</v>
      </c>
    </row>
    <row r="1327" spans="1:6">
      <c r="A1327" s="334"/>
      <c r="B1327" s="335"/>
      <c r="C1327" s="335"/>
      <c r="D1327" s="335"/>
      <c r="E1327" s="396">
        <f>IFERROR(VLOOKUP(B1327,'Dates and Rates'!A:D,3,FALSE), "")</f>
        <v>0</v>
      </c>
      <c r="F1327" s="396">
        <f t="shared" si="20"/>
        <v>0</v>
      </c>
    </row>
    <row r="1328" spans="1:6">
      <c r="A1328" s="334"/>
      <c r="B1328" s="335"/>
      <c r="C1328" s="335"/>
      <c r="D1328" s="335"/>
      <c r="E1328" s="396">
        <f>IFERROR(VLOOKUP(B1328,'Dates and Rates'!A:D,3,FALSE), "")</f>
        <v>0</v>
      </c>
      <c r="F1328" s="396">
        <f t="shared" si="20"/>
        <v>0</v>
      </c>
    </row>
    <row r="1329" spans="1:6">
      <c r="A1329" s="334"/>
      <c r="B1329" s="335"/>
      <c r="C1329" s="335"/>
      <c r="D1329" s="335"/>
      <c r="E1329" s="396">
        <f>IFERROR(VLOOKUP(B1329,'Dates and Rates'!A:D,3,FALSE), "")</f>
        <v>0</v>
      </c>
      <c r="F1329" s="396">
        <f t="shared" si="20"/>
        <v>0</v>
      </c>
    </row>
    <row r="1330" spans="1:6">
      <c r="A1330" s="334"/>
      <c r="B1330" s="335"/>
      <c r="C1330" s="335"/>
      <c r="D1330" s="335"/>
      <c r="E1330" s="396">
        <f>IFERROR(VLOOKUP(B1330,'Dates and Rates'!A:D,3,FALSE), "")</f>
        <v>0</v>
      </c>
      <c r="F1330" s="396">
        <f t="shared" si="20"/>
        <v>0</v>
      </c>
    </row>
    <row r="1331" spans="1:6">
      <c r="A1331" s="334"/>
      <c r="B1331" s="335"/>
      <c r="C1331" s="335"/>
      <c r="D1331" s="335"/>
      <c r="E1331" s="396">
        <f>IFERROR(VLOOKUP(B1331,'Dates and Rates'!A:D,3,FALSE), "")</f>
        <v>0</v>
      </c>
      <c r="F1331" s="396">
        <f t="shared" si="20"/>
        <v>0</v>
      </c>
    </row>
    <row r="1332" spans="1:6">
      <c r="A1332" s="334"/>
      <c r="B1332" s="335"/>
      <c r="C1332" s="335"/>
      <c r="D1332" s="335"/>
      <c r="E1332" s="396">
        <f>IFERROR(VLOOKUP(B1332,'Dates and Rates'!A:D,3,FALSE), "")</f>
        <v>0</v>
      </c>
      <c r="F1332" s="396">
        <f t="shared" si="20"/>
        <v>0</v>
      </c>
    </row>
    <row r="1333" spans="1:6">
      <c r="A1333" s="334"/>
      <c r="B1333" s="335"/>
      <c r="C1333" s="335"/>
      <c r="D1333" s="335"/>
      <c r="E1333" s="396">
        <f>IFERROR(VLOOKUP(B1333,'Dates and Rates'!A:D,3,FALSE), "")</f>
        <v>0</v>
      </c>
      <c r="F1333" s="396">
        <f t="shared" si="20"/>
        <v>0</v>
      </c>
    </row>
    <row r="1334" spans="1:6">
      <c r="A1334" s="334"/>
      <c r="B1334" s="335"/>
      <c r="C1334" s="335"/>
      <c r="D1334" s="335"/>
      <c r="E1334" s="396">
        <f>IFERROR(VLOOKUP(B1334,'Dates and Rates'!A:D,3,FALSE), "")</f>
        <v>0</v>
      </c>
      <c r="F1334" s="396">
        <f t="shared" si="20"/>
        <v>0</v>
      </c>
    </row>
    <row r="1335" spans="1:6">
      <c r="A1335" s="334"/>
      <c r="B1335" s="335"/>
      <c r="C1335" s="335"/>
      <c r="D1335" s="335"/>
      <c r="E1335" s="396">
        <f>IFERROR(VLOOKUP(B1335,'Dates and Rates'!A:D,3,FALSE), "")</f>
        <v>0</v>
      </c>
      <c r="F1335" s="396">
        <f t="shared" si="20"/>
        <v>0</v>
      </c>
    </row>
    <row r="1336" spans="1:6">
      <c r="A1336" s="334"/>
      <c r="B1336" s="335"/>
      <c r="C1336" s="335"/>
      <c r="D1336" s="335"/>
      <c r="E1336" s="396">
        <f>IFERROR(VLOOKUP(B1336,'Dates and Rates'!A:D,3,FALSE), "")</f>
        <v>0</v>
      </c>
      <c r="F1336" s="396">
        <f t="shared" si="20"/>
        <v>0</v>
      </c>
    </row>
    <row r="1337" spans="1:6">
      <c r="A1337" s="334"/>
      <c r="B1337" s="335"/>
      <c r="C1337" s="335"/>
      <c r="D1337" s="335"/>
      <c r="E1337" s="396">
        <f>IFERROR(VLOOKUP(B1337,'Dates and Rates'!A:D,3,FALSE), "")</f>
        <v>0</v>
      </c>
      <c r="F1337" s="396">
        <f t="shared" si="20"/>
        <v>0</v>
      </c>
    </row>
    <row r="1338" spans="1:6">
      <c r="A1338" s="334"/>
      <c r="B1338" s="335"/>
      <c r="C1338" s="335"/>
      <c r="D1338" s="335"/>
      <c r="E1338" s="396">
        <f>IFERROR(VLOOKUP(B1338,'Dates and Rates'!A:D,3,FALSE), "")</f>
        <v>0</v>
      </c>
      <c r="F1338" s="396">
        <f t="shared" si="20"/>
        <v>0</v>
      </c>
    </row>
    <row r="1339" spans="1:6">
      <c r="A1339" s="334"/>
      <c r="B1339" s="335"/>
      <c r="C1339" s="335"/>
      <c r="D1339" s="335"/>
      <c r="E1339" s="396">
        <f>IFERROR(VLOOKUP(B1339,'Dates and Rates'!A:D,3,FALSE), "")</f>
        <v>0</v>
      </c>
      <c r="F1339" s="396">
        <f t="shared" si="20"/>
        <v>0</v>
      </c>
    </row>
    <row r="1340" spans="1:6">
      <c r="A1340" s="334"/>
      <c r="B1340" s="335"/>
      <c r="C1340" s="335"/>
      <c r="D1340" s="335"/>
      <c r="E1340" s="396">
        <f>IFERROR(VLOOKUP(B1340,'Dates and Rates'!A:D,3,FALSE), "")</f>
        <v>0</v>
      </c>
      <c r="F1340" s="396">
        <f t="shared" si="20"/>
        <v>0</v>
      </c>
    </row>
    <row r="1341" spans="1:6">
      <c r="A1341" s="334"/>
      <c r="B1341" s="335"/>
      <c r="C1341" s="335"/>
      <c r="D1341" s="335"/>
      <c r="E1341" s="396">
        <f>IFERROR(VLOOKUP(B1341,'Dates and Rates'!A:D,3,FALSE), "")</f>
        <v>0</v>
      </c>
      <c r="F1341" s="396">
        <f t="shared" si="20"/>
        <v>0</v>
      </c>
    </row>
    <row r="1342" spans="1:6">
      <c r="A1342" s="334"/>
      <c r="B1342" s="335"/>
      <c r="C1342" s="335"/>
      <c r="D1342" s="335"/>
      <c r="E1342" s="396">
        <f>IFERROR(VLOOKUP(B1342,'Dates and Rates'!A:D,3,FALSE), "")</f>
        <v>0</v>
      </c>
      <c r="F1342" s="396">
        <f t="shared" si="20"/>
        <v>0</v>
      </c>
    </row>
    <row r="1343" spans="1:6">
      <c r="A1343" s="334"/>
      <c r="B1343" s="335"/>
      <c r="C1343" s="335"/>
      <c r="D1343" s="335"/>
      <c r="E1343" s="396">
        <f>IFERROR(VLOOKUP(B1343,'Dates and Rates'!A:D,3,FALSE), "")</f>
        <v>0</v>
      </c>
      <c r="F1343" s="396">
        <f t="shared" si="20"/>
        <v>0</v>
      </c>
    </row>
    <row r="1344" spans="1:6">
      <c r="A1344" s="334"/>
      <c r="B1344" s="335"/>
      <c r="C1344" s="335"/>
      <c r="D1344" s="335"/>
      <c r="E1344" s="396">
        <f>IFERROR(VLOOKUP(B1344,'Dates and Rates'!A:D,3,FALSE), "")</f>
        <v>0</v>
      </c>
      <c r="F1344" s="396">
        <f t="shared" si="20"/>
        <v>0</v>
      </c>
    </row>
    <row r="1345" spans="1:6">
      <c r="A1345" s="334"/>
      <c r="B1345" s="335"/>
      <c r="C1345" s="335"/>
      <c r="D1345" s="335"/>
      <c r="E1345" s="396">
        <f>IFERROR(VLOOKUP(B1345,'Dates and Rates'!A:D,3,FALSE), "")</f>
        <v>0</v>
      </c>
      <c r="F1345" s="396">
        <f t="shared" si="20"/>
        <v>0</v>
      </c>
    </row>
    <row r="1346" spans="1:6">
      <c r="A1346" s="334"/>
      <c r="B1346" s="335"/>
      <c r="C1346" s="335"/>
      <c r="D1346" s="335"/>
      <c r="E1346" s="396">
        <f>IFERROR(VLOOKUP(B1346,'Dates and Rates'!A:D,3,FALSE), "")</f>
        <v>0</v>
      </c>
      <c r="F1346" s="396">
        <f t="shared" si="20"/>
        <v>0</v>
      </c>
    </row>
    <row r="1347" spans="1:6">
      <c r="A1347" s="334"/>
      <c r="B1347" s="335"/>
      <c r="C1347" s="335"/>
      <c r="D1347" s="335"/>
      <c r="E1347" s="396">
        <f>IFERROR(VLOOKUP(B1347,'Dates and Rates'!A:D,3,FALSE), "")</f>
        <v>0</v>
      </c>
      <c r="F1347" s="396">
        <f t="shared" si="20"/>
        <v>0</v>
      </c>
    </row>
    <row r="1348" spans="1:6">
      <c r="A1348" s="334"/>
      <c r="B1348" s="335"/>
      <c r="C1348" s="335"/>
      <c r="D1348" s="335"/>
      <c r="E1348" s="396">
        <f>IFERROR(VLOOKUP(B1348,'Dates and Rates'!A:D,3,FALSE), "")</f>
        <v>0</v>
      </c>
      <c r="F1348" s="396">
        <f t="shared" si="20"/>
        <v>0</v>
      </c>
    </row>
    <row r="1349" spans="1:6">
      <c r="A1349" s="334"/>
      <c r="B1349" s="335"/>
      <c r="C1349" s="335"/>
      <c r="D1349" s="335"/>
      <c r="E1349" s="396">
        <f>IFERROR(VLOOKUP(B1349,'Dates and Rates'!A:D,3,FALSE), "")</f>
        <v>0</v>
      </c>
      <c r="F1349" s="396">
        <f t="shared" si="20"/>
        <v>0</v>
      </c>
    </row>
    <row r="1350" spans="1:6">
      <c r="A1350" s="334"/>
      <c r="B1350" s="335"/>
      <c r="C1350" s="335"/>
      <c r="D1350" s="335"/>
      <c r="E1350" s="396">
        <f>IFERROR(VLOOKUP(B1350,'Dates and Rates'!A:D,3,FALSE), "")</f>
        <v>0</v>
      </c>
      <c r="F1350" s="396">
        <f t="shared" si="20"/>
        <v>0</v>
      </c>
    </row>
    <row r="1351" spans="1:6">
      <c r="A1351" s="334"/>
      <c r="B1351" s="335"/>
      <c r="C1351" s="335"/>
      <c r="D1351" s="335"/>
      <c r="E1351" s="396">
        <f>IFERROR(VLOOKUP(B1351,'Dates and Rates'!A:D,3,FALSE), "")</f>
        <v>0</v>
      </c>
      <c r="F1351" s="396">
        <f t="shared" si="20"/>
        <v>0</v>
      </c>
    </row>
    <row r="1352" spans="1:6">
      <c r="A1352" s="334"/>
      <c r="B1352" s="335"/>
      <c r="C1352" s="335"/>
      <c r="D1352" s="335"/>
      <c r="E1352" s="396">
        <f>IFERROR(VLOOKUP(B1352,'Dates and Rates'!A:D,3,FALSE), "")</f>
        <v>0</v>
      </c>
      <c r="F1352" s="396">
        <f t="shared" si="20"/>
        <v>0</v>
      </c>
    </row>
    <row r="1353" spans="1:6">
      <c r="A1353" s="334"/>
      <c r="B1353" s="335"/>
      <c r="C1353" s="335"/>
      <c r="D1353" s="335"/>
      <c r="E1353" s="396">
        <f>IFERROR(VLOOKUP(B1353,'Dates and Rates'!A:D,3,FALSE), "")</f>
        <v>0</v>
      </c>
      <c r="F1353" s="396">
        <f t="shared" ref="F1353:F1416" si="21">+IFERROR(D1353*E1353,"")</f>
        <v>0</v>
      </c>
    </row>
    <row r="1354" spans="1:6">
      <c r="A1354" s="334"/>
      <c r="B1354" s="335"/>
      <c r="C1354" s="335"/>
      <c r="D1354" s="335"/>
      <c r="E1354" s="396">
        <f>IFERROR(VLOOKUP(B1354,'Dates and Rates'!A:D,3,FALSE), "")</f>
        <v>0</v>
      </c>
      <c r="F1354" s="396">
        <f t="shared" si="21"/>
        <v>0</v>
      </c>
    </row>
    <row r="1355" spans="1:6">
      <c r="A1355" s="334"/>
      <c r="B1355" s="335"/>
      <c r="C1355" s="335"/>
      <c r="D1355" s="335"/>
      <c r="E1355" s="396">
        <f>IFERROR(VLOOKUP(B1355,'Dates and Rates'!A:D,3,FALSE), "")</f>
        <v>0</v>
      </c>
      <c r="F1355" s="396">
        <f t="shared" si="21"/>
        <v>0</v>
      </c>
    </row>
    <row r="1356" spans="1:6">
      <c r="A1356" s="334"/>
      <c r="B1356" s="335"/>
      <c r="C1356" s="335"/>
      <c r="D1356" s="335"/>
      <c r="E1356" s="396">
        <f>IFERROR(VLOOKUP(B1356,'Dates and Rates'!A:D,3,FALSE), "")</f>
        <v>0</v>
      </c>
      <c r="F1356" s="396">
        <f t="shared" si="21"/>
        <v>0</v>
      </c>
    </row>
    <row r="1357" spans="1:6">
      <c r="A1357" s="334"/>
      <c r="B1357" s="335"/>
      <c r="C1357" s="335"/>
      <c r="D1357" s="335"/>
      <c r="E1357" s="396">
        <f>IFERROR(VLOOKUP(B1357,'Dates and Rates'!A:D,3,FALSE), "")</f>
        <v>0</v>
      </c>
      <c r="F1357" s="396">
        <f t="shared" si="21"/>
        <v>0</v>
      </c>
    </row>
    <row r="1358" spans="1:6">
      <c r="A1358" s="334"/>
      <c r="B1358" s="335"/>
      <c r="C1358" s="335"/>
      <c r="D1358" s="335"/>
      <c r="E1358" s="396">
        <f>IFERROR(VLOOKUP(B1358,'Dates and Rates'!A:D,3,FALSE), "")</f>
        <v>0</v>
      </c>
      <c r="F1358" s="396">
        <f t="shared" si="21"/>
        <v>0</v>
      </c>
    </row>
    <row r="1359" spans="1:6">
      <c r="A1359" s="334"/>
      <c r="B1359" s="335"/>
      <c r="C1359" s="335"/>
      <c r="D1359" s="335"/>
      <c r="E1359" s="396">
        <f>IFERROR(VLOOKUP(B1359,'Dates and Rates'!A:D,3,FALSE), "")</f>
        <v>0</v>
      </c>
      <c r="F1359" s="396">
        <f t="shared" si="21"/>
        <v>0</v>
      </c>
    </row>
    <row r="1360" spans="1:6">
      <c r="A1360" s="334"/>
      <c r="B1360" s="335"/>
      <c r="C1360" s="335"/>
      <c r="D1360" s="335"/>
      <c r="E1360" s="396">
        <f>IFERROR(VLOOKUP(B1360,'Dates and Rates'!A:D,3,FALSE), "")</f>
        <v>0</v>
      </c>
      <c r="F1360" s="396">
        <f t="shared" si="21"/>
        <v>0</v>
      </c>
    </row>
    <row r="1361" spans="1:6">
      <c r="A1361" s="334"/>
      <c r="B1361" s="335"/>
      <c r="C1361" s="335"/>
      <c r="D1361" s="335"/>
      <c r="E1361" s="396">
        <f>IFERROR(VLOOKUP(B1361,'Dates and Rates'!A:D,3,FALSE), "")</f>
        <v>0</v>
      </c>
      <c r="F1361" s="396">
        <f t="shared" si="21"/>
        <v>0</v>
      </c>
    </row>
    <row r="1362" spans="1:6">
      <c r="A1362" s="334"/>
      <c r="B1362" s="335"/>
      <c r="C1362" s="335"/>
      <c r="D1362" s="335"/>
      <c r="E1362" s="396">
        <f>IFERROR(VLOOKUP(B1362,'Dates and Rates'!A:D,3,FALSE), "")</f>
        <v>0</v>
      </c>
      <c r="F1362" s="396">
        <f t="shared" si="21"/>
        <v>0</v>
      </c>
    </row>
    <row r="1363" spans="1:6">
      <c r="A1363" s="334"/>
      <c r="B1363" s="335"/>
      <c r="C1363" s="335"/>
      <c r="D1363" s="335"/>
      <c r="E1363" s="396">
        <f>IFERROR(VLOOKUP(B1363,'Dates and Rates'!A:D,3,FALSE), "")</f>
        <v>0</v>
      </c>
      <c r="F1363" s="396">
        <f t="shared" si="21"/>
        <v>0</v>
      </c>
    </row>
    <row r="1364" spans="1:6">
      <c r="A1364" s="334"/>
      <c r="B1364" s="335"/>
      <c r="C1364" s="335"/>
      <c r="D1364" s="335"/>
      <c r="E1364" s="396">
        <f>IFERROR(VLOOKUP(B1364,'Dates and Rates'!A:D,3,FALSE), "")</f>
        <v>0</v>
      </c>
      <c r="F1364" s="396">
        <f t="shared" si="21"/>
        <v>0</v>
      </c>
    </row>
    <row r="1365" spans="1:6">
      <c r="A1365" s="334"/>
      <c r="B1365" s="335"/>
      <c r="C1365" s="335"/>
      <c r="D1365" s="335"/>
      <c r="E1365" s="396">
        <f>IFERROR(VLOOKUP(B1365,'Dates and Rates'!A:D,3,FALSE), "")</f>
        <v>0</v>
      </c>
      <c r="F1365" s="396">
        <f t="shared" si="21"/>
        <v>0</v>
      </c>
    </row>
    <row r="1366" spans="1:6">
      <c r="A1366" s="334"/>
      <c r="B1366" s="335"/>
      <c r="C1366" s="335"/>
      <c r="D1366" s="335"/>
      <c r="E1366" s="396">
        <f>IFERROR(VLOOKUP(B1366,'Dates and Rates'!A:D,3,FALSE), "")</f>
        <v>0</v>
      </c>
      <c r="F1366" s="396">
        <f t="shared" si="21"/>
        <v>0</v>
      </c>
    </row>
    <row r="1367" spans="1:6">
      <c r="A1367" s="334"/>
      <c r="B1367" s="335"/>
      <c r="C1367" s="335"/>
      <c r="D1367" s="335"/>
      <c r="E1367" s="396">
        <f>IFERROR(VLOOKUP(B1367,'Dates and Rates'!A:D,3,FALSE), "")</f>
        <v>0</v>
      </c>
      <c r="F1367" s="396">
        <f t="shared" si="21"/>
        <v>0</v>
      </c>
    </row>
    <row r="1368" spans="1:6">
      <c r="A1368" s="334"/>
      <c r="B1368" s="335"/>
      <c r="C1368" s="335"/>
      <c r="D1368" s="335"/>
      <c r="E1368" s="396">
        <f>IFERROR(VLOOKUP(B1368,'Dates and Rates'!A:D,3,FALSE), "")</f>
        <v>0</v>
      </c>
      <c r="F1368" s="396">
        <f t="shared" si="21"/>
        <v>0</v>
      </c>
    </row>
    <row r="1369" spans="1:6">
      <c r="A1369" s="334"/>
      <c r="B1369" s="335"/>
      <c r="C1369" s="335"/>
      <c r="D1369" s="335"/>
      <c r="E1369" s="396">
        <f>IFERROR(VLOOKUP(B1369,'Dates and Rates'!A:D,3,FALSE), "")</f>
        <v>0</v>
      </c>
      <c r="F1369" s="396">
        <f t="shared" si="21"/>
        <v>0</v>
      </c>
    </row>
    <row r="1370" spans="1:6">
      <c r="A1370" s="334"/>
      <c r="B1370" s="335"/>
      <c r="C1370" s="335"/>
      <c r="D1370" s="335"/>
      <c r="E1370" s="396">
        <f>IFERROR(VLOOKUP(B1370,'Dates and Rates'!A:D,3,FALSE), "")</f>
        <v>0</v>
      </c>
      <c r="F1370" s="396">
        <f t="shared" si="21"/>
        <v>0</v>
      </c>
    </row>
    <row r="1371" spans="1:6">
      <c r="A1371" s="334"/>
      <c r="B1371" s="335"/>
      <c r="C1371" s="335"/>
      <c r="D1371" s="335"/>
      <c r="E1371" s="396">
        <f>IFERROR(VLOOKUP(B1371,'Dates and Rates'!A:D,3,FALSE), "")</f>
        <v>0</v>
      </c>
      <c r="F1371" s="396">
        <f t="shared" si="21"/>
        <v>0</v>
      </c>
    </row>
    <row r="1372" spans="1:6">
      <c r="A1372" s="334"/>
      <c r="B1372" s="335"/>
      <c r="C1372" s="335"/>
      <c r="D1372" s="335"/>
      <c r="E1372" s="396">
        <f>IFERROR(VLOOKUP(B1372,'Dates and Rates'!A:D,3,FALSE), "")</f>
        <v>0</v>
      </c>
      <c r="F1372" s="396">
        <f t="shared" si="21"/>
        <v>0</v>
      </c>
    </row>
    <row r="1373" spans="1:6">
      <c r="A1373" s="334"/>
      <c r="B1373" s="335"/>
      <c r="C1373" s="335"/>
      <c r="D1373" s="335"/>
      <c r="E1373" s="396">
        <f>IFERROR(VLOOKUP(B1373,'Dates and Rates'!A:D,3,FALSE), "")</f>
        <v>0</v>
      </c>
      <c r="F1373" s="396">
        <f t="shared" si="21"/>
        <v>0</v>
      </c>
    </row>
    <row r="1374" spans="1:6">
      <c r="A1374" s="334"/>
      <c r="B1374" s="335"/>
      <c r="C1374" s="335"/>
      <c r="D1374" s="335"/>
      <c r="E1374" s="396">
        <f>IFERROR(VLOOKUP(B1374,'Dates and Rates'!A:D,3,FALSE), "")</f>
        <v>0</v>
      </c>
      <c r="F1374" s="396">
        <f t="shared" si="21"/>
        <v>0</v>
      </c>
    </row>
    <row r="1375" spans="1:6">
      <c r="A1375" s="334"/>
      <c r="B1375" s="335"/>
      <c r="C1375" s="335"/>
      <c r="D1375" s="335"/>
      <c r="E1375" s="396">
        <f>IFERROR(VLOOKUP(B1375,'Dates and Rates'!A:D,3,FALSE), "")</f>
        <v>0</v>
      </c>
      <c r="F1375" s="396">
        <f t="shared" si="21"/>
        <v>0</v>
      </c>
    </row>
    <row r="1376" spans="1:6">
      <c r="A1376" s="334"/>
      <c r="B1376" s="335"/>
      <c r="C1376" s="335"/>
      <c r="D1376" s="335"/>
      <c r="E1376" s="396">
        <f>IFERROR(VLOOKUP(B1376,'Dates and Rates'!A:D,3,FALSE), "")</f>
        <v>0</v>
      </c>
      <c r="F1376" s="396">
        <f t="shared" si="21"/>
        <v>0</v>
      </c>
    </row>
    <row r="1377" spans="1:6">
      <c r="A1377" s="334"/>
      <c r="B1377" s="335"/>
      <c r="C1377" s="335"/>
      <c r="D1377" s="335"/>
      <c r="E1377" s="396">
        <f>IFERROR(VLOOKUP(B1377,'Dates and Rates'!A:D,3,FALSE), "")</f>
        <v>0</v>
      </c>
      <c r="F1377" s="396">
        <f t="shared" si="21"/>
        <v>0</v>
      </c>
    </row>
    <row r="1378" spans="1:6">
      <c r="A1378" s="334"/>
      <c r="B1378" s="335"/>
      <c r="C1378" s="335"/>
      <c r="D1378" s="335"/>
      <c r="E1378" s="396">
        <f>IFERROR(VLOOKUP(B1378,'Dates and Rates'!A:D,3,FALSE), "")</f>
        <v>0</v>
      </c>
      <c r="F1378" s="396">
        <f t="shared" si="21"/>
        <v>0</v>
      </c>
    </row>
    <row r="1379" spans="1:6">
      <c r="A1379" s="334"/>
      <c r="B1379" s="335"/>
      <c r="C1379" s="335"/>
      <c r="D1379" s="335"/>
      <c r="E1379" s="396">
        <f>IFERROR(VLOOKUP(B1379,'Dates and Rates'!A:D,3,FALSE), "")</f>
        <v>0</v>
      </c>
      <c r="F1379" s="396">
        <f t="shared" si="21"/>
        <v>0</v>
      </c>
    </row>
    <row r="1380" spans="1:6">
      <c r="A1380" s="334"/>
      <c r="B1380" s="335"/>
      <c r="C1380" s="335"/>
      <c r="D1380" s="335"/>
      <c r="E1380" s="396">
        <f>IFERROR(VLOOKUP(B1380,'Dates and Rates'!A:D,3,FALSE), "")</f>
        <v>0</v>
      </c>
      <c r="F1380" s="396">
        <f t="shared" si="21"/>
        <v>0</v>
      </c>
    </row>
    <row r="1381" spans="1:6">
      <c r="A1381" s="334"/>
      <c r="B1381" s="335"/>
      <c r="C1381" s="335"/>
      <c r="D1381" s="335"/>
      <c r="E1381" s="396">
        <f>IFERROR(VLOOKUP(B1381,'Dates and Rates'!A:D,3,FALSE), "")</f>
        <v>0</v>
      </c>
      <c r="F1381" s="396">
        <f t="shared" si="21"/>
        <v>0</v>
      </c>
    </row>
    <row r="1382" spans="1:6">
      <c r="A1382" s="334"/>
      <c r="B1382" s="335"/>
      <c r="C1382" s="335"/>
      <c r="D1382" s="335"/>
      <c r="E1382" s="396">
        <f>IFERROR(VLOOKUP(B1382,'Dates and Rates'!A:D,3,FALSE), "")</f>
        <v>0</v>
      </c>
      <c r="F1382" s="396">
        <f t="shared" si="21"/>
        <v>0</v>
      </c>
    </row>
    <row r="1383" spans="1:6">
      <c r="A1383" s="334"/>
      <c r="B1383" s="335"/>
      <c r="C1383" s="335"/>
      <c r="D1383" s="335"/>
      <c r="E1383" s="396">
        <f>IFERROR(VLOOKUP(B1383,'Dates and Rates'!A:D,3,FALSE), "")</f>
        <v>0</v>
      </c>
      <c r="F1383" s="396">
        <f t="shared" si="21"/>
        <v>0</v>
      </c>
    </row>
    <row r="1384" spans="1:6">
      <c r="A1384" s="334"/>
      <c r="B1384" s="335"/>
      <c r="C1384" s="335"/>
      <c r="D1384" s="335"/>
      <c r="E1384" s="396">
        <f>IFERROR(VLOOKUP(B1384,'Dates and Rates'!A:D,3,FALSE), "")</f>
        <v>0</v>
      </c>
      <c r="F1384" s="396">
        <f t="shared" si="21"/>
        <v>0</v>
      </c>
    </row>
    <row r="1385" spans="1:6">
      <c r="A1385" s="334"/>
      <c r="B1385" s="335"/>
      <c r="C1385" s="335"/>
      <c r="D1385" s="335"/>
      <c r="E1385" s="396">
        <f>IFERROR(VLOOKUP(B1385,'Dates and Rates'!A:D,3,FALSE), "")</f>
        <v>0</v>
      </c>
      <c r="F1385" s="396">
        <f t="shared" si="21"/>
        <v>0</v>
      </c>
    </row>
    <row r="1386" spans="1:6">
      <c r="A1386" s="334"/>
      <c r="B1386" s="335"/>
      <c r="C1386" s="335"/>
      <c r="D1386" s="335"/>
      <c r="E1386" s="396">
        <f>IFERROR(VLOOKUP(B1386,'Dates and Rates'!A:D,3,FALSE), "")</f>
        <v>0</v>
      </c>
      <c r="F1386" s="396">
        <f t="shared" si="21"/>
        <v>0</v>
      </c>
    </row>
    <row r="1387" spans="1:6">
      <c r="A1387" s="334"/>
      <c r="B1387" s="335"/>
      <c r="C1387" s="335"/>
      <c r="D1387" s="335"/>
      <c r="E1387" s="396">
        <f>IFERROR(VLOOKUP(B1387,'Dates and Rates'!A:D,3,FALSE), "")</f>
        <v>0</v>
      </c>
      <c r="F1387" s="396">
        <f t="shared" si="21"/>
        <v>0</v>
      </c>
    </row>
    <row r="1388" spans="1:6">
      <c r="A1388" s="334"/>
      <c r="B1388" s="335"/>
      <c r="C1388" s="335"/>
      <c r="D1388" s="335"/>
      <c r="E1388" s="396">
        <f>IFERROR(VLOOKUP(B1388,'Dates and Rates'!A:D,3,FALSE), "")</f>
        <v>0</v>
      </c>
      <c r="F1388" s="396">
        <f t="shared" si="21"/>
        <v>0</v>
      </c>
    </row>
    <row r="1389" spans="1:6">
      <c r="A1389" s="334"/>
      <c r="B1389" s="335"/>
      <c r="C1389" s="335"/>
      <c r="D1389" s="335"/>
      <c r="E1389" s="396">
        <f>IFERROR(VLOOKUP(B1389,'Dates and Rates'!A:D,3,FALSE), "")</f>
        <v>0</v>
      </c>
      <c r="F1389" s="396">
        <f t="shared" si="21"/>
        <v>0</v>
      </c>
    </row>
    <row r="1390" spans="1:6">
      <c r="A1390" s="334"/>
      <c r="B1390" s="335"/>
      <c r="C1390" s="335"/>
      <c r="D1390" s="335"/>
      <c r="E1390" s="396">
        <f>IFERROR(VLOOKUP(B1390,'Dates and Rates'!A:D,3,FALSE), "")</f>
        <v>0</v>
      </c>
      <c r="F1390" s="396">
        <f t="shared" si="21"/>
        <v>0</v>
      </c>
    </row>
    <row r="1391" spans="1:6">
      <c r="A1391" s="334"/>
      <c r="B1391" s="335"/>
      <c r="C1391" s="335"/>
      <c r="D1391" s="335"/>
      <c r="E1391" s="396">
        <f>IFERROR(VLOOKUP(B1391,'Dates and Rates'!A:D,3,FALSE), "")</f>
        <v>0</v>
      </c>
      <c r="F1391" s="396">
        <f t="shared" si="21"/>
        <v>0</v>
      </c>
    </row>
    <row r="1392" spans="1:6">
      <c r="A1392" s="334"/>
      <c r="B1392" s="335"/>
      <c r="C1392" s="335"/>
      <c r="D1392" s="335"/>
      <c r="E1392" s="396">
        <f>IFERROR(VLOOKUP(B1392,'Dates and Rates'!A:D,3,FALSE), "")</f>
        <v>0</v>
      </c>
      <c r="F1392" s="396">
        <f t="shared" si="21"/>
        <v>0</v>
      </c>
    </row>
    <row r="1393" spans="1:6">
      <c r="A1393" s="334"/>
      <c r="B1393" s="335"/>
      <c r="C1393" s="335"/>
      <c r="D1393" s="335"/>
      <c r="E1393" s="396">
        <f>IFERROR(VLOOKUP(B1393,'Dates and Rates'!A:D,3,FALSE), "")</f>
        <v>0</v>
      </c>
      <c r="F1393" s="396">
        <f t="shared" si="21"/>
        <v>0</v>
      </c>
    </row>
    <row r="1394" spans="1:6">
      <c r="A1394" s="334"/>
      <c r="B1394" s="335"/>
      <c r="C1394" s="335"/>
      <c r="D1394" s="335"/>
      <c r="E1394" s="396">
        <f>IFERROR(VLOOKUP(B1394,'Dates and Rates'!A:D,3,FALSE), "")</f>
        <v>0</v>
      </c>
      <c r="F1394" s="396">
        <f t="shared" si="21"/>
        <v>0</v>
      </c>
    </row>
    <row r="1395" spans="1:6">
      <c r="A1395" s="334"/>
      <c r="B1395" s="335"/>
      <c r="C1395" s="335"/>
      <c r="D1395" s="335"/>
      <c r="E1395" s="396">
        <f>IFERROR(VLOOKUP(B1395,'Dates and Rates'!A:D,3,FALSE), "")</f>
        <v>0</v>
      </c>
      <c r="F1395" s="396">
        <f t="shared" si="21"/>
        <v>0</v>
      </c>
    </row>
    <row r="1396" spans="1:6">
      <c r="A1396" s="334"/>
      <c r="B1396" s="335"/>
      <c r="C1396" s="335"/>
      <c r="D1396" s="335"/>
      <c r="E1396" s="396">
        <f>IFERROR(VLOOKUP(B1396,'Dates and Rates'!A:D,3,FALSE), "")</f>
        <v>0</v>
      </c>
      <c r="F1396" s="396">
        <f t="shared" si="21"/>
        <v>0</v>
      </c>
    </row>
    <row r="1397" spans="1:6">
      <c r="A1397" s="334"/>
      <c r="B1397" s="335"/>
      <c r="C1397" s="335"/>
      <c r="D1397" s="335"/>
      <c r="E1397" s="396">
        <f>IFERROR(VLOOKUP(B1397,'Dates and Rates'!A:D,3,FALSE), "")</f>
        <v>0</v>
      </c>
      <c r="F1397" s="396">
        <f t="shared" si="21"/>
        <v>0</v>
      </c>
    </row>
    <row r="1398" spans="1:6">
      <c r="A1398" s="334"/>
      <c r="B1398" s="335"/>
      <c r="C1398" s="335"/>
      <c r="D1398" s="335"/>
      <c r="E1398" s="396">
        <f>IFERROR(VLOOKUP(B1398,'Dates and Rates'!A:D,3,FALSE), "")</f>
        <v>0</v>
      </c>
      <c r="F1398" s="396">
        <f t="shared" si="21"/>
        <v>0</v>
      </c>
    </row>
    <row r="1399" spans="1:6">
      <c r="A1399" s="334"/>
      <c r="B1399" s="335"/>
      <c r="C1399" s="335"/>
      <c r="D1399" s="335"/>
      <c r="E1399" s="396">
        <f>IFERROR(VLOOKUP(B1399,'Dates and Rates'!A:D,3,FALSE), "")</f>
        <v>0</v>
      </c>
      <c r="F1399" s="396">
        <f t="shared" si="21"/>
        <v>0</v>
      </c>
    </row>
    <row r="1400" spans="1:6">
      <c r="A1400" s="334"/>
      <c r="B1400" s="335"/>
      <c r="C1400" s="335"/>
      <c r="D1400" s="335"/>
      <c r="E1400" s="396">
        <f>IFERROR(VLOOKUP(B1400,'Dates and Rates'!A:D,3,FALSE), "")</f>
        <v>0</v>
      </c>
      <c r="F1400" s="396">
        <f t="shared" si="21"/>
        <v>0</v>
      </c>
    </row>
    <row r="1401" spans="1:6">
      <c r="A1401" s="334"/>
      <c r="B1401" s="335"/>
      <c r="C1401" s="335"/>
      <c r="D1401" s="335"/>
      <c r="E1401" s="396">
        <f>IFERROR(VLOOKUP(B1401,'Dates and Rates'!A:D,3,FALSE), "")</f>
        <v>0</v>
      </c>
      <c r="F1401" s="396">
        <f t="shared" si="21"/>
        <v>0</v>
      </c>
    </row>
    <row r="1402" spans="1:6">
      <c r="A1402" s="334"/>
      <c r="B1402" s="335"/>
      <c r="C1402" s="335"/>
      <c r="D1402" s="335"/>
      <c r="E1402" s="396">
        <f>IFERROR(VLOOKUP(B1402,'Dates and Rates'!A:D,3,FALSE), "")</f>
        <v>0</v>
      </c>
      <c r="F1402" s="396">
        <f t="shared" si="21"/>
        <v>0</v>
      </c>
    </row>
    <row r="1403" spans="1:6">
      <c r="A1403" s="334"/>
      <c r="B1403" s="335"/>
      <c r="C1403" s="335"/>
      <c r="D1403" s="335"/>
      <c r="E1403" s="396">
        <f>IFERROR(VLOOKUP(B1403,'Dates and Rates'!A:D,3,FALSE), "")</f>
        <v>0</v>
      </c>
      <c r="F1403" s="396">
        <f t="shared" si="21"/>
        <v>0</v>
      </c>
    </row>
    <row r="1404" spans="1:6">
      <c r="A1404" s="334"/>
      <c r="B1404" s="335"/>
      <c r="C1404" s="335"/>
      <c r="D1404" s="335"/>
      <c r="E1404" s="396">
        <f>IFERROR(VLOOKUP(B1404,'Dates and Rates'!A:D,3,FALSE), "")</f>
        <v>0</v>
      </c>
      <c r="F1404" s="396">
        <f t="shared" si="21"/>
        <v>0</v>
      </c>
    </row>
    <row r="1405" spans="1:6">
      <c r="A1405" s="334"/>
      <c r="B1405" s="335"/>
      <c r="C1405" s="335"/>
      <c r="D1405" s="335"/>
      <c r="E1405" s="396">
        <f>IFERROR(VLOOKUP(B1405,'Dates and Rates'!A:D,3,FALSE), "")</f>
        <v>0</v>
      </c>
      <c r="F1405" s="396">
        <f t="shared" si="21"/>
        <v>0</v>
      </c>
    </row>
    <row r="1406" spans="1:6">
      <c r="A1406" s="334"/>
      <c r="B1406" s="335"/>
      <c r="C1406" s="335"/>
      <c r="D1406" s="335"/>
      <c r="E1406" s="396">
        <f>IFERROR(VLOOKUP(B1406,'Dates and Rates'!A:D,3,FALSE), "")</f>
        <v>0</v>
      </c>
      <c r="F1406" s="396">
        <f t="shared" si="21"/>
        <v>0</v>
      </c>
    </row>
    <row r="1407" spans="1:6">
      <c r="A1407" s="334"/>
      <c r="B1407" s="335"/>
      <c r="C1407" s="335"/>
      <c r="D1407" s="335"/>
      <c r="E1407" s="396">
        <f>IFERROR(VLOOKUP(B1407,'Dates and Rates'!A:D,3,FALSE), "")</f>
        <v>0</v>
      </c>
      <c r="F1407" s="396">
        <f t="shared" si="21"/>
        <v>0</v>
      </c>
    </row>
    <row r="1408" spans="1:6">
      <c r="A1408" s="334"/>
      <c r="B1408" s="335"/>
      <c r="C1408" s="335"/>
      <c r="D1408" s="335"/>
      <c r="E1408" s="396">
        <f>IFERROR(VLOOKUP(B1408,'Dates and Rates'!A:D,3,FALSE), "")</f>
        <v>0</v>
      </c>
      <c r="F1408" s="396">
        <f t="shared" si="21"/>
        <v>0</v>
      </c>
    </row>
    <row r="1409" spans="1:6">
      <c r="A1409" s="334"/>
      <c r="B1409" s="335"/>
      <c r="C1409" s="335"/>
      <c r="D1409" s="335"/>
      <c r="E1409" s="396">
        <f>IFERROR(VLOOKUP(B1409,'Dates and Rates'!A:D,3,FALSE), "")</f>
        <v>0</v>
      </c>
      <c r="F1409" s="396">
        <f t="shared" si="21"/>
        <v>0</v>
      </c>
    </row>
    <row r="1410" spans="1:6">
      <c r="A1410" s="334"/>
      <c r="B1410" s="335"/>
      <c r="C1410" s="335"/>
      <c r="D1410" s="335"/>
      <c r="E1410" s="396">
        <f>IFERROR(VLOOKUP(B1410,'Dates and Rates'!A:D,3,FALSE), "")</f>
        <v>0</v>
      </c>
      <c r="F1410" s="396">
        <f t="shared" si="21"/>
        <v>0</v>
      </c>
    </row>
    <row r="1411" spans="1:6">
      <c r="A1411" s="334"/>
      <c r="B1411" s="335"/>
      <c r="C1411" s="335"/>
      <c r="D1411" s="335"/>
      <c r="E1411" s="396">
        <f>IFERROR(VLOOKUP(B1411,'Dates and Rates'!A:D,3,FALSE), "")</f>
        <v>0</v>
      </c>
      <c r="F1411" s="396">
        <f t="shared" si="21"/>
        <v>0</v>
      </c>
    </row>
    <row r="1412" spans="1:6">
      <c r="A1412" s="334"/>
      <c r="B1412" s="335"/>
      <c r="C1412" s="335"/>
      <c r="D1412" s="335"/>
      <c r="E1412" s="396">
        <f>IFERROR(VLOOKUP(B1412,'Dates and Rates'!A:D,3,FALSE), "")</f>
        <v>0</v>
      </c>
      <c r="F1412" s="396">
        <f t="shared" si="21"/>
        <v>0</v>
      </c>
    </row>
    <row r="1413" spans="1:6">
      <c r="A1413" s="334"/>
      <c r="B1413" s="335"/>
      <c r="C1413" s="335"/>
      <c r="D1413" s="335"/>
      <c r="E1413" s="396">
        <f>IFERROR(VLOOKUP(B1413,'Dates and Rates'!A:D,3,FALSE), "")</f>
        <v>0</v>
      </c>
      <c r="F1413" s="396">
        <f t="shared" si="21"/>
        <v>0</v>
      </c>
    </row>
    <row r="1414" spans="1:6">
      <c r="A1414" s="334"/>
      <c r="B1414" s="335"/>
      <c r="C1414" s="335"/>
      <c r="D1414" s="335"/>
      <c r="E1414" s="396">
        <f>IFERROR(VLOOKUP(B1414,'Dates and Rates'!A:D,3,FALSE), "")</f>
        <v>0</v>
      </c>
      <c r="F1414" s="396">
        <f t="shared" si="21"/>
        <v>0</v>
      </c>
    </row>
    <row r="1415" spans="1:6">
      <c r="A1415" s="334"/>
      <c r="B1415" s="335"/>
      <c r="C1415" s="335"/>
      <c r="D1415" s="335"/>
      <c r="E1415" s="396">
        <f>IFERROR(VLOOKUP(B1415,'Dates and Rates'!A:D,3,FALSE), "")</f>
        <v>0</v>
      </c>
      <c r="F1415" s="396">
        <f t="shared" si="21"/>
        <v>0</v>
      </c>
    </row>
    <row r="1416" spans="1:6">
      <c r="A1416" s="334"/>
      <c r="B1416" s="335"/>
      <c r="C1416" s="335"/>
      <c r="D1416" s="335"/>
      <c r="E1416" s="396">
        <f>IFERROR(VLOOKUP(B1416,'Dates and Rates'!A:D,3,FALSE), "")</f>
        <v>0</v>
      </c>
      <c r="F1416" s="396">
        <f t="shared" si="21"/>
        <v>0</v>
      </c>
    </row>
    <row r="1417" spans="1:6">
      <c r="A1417" s="334"/>
      <c r="B1417" s="335"/>
      <c r="C1417" s="335"/>
      <c r="D1417" s="335"/>
      <c r="E1417" s="396">
        <f>IFERROR(VLOOKUP(B1417,'Dates and Rates'!A:D,3,FALSE), "")</f>
        <v>0</v>
      </c>
      <c r="F1417" s="396">
        <f t="shared" ref="F1417:F1480" si="22">+IFERROR(D1417*E1417,"")</f>
        <v>0</v>
      </c>
    </row>
    <row r="1418" spans="1:6">
      <c r="A1418" s="334"/>
      <c r="B1418" s="335"/>
      <c r="C1418" s="335"/>
      <c r="D1418" s="335"/>
      <c r="E1418" s="396">
        <f>IFERROR(VLOOKUP(B1418,'Dates and Rates'!A:D,3,FALSE), "")</f>
        <v>0</v>
      </c>
      <c r="F1418" s="396">
        <f t="shared" si="22"/>
        <v>0</v>
      </c>
    </row>
    <row r="1419" spans="1:6">
      <c r="A1419" s="334"/>
      <c r="B1419" s="335"/>
      <c r="C1419" s="335"/>
      <c r="D1419" s="335"/>
      <c r="E1419" s="396">
        <f>IFERROR(VLOOKUP(B1419,'Dates and Rates'!A:D,3,FALSE), "")</f>
        <v>0</v>
      </c>
      <c r="F1419" s="396">
        <f t="shared" si="22"/>
        <v>0</v>
      </c>
    </row>
    <row r="1420" spans="1:6">
      <c r="A1420" s="334"/>
      <c r="B1420" s="335"/>
      <c r="C1420" s="335"/>
      <c r="D1420" s="335"/>
      <c r="E1420" s="396">
        <f>IFERROR(VLOOKUP(B1420,'Dates and Rates'!A:D,3,FALSE), "")</f>
        <v>0</v>
      </c>
      <c r="F1420" s="396">
        <f t="shared" si="22"/>
        <v>0</v>
      </c>
    </row>
    <row r="1421" spans="1:6">
      <c r="A1421" s="334"/>
      <c r="B1421" s="335"/>
      <c r="C1421" s="335"/>
      <c r="D1421" s="335"/>
      <c r="E1421" s="396">
        <f>IFERROR(VLOOKUP(B1421,'Dates and Rates'!A:D,3,FALSE), "")</f>
        <v>0</v>
      </c>
      <c r="F1421" s="396">
        <f t="shared" si="22"/>
        <v>0</v>
      </c>
    </row>
    <row r="1422" spans="1:6">
      <c r="A1422" s="334"/>
      <c r="B1422" s="335"/>
      <c r="C1422" s="335"/>
      <c r="D1422" s="335"/>
      <c r="E1422" s="396">
        <f>IFERROR(VLOOKUP(B1422,'Dates and Rates'!A:D,3,FALSE), "")</f>
        <v>0</v>
      </c>
      <c r="F1422" s="396">
        <f t="shared" si="22"/>
        <v>0</v>
      </c>
    </row>
    <row r="1423" spans="1:6">
      <c r="A1423" s="334"/>
      <c r="B1423" s="335"/>
      <c r="C1423" s="335"/>
      <c r="D1423" s="335"/>
      <c r="E1423" s="396">
        <f>IFERROR(VLOOKUP(B1423,'Dates and Rates'!A:D,3,FALSE), "")</f>
        <v>0</v>
      </c>
      <c r="F1423" s="396">
        <f t="shared" si="22"/>
        <v>0</v>
      </c>
    </row>
    <row r="1424" spans="1:6">
      <c r="A1424" s="334"/>
      <c r="B1424" s="335"/>
      <c r="C1424" s="335"/>
      <c r="D1424" s="335"/>
      <c r="E1424" s="396">
        <f>IFERROR(VLOOKUP(B1424,'Dates and Rates'!A:D,3,FALSE), "")</f>
        <v>0</v>
      </c>
      <c r="F1424" s="396">
        <f t="shared" si="22"/>
        <v>0</v>
      </c>
    </row>
    <row r="1425" spans="1:6">
      <c r="A1425" s="334"/>
      <c r="B1425" s="335"/>
      <c r="C1425" s="335"/>
      <c r="D1425" s="335"/>
      <c r="E1425" s="396">
        <f>IFERROR(VLOOKUP(B1425,'Dates and Rates'!A:D,3,FALSE), "")</f>
        <v>0</v>
      </c>
      <c r="F1425" s="396">
        <f t="shared" si="22"/>
        <v>0</v>
      </c>
    </row>
    <row r="1426" spans="1:6">
      <c r="A1426" s="334"/>
      <c r="B1426" s="335"/>
      <c r="C1426" s="335"/>
      <c r="D1426" s="335"/>
      <c r="E1426" s="396">
        <f>IFERROR(VLOOKUP(B1426,'Dates and Rates'!A:D,3,FALSE), "")</f>
        <v>0</v>
      </c>
      <c r="F1426" s="396">
        <f t="shared" si="22"/>
        <v>0</v>
      </c>
    </row>
    <row r="1427" spans="1:6">
      <c r="A1427" s="334"/>
      <c r="B1427" s="335"/>
      <c r="C1427" s="335"/>
      <c r="D1427" s="335"/>
      <c r="E1427" s="396">
        <f>IFERROR(VLOOKUP(B1427,'Dates and Rates'!A:D,3,FALSE), "")</f>
        <v>0</v>
      </c>
      <c r="F1427" s="396">
        <f t="shared" si="22"/>
        <v>0</v>
      </c>
    </row>
    <row r="1428" spans="1:6">
      <c r="A1428" s="334"/>
      <c r="B1428" s="335"/>
      <c r="C1428" s="335"/>
      <c r="D1428" s="335"/>
      <c r="E1428" s="396">
        <f>IFERROR(VLOOKUP(B1428,'Dates and Rates'!A:D,3,FALSE), "")</f>
        <v>0</v>
      </c>
      <c r="F1428" s="396">
        <f t="shared" si="22"/>
        <v>0</v>
      </c>
    </row>
    <row r="1429" spans="1:6">
      <c r="A1429" s="334"/>
      <c r="B1429" s="335"/>
      <c r="C1429" s="335"/>
      <c r="D1429" s="335"/>
      <c r="E1429" s="396">
        <f>IFERROR(VLOOKUP(B1429,'Dates and Rates'!A:D,3,FALSE), "")</f>
        <v>0</v>
      </c>
      <c r="F1429" s="396">
        <f t="shared" si="22"/>
        <v>0</v>
      </c>
    </row>
    <row r="1430" spans="1:6">
      <c r="A1430" s="334"/>
      <c r="B1430" s="335"/>
      <c r="C1430" s="335"/>
      <c r="D1430" s="335"/>
      <c r="E1430" s="396">
        <f>IFERROR(VLOOKUP(B1430,'Dates and Rates'!A:D,3,FALSE), "")</f>
        <v>0</v>
      </c>
      <c r="F1430" s="396">
        <f t="shared" si="22"/>
        <v>0</v>
      </c>
    </row>
    <row r="1431" spans="1:6">
      <c r="A1431" s="334"/>
      <c r="B1431" s="335"/>
      <c r="C1431" s="335"/>
      <c r="D1431" s="335"/>
      <c r="E1431" s="396">
        <f>IFERROR(VLOOKUP(B1431,'Dates and Rates'!A:D,3,FALSE), "")</f>
        <v>0</v>
      </c>
      <c r="F1431" s="396">
        <f t="shared" si="22"/>
        <v>0</v>
      </c>
    </row>
    <row r="1432" spans="1:6">
      <c r="A1432" s="334"/>
      <c r="B1432" s="335"/>
      <c r="C1432" s="335"/>
      <c r="D1432" s="335"/>
      <c r="E1432" s="396">
        <f>IFERROR(VLOOKUP(B1432,'Dates and Rates'!A:D,3,FALSE), "")</f>
        <v>0</v>
      </c>
      <c r="F1432" s="396">
        <f t="shared" si="22"/>
        <v>0</v>
      </c>
    </row>
    <row r="1433" spans="1:6">
      <c r="A1433" s="334"/>
      <c r="B1433" s="335"/>
      <c r="C1433" s="335"/>
      <c r="D1433" s="335"/>
      <c r="E1433" s="396">
        <f>IFERROR(VLOOKUP(B1433,'Dates and Rates'!A:D,3,FALSE), "")</f>
        <v>0</v>
      </c>
      <c r="F1433" s="396">
        <f t="shared" si="22"/>
        <v>0</v>
      </c>
    </row>
    <row r="1434" spans="1:6">
      <c r="A1434" s="334"/>
      <c r="B1434" s="335"/>
      <c r="C1434" s="335"/>
      <c r="D1434" s="335"/>
      <c r="E1434" s="396">
        <f>IFERROR(VLOOKUP(B1434,'Dates and Rates'!A:D,3,FALSE), "")</f>
        <v>0</v>
      </c>
      <c r="F1434" s="396">
        <f t="shared" si="22"/>
        <v>0</v>
      </c>
    </row>
    <row r="1435" spans="1:6">
      <c r="A1435" s="334"/>
      <c r="B1435" s="335"/>
      <c r="C1435" s="335"/>
      <c r="D1435" s="335"/>
      <c r="E1435" s="396">
        <f>IFERROR(VLOOKUP(B1435,'Dates and Rates'!A:D,3,FALSE), "")</f>
        <v>0</v>
      </c>
      <c r="F1435" s="396">
        <f t="shared" si="22"/>
        <v>0</v>
      </c>
    </row>
    <row r="1436" spans="1:6">
      <c r="A1436" s="334"/>
      <c r="B1436" s="335"/>
      <c r="C1436" s="335"/>
      <c r="D1436" s="335"/>
      <c r="E1436" s="396">
        <f>IFERROR(VLOOKUP(B1436,'Dates and Rates'!A:D,3,FALSE), "")</f>
        <v>0</v>
      </c>
      <c r="F1436" s="396">
        <f t="shared" si="22"/>
        <v>0</v>
      </c>
    </row>
    <row r="1437" spans="1:6">
      <c r="A1437" s="334"/>
      <c r="B1437" s="335"/>
      <c r="C1437" s="335"/>
      <c r="D1437" s="335"/>
      <c r="E1437" s="396">
        <f>IFERROR(VLOOKUP(B1437,'Dates and Rates'!A:D,3,FALSE), "")</f>
        <v>0</v>
      </c>
      <c r="F1437" s="396">
        <f t="shared" si="22"/>
        <v>0</v>
      </c>
    </row>
    <row r="1438" spans="1:6">
      <c r="A1438" s="334"/>
      <c r="B1438" s="335"/>
      <c r="C1438" s="335"/>
      <c r="D1438" s="335"/>
      <c r="E1438" s="396">
        <f>IFERROR(VLOOKUP(B1438,'Dates and Rates'!A:D,3,FALSE), "")</f>
        <v>0</v>
      </c>
      <c r="F1438" s="396">
        <f t="shared" si="22"/>
        <v>0</v>
      </c>
    </row>
    <row r="1439" spans="1:6">
      <c r="A1439" s="334"/>
      <c r="B1439" s="335"/>
      <c r="C1439" s="335"/>
      <c r="D1439" s="335"/>
      <c r="E1439" s="396">
        <f>IFERROR(VLOOKUP(B1439,'Dates and Rates'!A:D,3,FALSE), "")</f>
        <v>0</v>
      </c>
      <c r="F1439" s="396">
        <f t="shared" si="22"/>
        <v>0</v>
      </c>
    </row>
    <row r="1440" spans="1:6">
      <c r="A1440" s="334"/>
      <c r="B1440" s="335"/>
      <c r="C1440" s="335"/>
      <c r="D1440" s="335"/>
      <c r="E1440" s="396">
        <f>IFERROR(VLOOKUP(B1440,'Dates and Rates'!A:D,3,FALSE), "")</f>
        <v>0</v>
      </c>
      <c r="F1440" s="396">
        <f t="shared" si="22"/>
        <v>0</v>
      </c>
    </row>
    <row r="1441" spans="1:6">
      <c r="A1441" s="334"/>
      <c r="B1441" s="335"/>
      <c r="C1441" s="335"/>
      <c r="D1441" s="335"/>
      <c r="E1441" s="396">
        <f>IFERROR(VLOOKUP(B1441,'Dates and Rates'!A:D,3,FALSE), "")</f>
        <v>0</v>
      </c>
      <c r="F1441" s="396">
        <f t="shared" si="22"/>
        <v>0</v>
      </c>
    </row>
    <row r="1442" spans="1:6">
      <c r="A1442" s="334"/>
      <c r="B1442" s="335"/>
      <c r="C1442" s="335"/>
      <c r="D1442" s="335"/>
      <c r="E1442" s="396">
        <f>IFERROR(VLOOKUP(B1442,'Dates and Rates'!A:D,3,FALSE), "")</f>
        <v>0</v>
      </c>
      <c r="F1442" s="396">
        <f t="shared" si="22"/>
        <v>0</v>
      </c>
    </row>
    <row r="1443" spans="1:6">
      <c r="A1443" s="334"/>
      <c r="B1443" s="335"/>
      <c r="C1443" s="335"/>
      <c r="D1443" s="335"/>
      <c r="E1443" s="396">
        <f>IFERROR(VLOOKUP(B1443,'Dates and Rates'!A:D,3,FALSE), "")</f>
        <v>0</v>
      </c>
      <c r="F1443" s="396">
        <f t="shared" si="22"/>
        <v>0</v>
      </c>
    </row>
    <row r="1444" spans="1:6">
      <c r="A1444" s="334"/>
      <c r="B1444" s="335"/>
      <c r="C1444" s="335"/>
      <c r="D1444" s="335"/>
      <c r="E1444" s="396">
        <f>IFERROR(VLOOKUP(B1444,'Dates and Rates'!A:D,3,FALSE), "")</f>
        <v>0</v>
      </c>
      <c r="F1444" s="396">
        <f t="shared" si="22"/>
        <v>0</v>
      </c>
    </row>
    <row r="1445" spans="1:6">
      <c r="A1445" s="334"/>
      <c r="B1445" s="335"/>
      <c r="C1445" s="335"/>
      <c r="D1445" s="335"/>
      <c r="E1445" s="396">
        <f>IFERROR(VLOOKUP(B1445,'Dates and Rates'!A:D,3,FALSE), "")</f>
        <v>0</v>
      </c>
      <c r="F1445" s="396">
        <f t="shared" si="22"/>
        <v>0</v>
      </c>
    </row>
    <row r="1446" spans="1:6">
      <c r="A1446" s="334"/>
      <c r="B1446" s="335"/>
      <c r="C1446" s="335"/>
      <c r="D1446" s="335"/>
      <c r="E1446" s="396">
        <f>IFERROR(VLOOKUP(B1446,'Dates and Rates'!A:D,3,FALSE), "")</f>
        <v>0</v>
      </c>
      <c r="F1446" s="396">
        <f t="shared" si="22"/>
        <v>0</v>
      </c>
    </row>
    <row r="1447" spans="1:6">
      <c r="A1447" s="334"/>
      <c r="B1447" s="335"/>
      <c r="C1447" s="335"/>
      <c r="D1447" s="335"/>
      <c r="E1447" s="396">
        <f>IFERROR(VLOOKUP(B1447,'Dates and Rates'!A:D,3,FALSE), "")</f>
        <v>0</v>
      </c>
      <c r="F1447" s="396">
        <f t="shared" si="22"/>
        <v>0</v>
      </c>
    </row>
    <row r="1448" spans="1:6">
      <c r="A1448" s="334"/>
      <c r="B1448" s="335"/>
      <c r="C1448" s="335"/>
      <c r="D1448" s="335"/>
      <c r="E1448" s="396">
        <f>IFERROR(VLOOKUP(B1448,'Dates and Rates'!A:D,3,FALSE), "")</f>
        <v>0</v>
      </c>
      <c r="F1448" s="396">
        <f t="shared" si="22"/>
        <v>0</v>
      </c>
    </row>
    <row r="1449" spans="1:6">
      <c r="A1449" s="334"/>
      <c r="B1449" s="335"/>
      <c r="C1449" s="335"/>
      <c r="D1449" s="335"/>
      <c r="E1449" s="396">
        <f>IFERROR(VLOOKUP(B1449,'Dates and Rates'!A:D,3,FALSE), "")</f>
        <v>0</v>
      </c>
      <c r="F1449" s="396">
        <f t="shared" si="22"/>
        <v>0</v>
      </c>
    </row>
    <row r="1450" spans="1:6">
      <c r="A1450" s="334"/>
      <c r="B1450" s="335"/>
      <c r="C1450" s="335"/>
      <c r="D1450" s="335"/>
      <c r="E1450" s="396">
        <f>IFERROR(VLOOKUP(B1450,'Dates and Rates'!A:D,3,FALSE), "")</f>
        <v>0</v>
      </c>
      <c r="F1450" s="396">
        <f t="shared" si="22"/>
        <v>0</v>
      </c>
    </row>
    <row r="1451" spans="1:6">
      <c r="A1451" s="334"/>
      <c r="B1451" s="335"/>
      <c r="C1451" s="335"/>
      <c r="D1451" s="335"/>
      <c r="E1451" s="396">
        <f>IFERROR(VLOOKUP(B1451,'Dates and Rates'!A:D,3,FALSE), "")</f>
        <v>0</v>
      </c>
      <c r="F1451" s="396">
        <f t="shared" si="22"/>
        <v>0</v>
      </c>
    </row>
    <row r="1452" spans="1:6">
      <c r="A1452" s="334"/>
      <c r="B1452" s="335"/>
      <c r="C1452" s="335"/>
      <c r="D1452" s="335"/>
      <c r="E1452" s="396">
        <f>IFERROR(VLOOKUP(B1452,'Dates and Rates'!A:D,3,FALSE), "")</f>
        <v>0</v>
      </c>
      <c r="F1452" s="396">
        <f t="shared" si="22"/>
        <v>0</v>
      </c>
    </row>
    <row r="1453" spans="1:6">
      <c r="A1453" s="334"/>
      <c r="B1453" s="335"/>
      <c r="C1453" s="335"/>
      <c r="D1453" s="335"/>
      <c r="E1453" s="396">
        <f>IFERROR(VLOOKUP(B1453,'Dates and Rates'!A:D,3,FALSE), "")</f>
        <v>0</v>
      </c>
      <c r="F1453" s="396">
        <f t="shared" si="22"/>
        <v>0</v>
      </c>
    </row>
    <row r="1454" spans="1:6">
      <c r="A1454" s="334"/>
      <c r="B1454" s="335"/>
      <c r="C1454" s="335"/>
      <c r="D1454" s="335"/>
      <c r="E1454" s="396">
        <f>IFERROR(VLOOKUP(B1454,'Dates and Rates'!A:D,3,FALSE), "")</f>
        <v>0</v>
      </c>
      <c r="F1454" s="396">
        <f t="shared" si="22"/>
        <v>0</v>
      </c>
    </row>
    <row r="1455" spans="1:6">
      <c r="A1455" s="334"/>
      <c r="B1455" s="335"/>
      <c r="C1455" s="335"/>
      <c r="D1455" s="335"/>
      <c r="E1455" s="396">
        <f>IFERROR(VLOOKUP(B1455,'Dates and Rates'!A:D,3,FALSE), "")</f>
        <v>0</v>
      </c>
      <c r="F1455" s="396">
        <f t="shared" si="22"/>
        <v>0</v>
      </c>
    </row>
    <row r="1456" spans="1:6">
      <c r="A1456" s="334"/>
      <c r="B1456" s="335"/>
      <c r="C1456" s="335"/>
      <c r="D1456" s="335"/>
      <c r="E1456" s="396">
        <f>IFERROR(VLOOKUP(B1456,'Dates and Rates'!A:D,3,FALSE), "")</f>
        <v>0</v>
      </c>
      <c r="F1456" s="396">
        <f t="shared" si="22"/>
        <v>0</v>
      </c>
    </row>
    <row r="1457" spans="1:6">
      <c r="A1457" s="334"/>
      <c r="B1457" s="335"/>
      <c r="C1457" s="335"/>
      <c r="D1457" s="335"/>
      <c r="E1457" s="396">
        <f>IFERROR(VLOOKUP(B1457,'Dates and Rates'!A:D,3,FALSE), "")</f>
        <v>0</v>
      </c>
      <c r="F1457" s="396">
        <f t="shared" si="22"/>
        <v>0</v>
      </c>
    </row>
    <row r="1458" spans="1:6">
      <c r="A1458" s="334"/>
      <c r="B1458" s="335"/>
      <c r="C1458" s="335"/>
      <c r="D1458" s="335"/>
      <c r="E1458" s="396">
        <f>IFERROR(VLOOKUP(B1458,'Dates and Rates'!A:D,3,FALSE), "")</f>
        <v>0</v>
      </c>
      <c r="F1458" s="396">
        <f t="shared" si="22"/>
        <v>0</v>
      </c>
    </row>
    <row r="1459" spans="1:6">
      <c r="A1459" s="334"/>
      <c r="B1459" s="335"/>
      <c r="C1459" s="335"/>
      <c r="D1459" s="335"/>
      <c r="E1459" s="396">
        <f>IFERROR(VLOOKUP(B1459,'Dates and Rates'!A:D,3,FALSE), "")</f>
        <v>0</v>
      </c>
      <c r="F1459" s="396">
        <f t="shared" si="22"/>
        <v>0</v>
      </c>
    </row>
    <row r="1460" spans="1:6">
      <c r="A1460" s="334"/>
      <c r="B1460" s="335"/>
      <c r="C1460" s="335"/>
      <c r="D1460" s="335"/>
      <c r="E1460" s="396">
        <f>IFERROR(VLOOKUP(B1460,'Dates and Rates'!A:D,3,FALSE), "")</f>
        <v>0</v>
      </c>
      <c r="F1460" s="396">
        <f t="shared" si="22"/>
        <v>0</v>
      </c>
    </row>
    <row r="1461" spans="1:6">
      <c r="A1461" s="334"/>
      <c r="B1461" s="335"/>
      <c r="C1461" s="335"/>
      <c r="D1461" s="335"/>
      <c r="E1461" s="396">
        <f>IFERROR(VLOOKUP(B1461,'Dates and Rates'!A:D,3,FALSE), "")</f>
        <v>0</v>
      </c>
      <c r="F1461" s="396">
        <f t="shared" si="22"/>
        <v>0</v>
      </c>
    </row>
    <row r="1462" spans="1:6">
      <c r="A1462" s="334"/>
      <c r="B1462" s="335"/>
      <c r="C1462" s="335"/>
      <c r="D1462" s="335"/>
      <c r="E1462" s="396">
        <f>IFERROR(VLOOKUP(B1462,'Dates and Rates'!A:D,3,FALSE), "")</f>
        <v>0</v>
      </c>
      <c r="F1462" s="396">
        <f t="shared" si="22"/>
        <v>0</v>
      </c>
    </row>
    <row r="1463" spans="1:6">
      <c r="A1463" s="334"/>
      <c r="B1463" s="335"/>
      <c r="C1463" s="335"/>
      <c r="D1463" s="335"/>
      <c r="E1463" s="396">
        <f>IFERROR(VLOOKUP(B1463,'Dates and Rates'!A:D,3,FALSE), "")</f>
        <v>0</v>
      </c>
      <c r="F1463" s="396">
        <f t="shared" si="22"/>
        <v>0</v>
      </c>
    </row>
    <row r="1464" spans="1:6">
      <c r="A1464" s="334"/>
      <c r="B1464" s="335"/>
      <c r="C1464" s="335"/>
      <c r="D1464" s="335"/>
      <c r="E1464" s="396">
        <f>IFERROR(VLOOKUP(B1464,'Dates and Rates'!A:D,3,FALSE), "")</f>
        <v>0</v>
      </c>
      <c r="F1464" s="396">
        <f t="shared" si="22"/>
        <v>0</v>
      </c>
    </row>
    <row r="1465" spans="1:6">
      <c r="A1465" s="334"/>
      <c r="B1465" s="335"/>
      <c r="C1465" s="335"/>
      <c r="D1465" s="335"/>
      <c r="E1465" s="396">
        <f>IFERROR(VLOOKUP(B1465,'Dates and Rates'!A:D,3,FALSE), "")</f>
        <v>0</v>
      </c>
      <c r="F1465" s="396">
        <f t="shared" si="22"/>
        <v>0</v>
      </c>
    </row>
    <row r="1466" spans="1:6">
      <c r="A1466" s="334"/>
      <c r="B1466" s="335"/>
      <c r="C1466" s="335"/>
      <c r="D1466" s="335"/>
      <c r="E1466" s="396">
        <f>IFERROR(VLOOKUP(B1466,'Dates and Rates'!A:D,3,FALSE), "")</f>
        <v>0</v>
      </c>
      <c r="F1466" s="396">
        <f t="shared" si="22"/>
        <v>0</v>
      </c>
    </row>
    <row r="1467" spans="1:6">
      <c r="A1467" s="334"/>
      <c r="B1467" s="335"/>
      <c r="C1467" s="335"/>
      <c r="D1467" s="335"/>
      <c r="E1467" s="396">
        <f>IFERROR(VLOOKUP(B1467,'Dates and Rates'!A:D,3,FALSE), "")</f>
        <v>0</v>
      </c>
      <c r="F1467" s="396">
        <f t="shared" si="22"/>
        <v>0</v>
      </c>
    </row>
    <row r="1468" spans="1:6">
      <c r="A1468" s="334"/>
      <c r="B1468" s="335"/>
      <c r="C1468" s="335"/>
      <c r="D1468" s="335"/>
      <c r="E1468" s="396">
        <f>IFERROR(VLOOKUP(B1468,'Dates and Rates'!A:D,3,FALSE), "")</f>
        <v>0</v>
      </c>
      <c r="F1468" s="396">
        <f t="shared" si="22"/>
        <v>0</v>
      </c>
    </row>
    <row r="1469" spans="1:6">
      <c r="A1469" s="334"/>
      <c r="B1469" s="335"/>
      <c r="C1469" s="335"/>
      <c r="D1469" s="335"/>
      <c r="E1469" s="396">
        <f>IFERROR(VLOOKUP(B1469,'Dates and Rates'!A:D,3,FALSE), "")</f>
        <v>0</v>
      </c>
      <c r="F1469" s="396">
        <f t="shared" si="22"/>
        <v>0</v>
      </c>
    </row>
    <row r="1470" spans="1:6">
      <c r="A1470" s="334"/>
      <c r="B1470" s="335"/>
      <c r="C1470" s="335"/>
      <c r="D1470" s="335"/>
      <c r="E1470" s="396">
        <f>IFERROR(VLOOKUP(B1470,'Dates and Rates'!A:D,3,FALSE), "")</f>
        <v>0</v>
      </c>
      <c r="F1470" s="396">
        <f t="shared" si="22"/>
        <v>0</v>
      </c>
    </row>
    <row r="1471" spans="1:6">
      <c r="A1471" s="334"/>
      <c r="B1471" s="335"/>
      <c r="C1471" s="335"/>
      <c r="D1471" s="335"/>
      <c r="E1471" s="396">
        <f>IFERROR(VLOOKUP(B1471,'Dates and Rates'!A:D,3,FALSE), "")</f>
        <v>0</v>
      </c>
      <c r="F1471" s="396">
        <f t="shared" si="22"/>
        <v>0</v>
      </c>
    </row>
    <row r="1472" spans="1:6">
      <c r="A1472" s="334"/>
      <c r="B1472" s="335"/>
      <c r="C1472" s="335"/>
      <c r="D1472" s="335"/>
      <c r="E1472" s="396">
        <f>IFERROR(VLOOKUP(B1472,'Dates and Rates'!A:D,3,FALSE), "")</f>
        <v>0</v>
      </c>
      <c r="F1472" s="396">
        <f t="shared" si="22"/>
        <v>0</v>
      </c>
    </row>
    <row r="1473" spans="1:6">
      <c r="A1473" s="334"/>
      <c r="B1473" s="335"/>
      <c r="C1473" s="335"/>
      <c r="D1473" s="335"/>
      <c r="E1473" s="396">
        <f>IFERROR(VLOOKUP(B1473,'Dates and Rates'!A:D,3,FALSE), "")</f>
        <v>0</v>
      </c>
      <c r="F1473" s="396">
        <f t="shared" si="22"/>
        <v>0</v>
      </c>
    </row>
    <row r="1474" spans="1:6">
      <c r="A1474" s="334"/>
      <c r="B1474" s="335"/>
      <c r="C1474" s="335"/>
      <c r="D1474" s="335"/>
      <c r="E1474" s="396">
        <f>IFERROR(VLOOKUP(B1474,'Dates and Rates'!A:D,3,FALSE), "")</f>
        <v>0</v>
      </c>
      <c r="F1474" s="396">
        <f t="shared" si="22"/>
        <v>0</v>
      </c>
    </row>
    <row r="1475" spans="1:6">
      <c r="A1475" s="334"/>
      <c r="B1475" s="335"/>
      <c r="C1475" s="335"/>
      <c r="D1475" s="335"/>
      <c r="E1475" s="396">
        <f>IFERROR(VLOOKUP(B1475,'Dates and Rates'!A:D,3,FALSE), "")</f>
        <v>0</v>
      </c>
      <c r="F1475" s="396">
        <f t="shared" si="22"/>
        <v>0</v>
      </c>
    </row>
    <row r="1476" spans="1:6">
      <c r="A1476" s="334"/>
      <c r="B1476" s="335"/>
      <c r="C1476" s="335"/>
      <c r="D1476" s="335"/>
      <c r="E1476" s="396">
        <f>IFERROR(VLOOKUP(B1476,'Dates and Rates'!A:D,3,FALSE), "")</f>
        <v>0</v>
      </c>
      <c r="F1476" s="396">
        <f t="shared" si="22"/>
        <v>0</v>
      </c>
    </row>
    <row r="1477" spans="1:6">
      <c r="A1477" s="334"/>
      <c r="B1477" s="335"/>
      <c r="C1477" s="335"/>
      <c r="D1477" s="335"/>
      <c r="E1477" s="396">
        <f>IFERROR(VLOOKUP(B1477,'Dates and Rates'!A:D,3,FALSE), "")</f>
        <v>0</v>
      </c>
      <c r="F1477" s="396">
        <f t="shared" si="22"/>
        <v>0</v>
      </c>
    </row>
    <row r="1478" spans="1:6">
      <c r="A1478" s="334"/>
      <c r="B1478" s="335"/>
      <c r="C1478" s="335"/>
      <c r="D1478" s="335"/>
      <c r="E1478" s="396">
        <f>IFERROR(VLOOKUP(B1478,'Dates and Rates'!A:D,3,FALSE), "")</f>
        <v>0</v>
      </c>
      <c r="F1478" s="396">
        <f t="shared" si="22"/>
        <v>0</v>
      </c>
    </row>
    <row r="1479" spans="1:6">
      <c r="A1479" s="334"/>
      <c r="B1479" s="335"/>
      <c r="C1479" s="335"/>
      <c r="D1479" s="335"/>
      <c r="E1479" s="396">
        <f>IFERROR(VLOOKUP(B1479,'Dates and Rates'!A:D,3,FALSE), "")</f>
        <v>0</v>
      </c>
      <c r="F1479" s="396">
        <f t="shared" si="22"/>
        <v>0</v>
      </c>
    </row>
    <row r="1480" spans="1:6">
      <c r="A1480" s="334"/>
      <c r="B1480" s="335"/>
      <c r="C1480" s="335"/>
      <c r="D1480" s="335"/>
      <c r="E1480" s="396">
        <f>IFERROR(VLOOKUP(B1480,'Dates and Rates'!A:D,3,FALSE), "")</f>
        <v>0</v>
      </c>
      <c r="F1480" s="396">
        <f t="shared" si="22"/>
        <v>0</v>
      </c>
    </row>
    <row r="1481" spans="1:6">
      <c r="A1481" s="334"/>
      <c r="B1481" s="335"/>
      <c r="C1481" s="335"/>
      <c r="D1481" s="335"/>
      <c r="E1481" s="396">
        <f>IFERROR(VLOOKUP(B1481,'Dates and Rates'!A:D,3,FALSE), "")</f>
        <v>0</v>
      </c>
      <c r="F1481" s="396">
        <f t="shared" ref="F1481:F1544" si="23">+IFERROR(D1481*E1481,"")</f>
        <v>0</v>
      </c>
    </row>
    <row r="1482" spans="1:6">
      <c r="A1482" s="334"/>
      <c r="B1482" s="335"/>
      <c r="C1482" s="335"/>
      <c r="D1482" s="335"/>
      <c r="E1482" s="396">
        <f>IFERROR(VLOOKUP(B1482,'Dates and Rates'!A:D,3,FALSE), "")</f>
        <v>0</v>
      </c>
      <c r="F1482" s="396">
        <f t="shared" si="23"/>
        <v>0</v>
      </c>
    </row>
    <row r="1483" spans="1:6">
      <c r="A1483" s="334"/>
      <c r="B1483" s="335"/>
      <c r="C1483" s="335"/>
      <c r="D1483" s="335"/>
      <c r="E1483" s="396">
        <f>IFERROR(VLOOKUP(B1483,'Dates and Rates'!A:D,3,FALSE), "")</f>
        <v>0</v>
      </c>
      <c r="F1483" s="396">
        <f t="shared" si="23"/>
        <v>0</v>
      </c>
    </row>
    <row r="1484" spans="1:6">
      <c r="A1484" s="334"/>
      <c r="B1484" s="335"/>
      <c r="C1484" s="335"/>
      <c r="D1484" s="335"/>
      <c r="E1484" s="396">
        <f>IFERROR(VLOOKUP(B1484,'Dates and Rates'!A:D,3,FALSE), "")</f>
        <v>0</v>
      </c>
      <c r="F1484" s="396">
        <f t="shared" si="23"/>
        <v>0</v>
      </c>
    </row>
    <row r="1485" spans="1:6">
      <c r="A1485" s="334"/>
      <c r="B1485" s="335"/>
      <c r="C1485" s="335"/>
      <c r="D1485" s="335"/>
      <c r="E1485" s="396">
        <f>IFERROR(VLOOKUP(B1485,'Dates and Rates'!A:D,3,FALSE), "")</f>
        <v>0</v>
      </c>
      <c r="F1485" s="396">
        <f t="shared" si="23"/>
        <v>0</v>
      </c>
    </row>
    <row r="1486" spans="1:6">
      <c r="A1486" s="334"/>
      <c r="B1486" s="335"/>
      <c r="C1486" s="335"/>
      <c r="D1486" s="335"/>
      <c r="E1486" s="396">
        <f>IFERROR(VLOOKUP(B1486,'Dates and Rates'!A:D,3,FALSE), "")</f>
        <v>0</v>
      </c>
      <c r="F1486" s="396">
        <f t="shared" si="23"/>
        <v>0</v>
      </c>
    </row>
    <row r="1487" spans="1:6">
      <c r="A1487" s="334"/>
      <c r="B1487" s="335"/>
      <c r="C1487" s="335"/>
      <c r="D1487" s="335"/>
      <c r="E1487" s="396">
        <f>IFERROR(VLOOKUP(B1487,'Dates and Rates'!A:D,3,FALSE), "")</f>
        <v>0</v>
      </c>
      <c r="F1487" s="396">
        <f t="shared" si="23"/>
        <v>0</v>
      </c>
    </row>
    <row r="1488" spans="1:6">
      <c r="A1488" s="334"/>
      <c r="B1488" s="335"/>
      <c r="C1488" s="335"/>
      <c r="D1488" s="335"/>
      <c r="E1488" s="396">
        <f>IFERROR(VLOOKUP(B1488,'Dates and Rates'!A:D,3,FALSE), "")</f>
        <v>0</v>
      </c>
      <c r="F1488" s="396">
        <f t="shared" si="23"/>
        <v>0</v>
      </c>
    </row>
    <row r="1489" spans="1:6">
      <c r="A1489" s="334"/>
      <c r="B1489" s="335"/>
      <c r="C1489" s="335"/>
      <c r="D1489" s="335"/>
      <c r="E1489" s="396">
        <f>IFERROR(VLOOKUP(B1489,'Dates and Rates'!A:D,3,FALSE), "")</f>
        <v>0</v>
      </c>
      <c r="F1489" s="396">
        <f t="shared" si="23"/>
        <v>0</v>
      </c>
    </row>
    <row r="1490" spans="1:6">
      <c r="A1490" s="334"/>
      <c r="B1490" s="335"/>
      <c r="C1490" s="335"/>
      <c r="D1490" s="335"/>
      <c r="E1490" s="396">
        <f>IFERROR(VLOOKUP(B1490,'Dates and Rates'!A:D,3,FALSE), "")</f>
        <v>0</v>
      </c>
      <c r="F1490" s="396">
        <f t="shared" si="23"/>
        <v>0</v>
      </c>
    </row>
    <row r="1491" spans="1:6">
      <c r="A1491" s="334"/>
      <c r="B1491" s="335"/>
      <c r="C1491" s="335"/>
      <c r="D1491" s="335"/>
      <c r="E1491" s="396">
        <f>IFERROR(VLOOKUP(B1491,'Dates and Rates'!A:D,3,FALSE), "")</f>
        <v>0</v>
      </c>
      <c r="F1491" s="396">
        <f t="shared" si="23"/>
        <v>0</v>
      </c>
    </row>
    <row r="1492" spans="1:6">
      <c r="A1492" s="334"/>
      <c r="B1492" s="335"/>
      <c r="C1492" s="335"/>
      <c r="D1492" s="335"/>
      <c r="E1492" s="396">
        <f>IFERROR(VLOOKUP(B1492,'Dates and Rates'!A:D,3,FALSE), "")</f>
        <v>0</v>
      </c>
      <c r="F1492" s="396">
        <f t="shared" si="23"/>
        <v>0</v>
      </c>
    </row>
    <row r="1493" spans="1:6">
      <c r="A1493" s="334"/>
      <c r="B1493" s="335"/>
      <c r="C1493" s="335"/>
      <c r="D1493" s="335"/>
      <c r="E1493" s="396">
        <f>IFERROR(VLOOKUP(B1493,'Dates and Rates'!A:D,3,FALSE), "")</f>
        <v>0</v>
      </c>
      <c r="F1493" s="396">
        <f t="shared" si="23"/>
        <v>0</v>
      </c>
    </row>
    <row r="1494" spans="1:6">
      <c r="A1494" s="334"/>
      <c r="B1494" s="335"/>
      <c r="C1494" s="335"/>
      <c r="D1494" s="335"/>
      <c r="E1494" s="396">
        <f>IFERROR(VLOOKUP(B1494,'Dates and Rates'!A:D,3,FALSE), "")</f>
        <v>0</v>
      </c>
      <c r="F1494" s="396">
        <f t="shared" si="23"/>
        <v>0</v>
      </c>
    </row>
    <row r="1495" spans="1:6">
      <c r="A1495" s="334"/>
      <c r="B1495" s="335"/>
      <c r="C1495" s="335"/>
      <c r="D1495" s="335"/>
      <c r="E1495" s="396">
        <f>IFERROR(VLOOKUP(B1495,'Dates and Rates'!A:D,3,FALSE), "")</f>
        <v>0</v>
      </c>
      <c r="F1495" s="396">
        <f t="shared" si="23"/>
        <v>0</v>
      </c>
    </row>
    <row r="1496" spans="1:6">
      <c r="A1496" s="334"/>
      <c r="B1496" s="335"/>
      <c r="C1496" s="335"/>
      <c r="D1496" s="335"/>
      <c r="E1496" s="396">
        <f>IFERROR(VLOOKUP(B1496,'Dates and Rates'!A:D,3,FALSE), "")</f>
        <v>0</v>
      </c>
      <c r="F1496" s="396">
        <f t="shared" si="23"/>
        <v>0</v>
      </c>
    </row>
    <row r="1497" spans="1:6">
      <c r="A1497" s="334"/>
      <c r="B1497" s="335"/>
      <c r="C1497" s="335"/>
      <c r="D1497" s="335"/>
      <c r="E1497" s="396">
        <f>IFERROR(VLOOKUP(B1497,'Dates and Rates'!A:D,3,FALSE), "")</f>
        <v>0</v>
      </c>
      <c r="F1497" s="396">
        <f t="shared" si="23"/>
        <v>0</v>
      </c>
    </row>
    <row r="1498" spans="1:6">
      <c r="A1498" s="334"/>
      <c r="B1498" s="335"/>
      <c r="C1498" s="335"/>
      <c r="D1498" s="335"/>
      <c r="E1498" s="396">
        <f>IFERROR(VLOOKUP(B1498,'Dates and Rates'!A:D,3,FALSE), "")</f>
        <v>0</v>
      </c>
      <c r="F1498" s="396">
        <f t="shared" si="23"/>
        <v>0</v>
      </c>
    </row>
    <row r="1499" spans="1:6">
      <c r="A1499" s="334"/>
      <c r="B1499" s="335"/>
      <c r="C1499" s="335"/>
      <c r="D1499" s="335"/>
      <c r="E1499" s="396">
        <f>IFERROR(VLOOKUP(B1499,'Dates and Rates'!A:D,3,FALSE), "")</f>
        <v>0</v>
      </c>
      <c r="F1499" s="396">
        <f t="shared" si="23"/>
        <v>0</v>
      </c>
    </row>
    <row r="1500" spans="1:6">
      <c r="A1500" s="334"/>
      <c r="B1500" s="335"/>
      <c r="C1500" s="335"/>
      <c r="D1500" s="335"/>
      <c r="E1500" s="396">
        <f>IFERROR(VLOOKUP(B1500,'Dates and Rates'!A:D,3,FALSE), "")</f>
        <v>0</v>
      </c>
      <c r="F1500" s="396">
        <f t="shared" si="23"/>
        <v>0</v>
      </c>
    </row>
    <row r="1501" spans="1:6">
      <c r="A1501" s="334"/>
      <c r="B1501" s="335"/>
      <c r="C1501" s="335"/>
      <c r="D1501" s="335"/>
      <c r="E1501" s="396">
        <f>IFERROR(VLOOKUP(B1501,'Dates and Rates'!A:D,3,FALSE), "")</f>
        <v>0</v>
      </c>
      <c r="F1501" s="396">
        <f t="shared" si="23"/>
        <v>0</v>
      </c>
    </row>
    <row r="1502" spans="1:6">
      <c r="A1502" s="334"/>
      <c r="B1502" s="335"/>
      <c r="C1502" s="335"/>
      <c r="D1502" s="335"/>
      <c r="E1502" s="396">
        <f>IFERROR(VLOOKUP(B1502,'Dates and Rates'!A:D,3,FALSE), "")</f>
        <v>0</v>
      </c>
      <c r="F1502" s="396">
        <f t="shared" si="23"/>
        <v>0</v>
      </c>
    </row>
    <row r="1503" spans="1:6">
      <c r="A1503" s="334"/>
      <c r="B1503" s="335"/>
      <c r="C1503" s="335"/>
      <c r="D1503" s="335"/>
      <c r="E1503" s="396">
        <f>IFERROR(VLOOKUP(B1503,'Dates and Rates'!A:D,3,FALSE), "")</f>
        <v>0</v>
      </c>
      <c r="F1503" s="396">
        <f t="shared" si="23"/>
        <v>0</v>
      </c>
    </row>
    <row r="1504" spans="1:6">
      <c r="A1504" s="334"/>
      <c r="B1504" s="335"/>
      <c r="C1504" s="335"/>
      <c r="D1504" s="335"/>
      <c r="E1504" s="396">
        <f>IFERROR(VLOOKUP(B1504,'Dates and Rates'!A:D,3,FALSE), "")</f>
        <v>0</v>
      </c>
      <c r="F1504" s="396">
        <f t="shared" si="23"/>
        <v>0</v>
      </c>
    </row>
    <row r="1505" spans="1:6">
      <c r="A1505" s="334"/>
      <c r="B1505" s="335"/>
      <c r="C1505" s="335"/>
      <c r="D1505" s="335"/>
      <c r="E1505" s="396">
        <f>IFERROR(VLOOKUP(B1505,'Dates and Rates'!A:D,3,FALSE), "")</f>
        <v>0</v>
      </c>
      <c r="F1505" s="396">
        <f t="shared" si="23"/>
        <v>0</v>
      </c>
    </row>
    <row r="1506" spans="1:6">
      <c r="A1506" s="334"/>
      <c r="B1506" s="335"/>
      <c r="C1506" s="335"/>
      <c r="D1506" s="335"/>
      <c r="E1506" s="396">
        <f>IFERROR(VLOOKUP(B1506,'Dates and Rates'!A:D,3,FALSE), "")</f>
        <v>0</v>
      </c>
      <c r="F1506" s="396">
        <f t="shared" si="23"/>
        <v>0</v>
      </c>
    </row>
    <row r="1507" spans="1:6">
      <c r="A1507" s="334"/>
      <c r="B1507" s="335"/>
      <c r="C1507" s="335"/>
      <c r="D1507" s="335"/>
      <c r="E1507" s="396">
        <f>IFERROR(VLOOKUP(B1507,'Dates and Rates'!A:D,3,FALSE), "")</f>
        <v>0</v>
      </c>
      <c r="F1507" s="396">
        <f t="shared" si="23"/>
        <v>0</v>
      </c>
    </row>
    <row r="1508" spans="1:6">
      <c r="A1508" s="334"/>
      <c r="B1508" s="335"/>
      <c r="C1508" s="335"/>
      <c r="D1508" s="335"/>
      <c r="E1508" s="396">
        <f>IFERROR(VLOOKUP(B1508,'Dates and Rates'!A:D,3,FALSE), "")</f>
        <v>0</v>
      </c>
      <c r="F1508" s="396">
        <f t="shared" si="23"/>
        <v>0</v>
      </c>
    </row>
    <row r="1509" spans="1:6">
      <c r="A1509" s="334"/>
      <c r="B1509" s="335"/>
      <c r="C1509" s="335"/>
      <c r="D1509" s="335"/>
      <c r="E1509" s="396">
        <f>IFERROR(VLOOKUP(B1509,'Dates and Rates'!A:D,3,FALSE), "")</f>
        <v>0</v>
      </c>
      <c r="F1509" s="396">
        <f t="shared" si="23"/>
        <v>0</v>
      </c>
    </row>
    <row r="1510" spans="1:6">
      <c r="A1510" s="334"/>
      <c r="B1510" s="335"/>
      <c r="C1510" s="335"/>
      <c r="D1510" s="335"/>
      <c r="E1510" s="396">
        <f>IFERROR(VLOOKUP(B1510,'Dates and Rates'!A:D,3,FALSE), "")</f>
        <v>0</v>
      </c>
      <c r="F1510" s="396">
        <f t="shared" si="23"/>
        <v>0</v>
      </c>
    </row>
    <row r="1511" spans="1:6">
      <c r="A1511" s="334"/>
      <c r="B1511" s="335"/>
      <c r="C1511" s="335"/>
      <c r="D1511" s="335"/>
      <c r="E1511" s="396">
        <f>IFERROR(VLOOKUP(B1511,'Dates and Rates'!A:D,3,FALSE), "")</f>
        <v>0</v>
      </c>
      <c r="F1511" s="396">
        <f t="shared" si="23"/>
        <v>0</v>
      </c>
    </row>
    <row r="1512" spans="1:6">
      <c r="A1512" s="334"/>
      <c r="B1512" s="335"/>
      <c r="C1512" s="335"/>
      <c r="D1512" s="335"/>
      <c r="E1512" s="396">
        <f>IFERROR(VLOOKUP(B1512,'Dates and Rates'!A:D,3,FALSE), "")</f>
        <v>0</v>
      </c>
      <c r="F1512" s="396">
        <f t="shared" si="23"/>
        <v>0</v>
      </c>
    </row>
    <row r="1513" spans="1:6">
      <c r="A1513" s="334"/>
      <c r="B1513" s="335"/>
      <c r="C1513" s="335"/>
      <c r="D1513" s="335"/>
      <c r="E1513" s="396">
        <f>IFERROR(VLOOKUP(B1513,'Dates and Rates'!A:D,3,FALSE), "")</f>
        <v>0</v>
      </c>
      <c r="F1513" s="396">
        <f t="shared" si="23"/>
        <v>0</v>
      </c>
    </row>
    <row r="1514" spans="1:6">
      <c r="A1514" s="334"/>
      <c r="B1514" s="335"/>
      <c r="C1514" s="335"/>
      <c r="D1514" s="335"/>
      <c r="E1514" s="396">
        <f>IFERROR(VLOOKUP(B1514,'Dates and Rates'!A:D,3,FALSE), "")</f>
        <v>0</v>
      </c>
      <c r="F1514" s="396">
        <f t="shared" si="23"/>
        <v>0</v>
      </c>
    </row>
    <row r="1515" spans="1:6">
      <c r="A1515" s="334"/>
      <c r="B1515" s="335"/>
      <c r="C1515" s="335"/>
      <c r="D1515" s="335"/>
      <c r="E1515" s="396">
        <f>IFERROR(VLOOKUP(B1515,'Dates and Rates'!A:D,3,FALSE), "")</f>
        <v>0</v>
      </c>
      <c r="F1515" s="396">
        <f t="shared" si="23"/>
        <v>0</v>
      </c>
    </row>
    <row r="1516" spans="1:6">
      <c r="A1516" s="334"/>
      <c r="B1516" s="335"/>
      <c r="C1516" s="335"/>
      <c r="D1516" s="335"/>
      <c r="E1516" s="396">
        <f>IFERROR(VLOOKUP(B1516,'Dates and Rates'!A:D,3,FALSE), "")</f>
        <v>0</v>
      </c>
      <c r="F1516" s="396">
        <f t="shared" si="23"/>
        <v>0</v>
      </c>
    </row>
    <row r="1517" spans="1:6">
      <c r="A1517" s="334"/>
      <c r="B1517" s="335"/>
      <c r="C1517" s="335"/>
      <c r="D1517" s="335"/>
      <c r="E1517" s="396">
        <f>IFERROR(VLOOKUP(B1517,'Dates and Rates'!A:D,3,FALSE), "")</f>
        <v>0</v>
      </c>
      <c r="F1517" s="396">
        <f t="shared" si="23"/>
        <v>0</v>
      </c>
    </row>
    <row r="1518" spans="1:6">
      <c r="A1518" s="334"/>
      <c r="B1518" s="335"/>
      <c r="C1518" s="335"/>
      <c r="D1518" s="335"/>
      <c r="E1518" s="396">
        <f>IFERROR(VLOOKUP(B1518,'Dates and Rates'!A:D,3,FALSE), "")</f>
        <v>0</v>
      </c>
      <c r="F1518" s="396">
        <f t="shared" si="23"/>
        <v>0</v>
      </c>
    </row>
    <row r="1519" spans="1:6">
      <c r="A1519" s="334"/>
      <c r="B1519" s="335"/>
      <c r="C1519" s="335"/>
      <c r="D1519" s="335"/>
      <c r="E1519" s="396">
        <f>IFERROR(VLOOKUP(B1519,'Dates and Rates'!A:D,3,FALSE), "")</f>
        <v>0</v>
      </c>
      <c r="F1519" s="396">
        <f t="shared" si="23"/>
        <v>0</v>
      </c>
    </row>
    <row r="1520" spans="1:6">
      <c r="A1520" s="334"/>
      <c r="B1520" s="335"/>
      <c r="C1520" s="335"/>
      <c r="D1520" s="335"/>
      <c r="E1520" s="396">
        <f>IFERROR(VLOOKUP(B1520,'Dates and Rates'!A:D,3,FALSE), "")</f>
        <v>0</v>
      </c>
      <c r="F1520" s="396">
        <f t="shared" si="23"/>
        <v>0</v>
      </c>
    </row>
    <row r="1521" spans="1:6">
      <c r="A1521" s="334"/>
      <c r="B1521" s="335"/>
      <c r="C1521" s="335"/>
      <c r="D1521" s="335"/>
      <c r="E1521" s="396">
        <f>IFERROR(VLOOKUP(B1521,'Dates and Rates'!A:D,3,FALSE), "")</f>
        <v>0</v>
      </c>
      <c r="F1521" s="396">
        <f t="shared" si="23"/>
        <v>0</v>
      </c>
    </row>
    <row r="1522" spans="1:6">
      <c r="A1522" s="334"/>
      <c r="B1522" s="335"/>
      <c r="C1522" s="335"/>
      <c r="D1522" s="335"/>
      <c r="E1522" s="396">
        <f>IFERROR(VLOOKUP(B1522,'Dates and Rates'!A:D,3,FALSE), "")</f>
        <v>0</v>
      </c>
      <c r="F1522" s="396">
        <f t="shared" si="23"/>
        <v>0</v>
      </c>
    </row>
    <row r="1523" spans="1:6">
      <c r="A1523" s="334"/>
      <c r="B1523" s="335"/>
      <c r="C1523" s="335"/>
      <c r="D1523" s="335"/>
      <c r="E1523" s="396">
        <f>IFERROR(VLOOKUP(B1523,'Dates and Rates'!A:D,3,FALSE), "")</f>
        <v>0</v>
      </c>
      <c r="F1523" s="396">
        <f t="shared" si="23"/>
        <v>0</v>
      </c>
    </row>
    <row r="1524" spans="1:6">
      <c r="A1524" s="334"/>
      <c r="B1524" s="335"/>
      <c r="C1524" s="335"/>
      <c r="D1524" s="335"/>
      <c r="E1524" s="396">
        <f>IFERROR(VLOOKUP(B1524,'Dates and Rates'!A:D,3,FALSE), "")</f>
        <v>0</v>
      </c>
      <c r="F1524" s="396">
        <f t="shared" si="23"/>
        <v>0</v>
      </c>
    </row>
    <row r="1525" spans="1:6">
      <c r="A1525" s="334"/>
      <c r="B1525" s="335"/>
      <c r="C1525" s="335"/>
      <c r="D1525" s="335"/>
      <c r="E1525" s="396">
        <f>IFERROR(VLOOKUP(B1525,'Dates and Rates'!A:D,3,FALSE), "")</f>
        <v>0</v>
      </c>
      <c r="F1525" s="396">
        <f t="shared" si="23"/>
        <v>0</v>
      </c>
    </row>
    <row r="1526" spans="1:6">
      <c r="A1526" s="334"/>
      <c r="B1526" s="335"/>
      <c r="C1526" s="335"/>
      <c r="D1526" s="335"/>
      <c r="E1526" s="396">
        <f>IFERROR(VLOOKUP(B1526,'Dates and Rates'!A:D,3,FALSE), "")</f>
        <v>0</v>
      </c>
      <c r="F1526" s="396">
        <f t="shared" si="23"/>
        <v>0</v>
      </c>
    </row>
    <row r="1527" spans="1:6">
      <c r="A1527" s="334"/>
      <c r="B1527" s="335"/>
      <c r="C1527" s="335"/>
      <c r="D1527" s="335"/>
      <c r="E1527" s="396">
        <f>IFERROR(VLOOKUP(B1527,'Dates and Rates'!A:D,3,FALSE), "")</f>
        <v>0</v>
      </c>
      <c r="F1527" s="396">
        <f t="shared" si="23"/>
        <v>0</v>
      </c>
    </row>
    <row r="1528" spans="1:6">
      <c r="A1528" s="334"/>
      <c r="B1528" s="335"/>
      <c r="C1528" s="335"/>
      <c r="D1528" s="335"/>
      <c r="E1528" s="396">
        <f>IFERROR(VLOOKUP(B1528,'Dates and Rates'!A:D,3,FALSE), "")</f>
        <v>0</v>
      </c>
      <c r="F1528" s="396">
        <f t="shared" si="23"/>
        <v>0</v>
      </c>
    </row>
    <row r="1529" spans="1:6">
      <c r="A1529" s="334"/>
      <c r="B1529" s="335"/>
      <c r="C1529" s="335"/>
      <c r="D1529" s="335"/>
      <c r="E1529" s="396">
        <f>IFERROR(VLOOKUP(B1529,'Dates and Rates'!A:D,3,FALSE), "")</f>
        <v>0</v>
      </c>
      <c r="F1529" s="396">
        <f t="shared" si="23"/>
        <v>0</v>
      </c>
    </row>
    <row r="1530" spans="1:6">
      <c r="A1530" s="334"/>
      <c r="B1530" s="335"/>
      <c r="C1530" s="335"/>
      <c r="D1530" s="335"/>
      <c r="E1530" s="396">
        <f>IFERROR(VLOOKUP(B1530,'Dates and Rates'!A:D,3,FALSE), "")</f>
        <v>0</v>
      </c>
      <c r="F1530" s="396">
        <f t="shared" si="23"/>
        <v>0</v>
      </c>
    </row>
    <row r="1531" spans="1:6">
      <c r="A1531" s="334"/>
      <c r="B1531" s="335"/>
      <c r="C1531" s="335"/>
      <c r="D1531" s="335"/>
      <c r="E1531" s="396">
        <f>IFERROR(VLOOKUP(B1531,'Dates and Rates'!A:D,3,FALSE), "")</f>
        <v>0</v>
      </c>
      <c r="F1531" s="396">
        <f t="shared" si="23"/>
        <v>0</v>
      </c>
    </row>
    <row r="1532" spans="1:6">
      <c r="A1532" s="334"/>
      <c r="B1532" s="335"/>
      <c r="C1532" s="335"/>
      <c r="D1532" s="335"/>
      <c r="E1532" s="396">
        <f>IFERROR(VLOOKUP(B1532,'Dates and Rates'!A:D,3,FALSE), "")</f>
        <v>0</v>
      </c>
      <c r="F1532" s="396">
        <f t="shared" si="23"/>
        <v>0</v>
      </c>
    </row>
    <row r="1533" spans="1:6">
      <c r="A1533" s="334"/>
      <c r="B1533" s="335"/>
      <c r="C1533" s="335"/>
      <c r="D1533" s="335"/>
      <c r="E1533" s="396">
        <f>IFERROR(VLOOKUP(B1533,'Dates and Rates'!A:D,3,FALSE), "")</f>
        <v>0</v>
      </c>
      <c r="F1533" s="396">
        <f t="shared" si="23"/>
        <v>0</v>
      </c>
    </row>
    <row r="1534" spans="1:6">
      <c r="A1534" s="334"/>
      <c r="B1534" s="335"/>
      <c r="C1534" s="335"/>
      <c r="D1534" s="335"/>
      <c r="E1534" s="396">
        <f>IFERROR(VLOOKUP(B1534,'Dates and Rates'!A:D,3,FALSE), "")</f>
        <v>0</v>
      </c>
      <c r="F1534" s="396">
        <f t="shared" si="23"/>
        <v>0</v>
      </c>
    </row>
    <row r="1535" spans="1:6">
      <c r="A1535" s="334"/>
      <c r="B1535" s="335"/>
      <c r="C1535" s="335"/>
      <c r="D1535" s="335"/>
      <c r="E1535" s="396">
        <f>IFERROR(VLOOKUP(B1535,'Dates and Rates'!A:D,3,FALSE), "")</f>
        <v>0</v>
      </c>
      <c r="F1535" s="396">
        <f t="shared" si="23"/>
        <v>0</v>
      </c>
    </row>
    <row r="1536" spans="1:6">
      <c r="A1536" s="334"/>
      <c r="B1536" s="335"/>
      <c r="C1536" s="335"/>
      <c r="D1536" s="335"/>
      <c r="E1536" s="396">
        <f>IFERROR(VLOOKUP(B1536,'Dates and Rates'!A:D,3,FALSE), "")</f>
        <v>0</v>
      </c>
      <c r="F1536" s="396">
        <f t="shared" si="23"/>
        <v>0</v>
      </c>
    </row>
    <row r="1537" spans="1:6">
      <c r="A1537" s="334"/>
      <c r="B1537" s="335"/>
      <c r="C1537" s="335"/>
      <c r="D1537" s="335"/>
      <c r="E1537" s="396">
        <f>IFERROR(VLOOKUP(B1537,'Dates and Rates'!A:D,3,FALSE), "")</f>
        <v>0</v>
      </c>
      <c r="F1537" s="396">
        <f t="shared" si="23"/>
        <v>0</v>
      </c>
    </row>
    <row r="1538" spans="1:6">
      <c r="A1538" s="334"/>
      <c r="B1538" s="335"/>
      <c r="C1538" s="335"/>
      <c r="D1538" s="335"/>
      <c r="E1538" s="396">
        <f>IFERROR(VLOOKUP(B1538,'Dates and Rates'!A:D,3,FALSE), "")</f>
        <v>0</v>
      </c>
      <c r="F1538" s="396">
        <f t="shared" si="23"/>
        <v>0</v>
      </c>
    </row>
    <row r="1539" spans="1:6">
      <c r="A1539" s="334"/>
      <c r="B1539" s="335"/>
      <c r="C1539" s="335"/>
      <c r="D1539" s="335"/>
      <c r="E1539" s="396">
        <f>IFERROR(VLOOKUP(B1539,'Dates and Rates'!A:D,3,FALSE), "")</f>
        <v>0</v>
      </c>
      <c r="F1539" s="396">
        <f t="shared" si="23"/>
        <v>0</v>
      </c>
    </row>
    <row r="1540" spans="1:6">
      <c r="A1540" s="334"/>
      <c r="B1540" s="335"/>
      <c r="C1540" s="335"/>
      <c r="D1540" s="335"/>
      <c r="E1540" s="396">
        <f>IFERROR(VLOOKUP(B1540,'Dates and Rates'!A:D,3,FALSE), "")</f>
        <v>0</v>
      </c>
      <c r="F1540" s="396">
        <f t="shared" si="23"/>
        <v>0</v>
      </c>
    </row>
    <row r="1541" spans="1:6">
      <c r="A1541" s="334"/>
      <c r="B1541" s="335"/>
      <c r="C1541" s="335"/>
      <c r="D1541" s="335"/>
      <c r="E1541" s="396">
        <f>IFERROR(VLOOKUP(B1541,'Dates and Rates'!A:D,3,FALSE), "")</f>
        <v>0</v>
      </c>
      <c r="F1541" s="396">
        <f t="shared" si="23"/>
        <v>0</v>
      </c>
    </row>
    <row r="1542" spans="1:6">
      <c r="A1542" s="334"/>
      <c r="B1542" s="335"/>
      <c r="C1542" s="335"/>
      <c r="D1542" s="335"/>
      <c r="E1542" s="396">
        <f>IFERROR(VLOOKUP(B1542,'Dates and Rates'!A:D,3,FALSE), "")</f>
        <v>0</v>
      </c>
      <c r="F1542" s="396">
        <f t="shared" si="23"/>
        <v>0</v>
      </c>
    </row>
    <row r="1543" spans="1:6">
      <c r="A1543" s="334"/>
      <c r="B1543" s="335"/>
      <c r="C1543" s="335"/>
      <c r="D1543" s="335"/>
      <c r="E1543" s="396">
        <f>IFERROR(VLOOKUP(B1543,'Dates and Rates'!A:D,3,FALSE), "")</f>
        <v>0</v>
      </c>
      <c r="F1543" s="396">
        <f t="shared" si="23"/>
        <v>0</v>
      </c>
    </row>
    <row r="1544" spans="1:6">
      <c r="A1544" s="334"/>
      <c r="B1544" s="335"/>
      <c r="C1544" s="335"/>
      <c r="D1544" s="335"/>
      <c r="E1544" s="396">
        <f>IFERROR(VLOOKUP(B1544,'Dates and Rates'!A:D,3,FALSE), "")</f>
        <v>0</v>
      </c>
      <c r="F1544" s="396">
        <f t="shared" si="23"/>
        <v>0</v>
      </c>
    </row>
    <row r="1545" spans="1:6">
      <c r="A1545" s="334"/>
      <c r="B1545" s="335"/>
      <c r="C1545" s="335"/>
      <c r="D1545" s="335"/>
      <c r="E1545" s="396">
        <f>IFERROR(VLOOKUP(B1545,'Dates and Rates'!A:D,3,FALSE), "")</f>
        <v>0</v>
      </c>
      <c r="F1545" s="396">
        <f t="shared" ref="F1545:F1608" si="24">+IFERROR(D1545*E1545,"")</f>
        <v>0</v>
      </c>
    </row>
    <row r="1546" spans="1:6">
      <c r="A1546" s="334"/>
      <c r="B1546" s="335"/>
      <c r="C1546" s="335"/>
      <c r="D1546" s="335"/>
      <c r="E1546" s="396">
        <f>IFERROR(VLOOKUP(B1546,'Dates and Rates'!A:D,3,FALSE), "")</f>
        <v>0</v>
      </c>
      <c r="F1546" s="396">
        <f t="shared" si="24"/>
        <v>0</v>
      </c>
    </row>
    <row r="1547" spans="1:6">
      <c r="A1547" s="334"/>
      <c r="B1547" s="335"/>
      <c r="C1547" s="335"/>
      <c r="D1547" s="335"/>
      <c r="E1547" s="396">
        <f>IFERROR(VLOOKUP(B1547,'Dates and Rates'!A:D,3,FALSE), "")</f>
        <v>0</v>
      </c>
      <c r="F1547" s="396">
        <f t="shared" si="24"/>
        <v>0</v>
      </c>
    </row>
    <row r="1548" spans="1:6">
      <c r="A1548" s="334"/>
      <c r="B1548" s="335"/>
      <c r="C1548" s="335"/>
      <c r="D1548" s="335"/>
      <c r="E1548" s="396">
        <f>IFERROR(VLOOKUP(B1548,'Dates and Rates'!A:D,3,FALSE), "")</f>
        <v>0</v>
      </c>
      <c r="F1548" s="396">
        <f t="shared" si="24"/>
        <v>0</v>
      </c>
    </row>
    <row r="1549" spans="1:6">
      <c r="A1549" s="334"/>
      <c r="B1549" s="335"/>
      <c r="C1549" s="335"/>
      <c r="D1549" s="335"/>
      <c r="E1549" s="396">
        <f>IFERROR(VLOOKUP(B1549,'Dates and Rates'!A:D,3,FALSE), "")</f>
        <v>0</v>
      </c>
      <c r="F1549" s="396">
        <f t="shared" si="24"/>
        <v>0</v>
      </c>
    </row>
    <row r="1550" spans="1:6">
      <c r="A1550" s="334"/>
      <c r="B1550" s="335"/>
      <c r="C1550" s="335"/>
      <c r="D1550" s="335"/>
      <c r="E1550" s="396">
        <f>IFERROR(VLOOKUP(B1550,'Dates and Rates'!A:D,3,FALSE), "")</f>
        <v>0</v>
      </c>
      <c r="F1550" s="396">
        <f t="shared" si="24"/>
        <v>0</v>
      </c>
    </row>
    <row r="1551" spans="1:6">
      <c r="A1551" s="334"/>
      <c r="B1551" s="335"/>
      <c r="C1551" s="335"/>
      <c r="D1551" s="335"/>
      <c r="E1551" s="396">
        <f>IFERROR(VLOOKUP(B1551,'Dates and Rates'!A:D,3,FALSE), "")</f>
        <v>0</v>
      </c>
      <c r="F1551" s="396">
        <f t="shared" si="24"/>
        <v>0</v>
      </c>
    </row>
    <row r="1552" spans="1:6">
      <c r="A1552" s="334"/>
      <c r="B1552" s="335"/>
      <c r="C1552" s="335"/>
      <c r="D1552" s="335"/>
      <c r="E1552" s="396">
        <f>IFERROR(VLOOKUP(B1552,'Dates and Rates'!A:D,3,FALSE), "")</f>
        <v>0</v>
      </c>
      <c r="F1552" s="396">
        <f t="shared" si="24"/>
        <v>0</v>
      </c>
    </row>
    <row r="1553" spans="1:6">
      <c r="A1553" s="334"/>
      <c r="B1553" s="335"/>
      <c r="C1553" s="335"/>
      <c r="D1553" s="335"/>
      <c r="E1553" s="396">
        <f>IFERROR(VLOOKUP(B1553,'Dates and Rates'!A:D,3,FALSE), "")</f>
        <v>0</v>
      </c>
      <c r="F1553" s="396">
        <f t="shared" si="24"/>
        <v>0</v>
      </c>
    </row>
    <row r="1554" spans="1:6">
      <c r="A1554" s="334"/>
      <c r="B1554" s="335"/>
      <c r="C1554" s="335"/>
      <c r="D1554" s="335"/>
      <c r="E1554" s="396">
        <f>IFERROR(VLOOKUP(B1554,'Dates and Rates'!A:D,3,FALSE), "")</f>
        <v>0</v>
      </c>
      <c r="F1554" s="396">
        <f t="shared" si="24"/>
        <v>0</v>
      </c>
    </row>
    <row r="1555" spans="1:6">
      <c r="A1555" s="334"/>
      <c r="B1555" s="335"/>
      <c r="C1555" s="335"/>
      <c r="D1555" s="335"/>
      <c r="E1555" s="396">
        <f>IFERROR(VLOOKUP(B1555,'Dates and Rates'!A:D,3,FALSE), "")</f>
        <v>0</v>
      </c>
      <c r="F1555" s="396">
        <f t="shared" si="24"/>
        <v>0</v>
      </c>
    </row>
    <row r="1556" spans="1:6">
      <c r="A1556" s="334"/>
      <c r="B1556" s="335"/>
      <c r="C1556" s="335"/>
      <c r="D1556" s="335"/>
      <c r="E1556" s="396">
        <f>IFERROR(VLOOKUP(B1556,'Dates and Rates'!A:D,3,FALSE), "")</f>
        <v>0</v>
      </c>
      <c r="F1556" s="396">
        <f t="shared" si="24"/>
        <v>0</v>
      </c>
    </row>
    <row r="1557" spans="1:6">
      <c r="A1557" s="334"/>
      <c r="B1557" s="335"/>
      <c r="C1557" s="335"/>
      <c r="D1557" s="335"/>
      <c r="E1557" s="396">
        <f>IFERROR(VLOOKUP(B1557,'Dates and Rates'!A:D,3,FALSE), "")</f>
        <v>0</v>
      </c>
      <c r="F1557" s="396">
        <f t="shared" si="24"/>
        <v>0</v>
      </c>
    </row>
    <row r="1558" spans="1:6">
      <c r="A1558" s="334"/>
      <c r="B1558" s="335"/>
      <c r="C1558" s="335"/>
      <c r="D1558" s="335"/>
      <c r="E1558" s="396">
        <f>IFERROR(VLOOKUP(B1558,'Dates and Rates'!A:D,3,FALSE), "")</f>
        <v>0</v>
      </c>
      <c r="F1558" s="396">
        <f t="shared" si="24"/>
        <v>0</v>
      </c>
    </row>
    <row r="1559" spans="1:6">
      <c r="A1559" s="334"/>
      <c r="B1559" s="335"/>
      <c r="C1559" s="335"/>
      <c r="D1559" s="335"/>
      <c r="E1559" s="396">
        <f>IFERROR(VLOOKUP(B1559,'Dates and Rates'!A:D,3,FALSE), "")</f>
        <v>0</v>
      </c>
      <c r="F1559" s="396">
        <f t="shared" si="24"/>
        <v>0</v>
      </c>
    </row>
    <row r="1560" spans="1:6">
      <c r="A1560" s="334"/>
      <c r="B1560" s="335"/>
      <c r="C1560" s="335"/>
      <c r="D1560" s="335"/>
      <c r="E1560" s="396">
        <f>IFERROR(VLOOKUP(B1560,'Dates and Rates'!A:D,3,FALSE), "")</f>
        <v>0</v>
      </c>
      <c r="F1560" s="396">
        <f t="shared" si="24"/>
        <v>0</v>
      </c>
    </row>
    <row r="1561" spans="1:6">
      <c r="A1561" s="334"/>
      <c r="B1561" s="335"/>
      <c r="C1561" s="335"/>
      <c r="D1561" s="335"/>
      <c r="E1561" s="396">
        <f>IFERROR(VLOOKUP(B1561,'Dates and Rates'!A:D,3,FALSE), "")</f>
        <v>0</v>
      </c>
      <c r="F1561" s="396">
        <f t="shared" si="24"/>
        <v>0</v>
      </c>
    </row>
    <row r="1562" spans="1:6">
      <c r="A1562" s="334"/>
      <c r="B1562" s="335"/>
      <c r="C1562" s="335"/>
      <c r="D1562" s="335"/>
      <c r="E1562" s="396">
        <f>IFERROR(VLOOKUP(B1562,'Dates and Rates'!A:D,3,FALSE), "")</f>
        <v>0</v>
      </c>
      <c r="F1562" s="396">
        <f t="shared" si="24"/>
        <v>0</v>
      </c>
    </row>
    <row r="1563" spans="1:6">
      <c r="A1563" s="334"/>
      <c r="B1563" s="335"/>
      <c r="C1563" s="335"/>
      <c r="D1563" s="335"/>
      <c r="E1563" s="396">
        <f>IFERROR(VLOOKUP(B1563,'Dates and Rates'!A:D,3,FALSE), "")</f>
        <v>0</v>
      </c>
      <c r="F1563" s="396">
        <f t="shared" si="24"/>
        <v>0</v>
      </c>
    </row>
    <row r="1564" spans="1:6">
      <c r="A1564" s="334"/>
      <c r="B1564" s="335"/>
      <c r="C1564" s="335"/>
      <c r="D1564" s="335"/>
      <c r="E1564" s="396">
        <f>IFERROR(VLOOKUP(B1564,'Dates and Rates'!A:D,3,FALSE), "")</f>
        <v>0</v>
      </c>
      <c r="F1564" s="396">
        <f t="shared" si="24"/>
        <v>0</v>
      </c>
    </row>
    <row r="1565" spans="1:6">
      <c r="A1565" s="334"/>
      <c r="B1565" s="335"/>
      <c r="C1565" s="335"/>
      <c r="D1565" s="335"/>
      <c r="E1565" s="396">
        <f>IFERROR(VLOOKUP(B1565,'Dates and Rates'!A:D,3,FALSE), "")</f>
        <v>0</v>
      </c>
      <c r="F1565" s="396">
        <f t="shared" si="24"/>
        <v>0</v>
      </c>
    </row>
    <row r="1566" spans="1:6">
      <c r="A1566" s="334"/>
      <c r="B1566" s="335"/>
      <c r="C1566" s="335"/>
      <c r="D1566" s="335"/>
      <c r="E1566" s="396">
        <f>IFERROR(VLOOKUP(B1566,'Dates and Rates'!A:D,3,FALSE), "")</f>
        <v>0</v>
      </c>
      <c r="F1566" s="396">
        <f t="shared" si="24"/>
        <v>0</v>
      </c>
    </row>
    <row r="1567" spans="1:6">
      <c r="A1567" s="334"/>
      <c r="B1567" s="335"/>
      <c r="C1567" s="335"/>
      <c r="D1567" s="335"/>
      <c r="E1567" s="396">
        <f>IFERROR(VLOOKUP(B1567,'Dates and Rates'!A:D,3,FALSE), "")</f>
        <v>0</v>
      </c>
      <c r="F1567" s="396">
        <f t="shared" si="24"/>
        <v>0</v>
      </c>
    </row>
    <row r="1568" spans="1:6">
      <c r="A1568" s="334"/>
      <c r="B1568" s="335"/>
      <c r="C1568" s="335"/>
      <c r="D1568" s="335"/>
      <c r="E1568" s="396">
        <f>IFERROR(VLOOKUP(B1568,'Dates and Rates'!A:D,3,FALSE), "")</f>
        <v>0</v>
      </c>
      <c r="F1568" s="396">
        <f t="shared" si="24"/>
        <v>0</v>
      </c>
    </row>
    <row r="1569" spans="1:6">
      <c r="A1569" s="334"/>
      <c r="B1569" s="335"/>
      <c r="C1569" s="335"/>
      <c r="D1569" s="335"/>
      <c r="E1569" s="396">
        <f>IFERROR(VLOOKUP(B1569,'Dates and Rates'!A:D,3,FALSE), "")</f>
        <v>0</v>
      </c>
      <c r="F1569" s="396">
        <f t="shared" si="24"/>
        <v>0</v>
      </c>
    </row>
    <row r="1570" spans="1:6">
      <c r="A1570" s="334"/>
      <c r="B1570" s="335"/>
      <c r="C1570" s="335"/>
      <c r="D1570" s="335"/>
      <c r="E1570" s="396">
        <f>IFERROR(VLOOKUP(B1570,'Dates and Rates'!A:D,3,FALSE), "")</f>
        <v>0</v>
      </c>
      <c r="F1570" s="396">
        <f t="shared" si="24"/>
        <v>0</v>
      </c>
    </row>
    <row r="1571" spans="1:6">
      <c r="A1571" s="334"/>
      <c r="B1571" s="335"/>
      <c r="C1571" s="335"/>
      <c r="D1571" s="335"/>
      <c r="E1571" s="396">
        <f>IFERROR(VLOOKUP(B1571,'Dates and Rates'!A:D,3,FALSE), "")</f>
        <v>0</v>
      </c>
      <c r="F1571" s="396">
        <f t="shared" si="24"/>
        <v>0</v>
      </c>
    </row>
    <row r="1572" spans="1:6">
      <c r="A1572" s="334"/>
      <c r="B1572" s="335"/>
      <c r="C1572" s="335"/>
      <c r="D1572" s="335"/>
      <c r="E1572" s="396">
        <f>IFERROR(VLOOKUP(B1572,'Dates and Rates'!A:D,3,FALSE), "")</f>
        <v>0</v>
      </c>
      <c r="F1572" s="396">
        <f t="shared" si="24"/>
        <v>0</v>
      </c>
    </row>
    <row r="1573" spans="1:6">
      <c r="A1573" s="334"/>
      <c r="B1573" s="335"/>
      <c r="C1573" s="335"/>
      <c r="D1573" s="335"/>
      <c r="E1573" s="396">
        <f>IFERROR(VLOOKUP(B1573,'Dates and Rates'!A:D,3,FALSE), "")</f>
        <v>0</v>
      </c>
      <c r="F1573" s="396">
        <f t="shared" si="24"/>
        <v>0</v>
      </c>
    </row>
    <row r="1574" spans="1:6">
      <c r="A1574" s="334"/>
      <c r="B1574" s="335"/>
      <c r="C1574" s="335"/>
      <c r="D1574" s="335"/>
      <c r="E1574" s="396">
        <f>IFERROR(VLOOKUP(B1574,'Dates and Rates'!A:D,3,FALSE), "")</f>
        <v>0</v>
      </c>
      <c r="F1574" s="396">
        <f t="shared" si="24"/>
        <v>0</v>
      </c>
    </row>
    <row r="1575" spans="1:6">
      <c r="A1575" s="334"/>
      <c r="B1575" s="335"/>
      <c r="C1575" s="335"/>
      <c r="D1575" s="335"/>
      <c r="E1575" s="396">
        <f>IFERROR(VLOOKUP(B1575,'Dates and Rates'!A:D,3,FALSE), "")</f>
        <v>0</v>
      </c>
      <c r="F1575" s="396">
        <f t="shared" si="24"/>
        <v>0</v>
      </c>
    </row>
    <row r="1576" spans="1:6">
      <c r="A1576" s="334"/>
      <c r="B1576" s="335"/>
      <c r="C1576" s="335"/>
      <c r="D1576" s="335"/>
      <c r="E1576" s="396">
        <f>IFERROR(VLOOKUP(B1576,'Dates and Rates'!A:D,3,FALSE), "")</f>
        <v>0</v>
      </c>
      <c r="F1576" s="396">
        <f t="shared" si="24"/>
        <v>0</v>
      </c>
    </row>
    <row r="1577" spans="1:6">
      <c r="A1577" s="334"/>
      <c r="B1577" s="335"/>
      <c r="C1577" s="335"/>
      <c r="D1577" s="335"/>
      <c r="E1577" s="396">
        <f>IFERROR(VLOOKUP(B1577,'Dates and Rates'!A:D,3,FALSE), "")</f>
        <v>0</v>
      </c>
      <c r="F1577" s="396">
        <f t="shared" si="24"/>
        <v>0</v>
      </c>
    </row>
    <row r="1578" spans="1:6">
      <c r="A1578" s="334"/>
      <c r="B1578" s="335"/>
      <c r="C1578" s="335"/>
      <c r="D1578" s="335"/>
      <c r="E1578" s="396">
        <f>IFERROR(VLOOKUP(B1578,'Dates and Rates'!A:D,3,FALSE), "")</f>
        <v>0</v>
      </c>
      <c r="F1578" s="396">
        <f t="shared" si="24"/>
        <v>0</v>
      </c>
    </row>
    <row r="1579" spans="1:6">
      <c r="A1579" s="334"/>
      <c r="B1579" s="335"/>
      <c r="C1579" s="335"/>
      <c r="D1579" s="335"/>
      <c r="E1579" s="396">
        <f>IFERROR(VLOOKUP(B1579,'Dates and Rates'!A:D,3,FALSE), "")</f>
        <v>0</v>
      </c>
      <c r="F1579" s="396">
        <f t="shared" si="24"/>
        <v>0</v>
      </c>
    </row>
    <row r="1580" spans="1:6">
      <c r="A1580" s="334"/>
      <c r="B1580" s="335"/>
      <c r="C1580" s="335"/>
      <c r="D1580" s="335"/>
      <c r="E1580" s="396">
        <f>IFERROR(VLOOKUP(B1580,'Dates and Rates'!A:D,3,FALSE), "")</f>
        <v>0</v>
      </c>
      <c r="F1580" s="396">
        <f t="shared" si="24"/>
        <v>0</v>
      </c>
    </row>
    <row r="1581" spans="1:6">
      <c r="A1581" s="334"/>
      <c r="B1581" s="335"/>
      <c r="C1581" s="335"/>
      <c r="D1581" s="335"/>
      <c r="E1581" s="396">
        <f>IFERROR(VLOOKUP(B1581,'Dates and Rates'!A:D,3,FALSE), "")</f>
        <v>0</v>
      </c>
      <c r="F1581" s="396">
        <f t="shared" si="24"/>
        <v>0</v>
      </c>
    </row>
    <row r="1582" spans="1:6">
      <c r="A1582" s="334"/>
      <c r="B1582" s="335"/>
      <c r="C1582" s="335"/>
      <c r="D1582" s="335"/>
      <c r="E1582" s="396">
        <f>IFERROR(VLOOKUP(B1582,'Dates and Rates'!A:D,3,FALSE), "")</f>
        <v>0</v>
      </c>
      <c r="F1582" s="396">
        <f t="shared" si="24"/>
        <v>0</v>
      </c>
    </row>
    <row r="1583" spans="1:6">
      <c r="A1583" s="334"/>
      <c r="B1583" s="335"/>
      <c r="C1583" s="335"/>
      <c r="D1583" s="335"/>
      <c r="E1583" s="396">
        <f>IFERROR(VLOOKUP(B1583,'Dates and Rates'!A:D,3,FALSE), "")</f>
        <v>0</v>
      </c>
      <c r="F1583" s="396">
        <f t="shared" si="24"/>
        <v>0</v>
      </c>
    </row>
    <row r="1584" spans="1:6">
      <c r="A1584" s="334"/>
      <c r="B1584" s="335"/>
      <c r="C1584" s="335"/>
      <c r="D1584" s="335"/>
      <c r="E1584" s="396">
        <f>IFERROR(VLOOKUP(B1584,'Dates and Rates'!A:D,3,FALSE), "")</f>
        <v>0</v>
      </c>
      <c r="F1584" s="396">
        <f t="shared" si="24"/>
        <v>0</v>
      </c>
    </row>
    <row r="1585" spans="1:6">
      <c r="A1585" s="334"/>
      <c r="B1585" s="335"/>
      <c r="C1585" s="335"/>
      <c r="D1585" s="335"/>
      <c r="E1585" s="396">
        <f>IFERROR(VLOOKUP(B1585,'Dates and Rates'!A:D,3,FALSE), "")</f>
        <v>0</v>
      </c>
      <c r="F1585" s="396">
        <f t="shared" si="24"/>
        <v>0</v>
      </c>
    </row>
    <row r="1586" spans="1:6">
      <c r="A1586" s="334"/>
      <c r="B1586" s="335"/>
      <c r="C1586" s="335"/>
      <c r="D1586" s="335"/>
      <c r="E1586" s="396">
        <f>IFERROR(VLOOKUP(B1586,'Dates and Rates'!A:D,3,FALSE), "")</f>
        <v>0</v>
      </c>
      <c r="F1586" s="396">
        <f t="shared" si="24"/>
        <v>0</v>
      </c>
    </row>
    <row r="1587" spans="1:6">
      <c r="A1587" s="334"/>
      <c r="B1587" s="335"/>
      <c r="C1587" s="335"/>
      <c r="D1587" s="335"/>
      <c r="E1587" s="396">
        <f>IFERROR(VLOOKUP(B1587,'Dates and Rates'!A:D,3,FALSE), "")</f>
        <v>0</v>
      </c>
      <c r="F1587" s="396">
        <f t="shared" si="24"/>
        <v>0</v>
      </c>
    </row>
    <row r="1588" spans="1:6">
      <c r="A1588" s="334"/>
      <c r="B1588" s="335"/>
      <c r="C1588" s="335"/>
      <c r="D1588" s="335"/>
      <c r="E1588" s="396">
        <f>IFERROR(VLOOKUP(B1588,'Dates and Rates'!A:D,3,FALSE), "")</f>
        <v>0</v>
      </c>
      <c r="F1588" s="396">
        <f t="shared" si="24"/>
        <v>0</v>
      </c>
    </row>
    <row r="1589" spans="1:6">
      <c r="A1589" s="334"/>
      <c r="B1589" s="335"/>
      <c r="C1589" s="335"/>
      <c r="D1589" s="335"/>
      <c r="E1589" s="396">
        <f>IFERROR(VLOOKUP(B1589,'Dates and Rates'!A:D,3,FALSE), "")</f>
        <v>0</v>
      </c>
      <c r="F1589" s="396">
        <f t="shared" si="24"/>
        <v>0</v>
      </c>
    </row>
    <row r="1590" spans="1:6">
      <c r="A1590" s="334"/>
      <c r="B1590" s="335"/>
      <c r="C1590" s="335"/>
      <c r="D1590" s="335"/>
      <c r="E1590" s="396">
        <f>IFERROR(VLOOKUP(B1590,'Dates and Rates'!A:D,3,FALSE), "")</f>
        <v>0</v>
      </c>
      <c r="F1590" s="396">
        <f t="shared" si="24"/>
        <v>0</v>
      </c>
    </row>
    <row r="1591" spans="1:6">
      <c r="A1591" s="334"/>
      <c r="B1591" s="335"/>
      <c r="C1591" s="335"/>
      <c r="D1591" s="335"/>
      <c r="E1591" s="396">
        <f>IFERROR(VLOOKUP(B1591,'Dates and Rates'!A:D,3,FALSE), "")</f>
        <v>0</v>
      </c>
      <c r="F1591" s="396">
        <f t="shared" si="24"/>
        <v>0</v>
      </c>
    </row>
    <row r="1592" spans="1:6">
      <c r="A1592" s="334"/>
      <c r="B1592" s="335"/>
      <c r="C1592" s="335"/>
      <c r="D1592" s="335"/>
      <c r="E1592" s="396">
        <f>IFERROR(VLOOKUP(B1592,'Dates and Rates'!A:D,3,FALSE), "")</f>
        <v>0</v>
      </c>
      <c r="F1592" s="396">
        <f t="shared" si="24"/>
        <v>0</v>
      </c>
    </row>
    <row r="1593" spans="1:6">
      <c r="A1593" s="334"/>
      <c r="B1593" s="335"/>
      <c r="C1593" s="335"/>
      <c r="D1593" s="335"/>
      <c r="E1593" s="396">
        <f>IFERROR(VLOOKUP(B1593,'Dates and Rates'!A:D,3,FALSE), "")</f>
        <v>0</v>
      </c>
      <c r="F1593" s="396">
        <f t="shared" si="24"/>
        <v>0</v>
      </c>
    </row>
    <row r="1594" spans="1:6">
      <c r="A1594" s="334"/>
      <c r="B1594" s="335"/>
      <c r="C1594" s="335"/>
      <c r="D1594" s="335"/>
      <c r="E1594" s="396">
        <f>IFERROR(VLOOKUP(B1594,'Dates and Rates'!A:D,3,FALSE), "")</f>
        <v>0</v>
      </c>
      <c r="F1594" s="396">
        <f t="shared" si="24"/>
        <v>0</v>
      </c>
    </row>
    <row r="1595" spans="1:6">
      <c r="A1595" s="334"/>
      <c r="B1595" s="335"/>
      <c r="C1595" s="335"/>
      <c r="D1595" s="335"/>
      <c r="E1595" s="396">
        <f>IFERROR(VLOOKUP(B1595,'Dates and Rates'!A:D,3,FALSE), "")</f>
        <v>0</v>
      </c>
      <c r="F1595" s="396">
        <f t="shared" si="24"/>
        <v>0</v>
      </c>
    </row>
    <row r="1596" spans="1:6">
      <c r="A1596" s="334"/>
      <c r="B1596" s="335"/>
      <c r="C1596" s="335"/>
      <c r="D1596" s="335"/>
      <c r="E1596" s="396">
        <f>IFERROR(VLOOKUP(B1596,'Dates and Rates'!A:D,3,FALSE), "")</f>
        <v>0</v>
      </c>
      <c r="F1596" s="396">
        <f t="shared" si="24"/>
        <v>0</v>
      </c>
    </row>
    <row r="1597" spans="1:6">
      <c r="A1597" s="334"/>
      <c r="B1597" s="335"/>
      <c r="C1597" s="335"/>
      <c r="D1597" s="335"/>
      <c r="E1597" s="396">
        <f>IFERROR(VLOOKUP(B1597,'Dates and Rates'!A:D,3,FALSE), "")</f>
        <v>0</v>
      </c>
      <c r="F1597" s="396">
        <f t="shared" si="24"/>
        <v>0</v>
      </c>
    </row>
    <row r="1598" spans="1:6">
      <c r="A1598" s="334"/>
      <c r="B1598" s="335"/>
      <c r="C1598" s="335"/>
      <c r="D1598" s="335"/>
      <c r="E1598" s="396">
        <f>IFERROR(VLOOKUP(B1598,'Dates and Rates'!A:D,3,FALSE), "")</f>
        <v>0</v>
      </c>
      <c r="F1598" s="396">
        <f t="shared" si="24"/>
        <v>0</v>
      </c>
    </row>
    <row r="1599" spans="1:6">
      <c r="A1599" s="334"/>
      <c r="B1599" s="335"/>
      <c r="C1599" s="335"/>
      <c r="D1599" s="335"/>
      <c r="E1599" s="396">
        <f>IFERROR(VLOOKUP(B1599,'Dates and Rates'!A:D,3,FALSE), "")</f>
        <v>0</v>
      </c>
      <c r="F1599" s="396">
        <f t="shared" si="24"/>
        <v>0</v>
      </c>
    </row>
    <row r="1600" spans="1:6">
      <c r="A1600" s="334"/>
      <c r="B1600" s="335"/>
      <c r="C1600" s="335"/>
      <c r="D1600" s="335"/>
      <c r="E1600" s="396">
        <f>IFERROR(VLOOKUP(B1600,'Dates and Rates'!A:D,3,FALSE), "")</f>
        <v>0</v>
      </c>
      <c r="F1600" s="396">
        <f t="shared" si="24"/>
        <v>0</v>
      </c>
    </row>
    <row r="1601" spans="1:6">
      <c r="A1601" s="334"/>
      <c r="B1601" s="335"/>
      <c r="C1601" s="335"/>
      <c r="D1601" s="335"/>
      <c r="E1601" s="396">
        <f>IFERROR(VLOOKUP(B1601,'Dates and Rates'!A:D,3,FALSE), "")</f>
        <v>0</v>
      </c>
      <c r="F1601" s="396">
        <f t="shared" si="24"/>
        <v>0</v>
      </c>
    </row>
    <row r="1602" spans="1:6">
      <c r="A1602" s="334"/>
      <c r="B1602" s="335"/>
      <c r="C1602" s="335"/>
      <c r="D1602" s="335"/>
      <c r="E1602" s="396">
        <f>IFERROR(VLOOKUP(B1602,'Dates and Rates'!A:D,3,FALSE), "")</f>
        <v>0</v>
      </c>
      <c r="F1602" s="396">
        <f t="shared" si="24"/>
        <v>0</v>
      </c>
    </row>
    <row r="1603" spans="1:6">
      <c r="A1603" s="334"/>
      <c r="B1603" s="335"/>
      <c r="C1603" s="335"/>
      <c r="D1603" s="335"/>
      <c r="E1603" s="396">
        <f>IFERROR(VLOOKUP(B1603,'Dates and Rates'!A:D,3,FALSE), "")</f>
        <v>0</v>
      </c>
      <c r="F1603" s="396">
        <f t="shared" si="24"/>
        <v>0</v>
      </c>
    </row>
    <row r="1604" spans="1:6">
      <c r="A1604" s="334"/>
      <c r="B1604" s="335"/>
      <c r="C1604" s="335"/>
      <c r="D1604" s="335"/>
      <c r="E1604" s="396">
        <f>IFERROR(VLOOKUP(B1604,'Dates and Rates'!A:D,3,FALSE), "")</f>
        <v>0</v>
      </c>
      <c r="F1604" s="396">
        <f t="shared" si="24"/>
        <v>0</v>
      </c>
    </row>
    <row r="1605" spans="1:6">
      <c r="A1605" s="334"/>
      <c r="B1605" s="335"/>
      <c r="C1605" s="335"/>
      <c r="D1605" s="335"/>
      <c r="E1605" s="396">
        <f>IFERROR(VLOOKUP(B1605,'Dates and Rates'!A:D,3,FALSE), "")</f>
        <v>0</v>
      </c>
      <c r="F1605" s="396">
        <f t="shared" si="24"/>
        <v>0</v>
      </c>
    </row>
    <row r="1606" spans="1:6">
      <c r="A1606" s="334"/>
      <c r="B1606" s="335"/>
      <c r="C1606" s="335"/>
      <c r="D1606" s="335"/>
      <c r="E1606" s="396">
        <f>IFERROR(VLOOKUP(B1606,'Dates and Rates'!A:D,3,FALSE), "")</f>
        <v>0</v>
      </c>
      <c r="F1606" s="396">
        <f t="shared" si="24"/>
        <v>0</v>
      </c>
    </row>
    <row r="1607" spans="1:6">
      <c r="A1607" s="334"/>
      <c r="B1607" s="335"/>
      <c r="C1607" s="335"/>
      <c r="D1607" s="335"/>
      <c r="E1607" s="396">
        <f>IFERROR(VLOOKUP(B1607,'Dates and Rates'!A:D,3,FALSE), "")</f>
        <v>0</v>
      </c>
      <c r="F1607" s="396">
        <f t="shared" si="24"/>
        <v>0</v>
      </c>
    </row>
    <row r="1608" spans="1:6">
      <c r="A1608" s="334"/>
      <c r="B1608" s="335"/>
      <c r="C1608" s="335"/>
      <c r="D1608" s="335"/>
      <c r="E1608" s="396">
        <f>IFERROR(VLOOKUP(B1608,'Dates and Rates'!A:D,3,FALSE), "")</f>
        <v>0</v>
      </c>
      <c r="F1608" s="396">
        <f t="shared" si="24"/>
        <v>0</v>
      </c>
    </row>
    <row r="1609" spans="1:6">
      <c r="A1609" s="334"/>
      <c r="B1609" s="335"/>
      <c r="C1609" s="335"/>
      <c r="D1609" s="335"/>
      <c r="E1609" s="396">
        <f>IFERROR(VLOOKUP(B1609,'Dates and Rates'!A:D,3,FALSE), "")</f>
        <v>0</v>
      </c>
      <c r="F1609" s="396">
        <f t="shared" ref="F1609:F1672" si="25">+IFERROR(D1609*E1609,"")</f>
        <v>0</v>
      </c>
    </row>
    <row r="1610" spans="1:6">
      <c r="A1610" s="334"/>
      <c r="B1610" s="335"/>
      <c r="C1610" s="335"/>
      <c r="D1610" s="335"/>
      <c r="E1610" s="396">
        <f>IFERROR(VLOOKUP(B1610,'Dates and Rates'!A:D,3,FALSE), "")</f>
        <v>0</v>
      </c>
      <c r="F1610" s="396">
        <f t="shared" si="25"/>
        <v>0</v>
      </c>
    </row>
    <row r="1611" spans="1:6">
      <c r="A1611" s="334"/>
      <c r="B1611" s="335"/>
      <c r="C1611" s="335"/>
      <c r="D1611" s="335"/>
      <c r="E1611" s="396">
        <f>IFERROR(VLOOKUP(B1611,'Dates and Rates'!A:D,3,FALSE), "")</f>
        <v>0</v>
      </c>
      <c r="F1611" s="396">
        <f t="shared" si="25"/>
        <v>0</v>
      </c>
    </row>
    <row r="1612" spans="1:6">
      <c r="A1612" s="334"/>
      <c r="B1612" s="335"/>
      <c r="C1612" s="335"/>
      <c r="D1612" s="335"/>
      <c r="E1612" s="396">
        <f>IFERROR(VLOOKUP(B1612,'Dates and Rates'!A:D,3,FALSE), "")</f>
        <v>0</v>
      </c>
      <c r="F1612" s="396">
        <f t="shared" si="25"/>
        <v>0</v>
      </c>
    </row>
    <row r="1613" spans="1:6">
      <c r="A1613" s="334"/>
      <c r="B1613" s="335"/>
      <c r="C1613" s="335"/>
      <c r="D1613" s="335"/>
      <c r="E1613" s="396">
        <f>IFERROR(VLOOKUP(B1613,'Dates and Rates'!A:D,3,FALSE), "")</f>
        <v>0</v>
      </c>
      <c r="F1613" s="396">
        <f t="shared" si="25"/>
        <v>0</v>
      </c>
    </row>
    <row r="1614" spans="1:6">
      <c r="A1614" s="334"/>
      <c r="B1614" s="335"/>
      <c r="C1614" s="335"/>
      <c r="D1614" s="335"/>
      <c r="E1614" s="396">
        <f>IFERROR(VLOOKUP(B1614,'Dates and Rates'!A:D,3,FALSE), "")</f>
        <v>0</v>
      </c>
      <c r="F1614" s="396">
        <f t="shared" si="25"/>
        <v>0</v>
      </c>
    </row>
    <row r="1615" spans="1:6">
      <c r="A1615" s="334"/>
      <c r="B1615" s="335"/>
      <c r="C1615" s="335"/>
      <c r="D1615" s="335"/>
      <c r="E1615" s="396">
        <f>IFERROR(VLOOKUP(B1615,'Dates and Rates'!A:D,3,FALSE), "")</f>
        <v>0</v>
      </c>
      <c r="F1615" s="396">
        <f t="shared" si="25"/>
        <v>0</v>
      </c>
    </row>
    <row r="1616" spans="1:6">
      <c r="A1616" s="334"/>
      <c r="B1616" s="335"/>
      <c r="C1616" s="335"/>
      <c r="D1616" s="335"/>
      <c r="E1616" s="396">
        <f>IFERROR(VLOOKUP(B1616,'Dates and Rates'!A:D,3,FALSE), "")</f>
        <v>0</v>
      </c>
      <c r="F1616" s="396">
        <f t="shared" si="25"/>
        <v>0</v>
      </c>
    </row>
    <row r="1617" spans="1:6">
      <c r="A1617" s="334"/>
      <c r="B1617" s="335"/>
      <c r="C1617" s="335"/>
      <c r="D1617" s="335"/>
      <c r="E1617" s="396">
        <f>IFERROR(VLOOKUP(B1617,'Dates and Rates'!A:D,3,FALSE), "")</f>
        <v>0</v>
      </c>
      <c r="F1617" s="396">
        <f t="shared" si="25"/>
        <v>0</v>
      </c>
    </row>
    <row r="1618" spans="1:6">
      <c r="A1618" s="334"/>
      <c r="B1618" s="335"/>
      <c r="C1618" s="335"/>
      <c r="D1618" s="335"/>
      <c r="E1618" s="396">
        <f>IFERROR(VLOOKUP(B1618,'Dates and Rates'!A:D,3,FALSE), "")</f>
        <v>0</v>
      </c>
      <c r="F1618" s="396">
        <f t="shared" si="25"/>
        <v>0</v>
      </c>
    </row>
    <row r="1619" spans="1:6">
      <c r="A1619" s="334"/>
      <c r="B1619" s="335"/>
      <c r="C1619" s="335"/>
      <c r="D1619" s="335"/>
      <c r="E1619" s="396">
        <f>IFERROR(VLOOKUP(B1619,'Dates and Rates'!A:D,3,FALSE), "")</f>
        <v>0</v>
      </c>
      <c r="F1619" s="396">
        <f t="shared" si="25"/>
        <v>0</v>
      </c>
    </row>
    <row r="1620" spans="1:6">
      <c r="A1620" s="334"/>
      <c r="B1620" s="335"/>
      <c r="C1620" s="335"/>
      <c r="D1620" s="335"/>
      <c r="E1620" s="396">
        <f>IFERROR(VLOOKUP(B1620,'Dates and Rates'!A:D,3,FALSE), "")</f>
        <v>0</v>
      </c>
      <c r="F1620" s="396">
        <f t="shared" si="25"/>
        <v>0</v>
      </c>
    </row>
    <row r="1621" spans="1:6">
      <c r="A1621" s="334"/>
      <c r="B1621" s="335"/>
      <c r="C1621" s="335"/>
      <c r="D1621" s="335"/>
      <c r="E1621" s="396">
        <f>IFERROR(VLOOKUP(B1621,'Dates and Rates'!A:D,3,FALSE), "")</f>
        <v>0</v>
      </c>
      <c r="F1621" s="396">
        <f t="shared" si="25"/>
        <v>0</v>
      </c>
    </row>
    <row r="1622" spans="1:6">
      <c r="A1622" s="334"/>
      <c r="B1622" s="335"/>
      <c r="C1622" s="335"/>
      <c r="D1622" s="335"/>
      <c r="E1622" s="396">
        <f>IFERROR(VLOOKUP(B1622,'Dates and Rates'!A:D,3,FALSE), "")</f>
        <v>0</v>
      </c>
      <c r="F1622" s="396">
        <f t="shared" si="25"/>
        <v>0</v>
      </c>
    </row>
    <row r="1623" spans="1:6">
      <c r="A1623" s="334"/>
      <c r="B1623" s="335"/>
      <c r="C1623" s="335"/>
      <c r="D1623" s="335"/>
      <c r="E1623" s="396">
        <f>IFERROR(VLOOKUP(B1623,'Dates and Rates'!A:D,3,FALSE), "")</f>
        <v>0</v>
      </c>
      <c r="F1623" s="396">
        <f t="shared" si="25"/>
        <v>0</v>
      </c>
    </row>
    <row r="1624" spans="1:6">
      <c r="A1624" s="334"/>
      <c r="B1624" s="335"/>
      <c r="C1624" s="335"/>
      <c r="D1624" s="335"/>
      <c r="E1624" s="396">
        <f>IFERROR(VLOOKUP(B1624,'Dates and Rates'!A:D,3,FALSE), "")</f>
        <v>0</v>
      </c>
      <c r="F1624" s="396">
        <f t="shared" si="25"/>
        <v>0</v>
      </c>
    </row>
    <row r="1625" spans="1:6">
      <c r="A1625" s="334"/>
      <c r="B1625" s="335"/>
      <c r="C1625" s="335"/>
      <c r="D1625" s="335"/>
      <c r="E1625" s="396">
        <f>IFERROR(VLOOKUP(B1625,'Dates and Rates'!A:D,3,FALSE), "")</f>
        <v>0</v>
      </c>
      <c r="F1625" s="396">
        <f t="shared" si="25"/>
        <v>0</v>
      </c>
    </row>
    <row r="1626" spans="1:6">
      <c r="A1626" s="334"/>
      <c r="B1626" s="335"/>
      <c r="C1626" s="335"/>
      <c r="D1626" s="335"/>
      <c r="E1626" s="396">
        <f>IFERROR(VLOOKUP(B1626,'Dates and Rates'!A:D,3,FALSE), "")</f>
        <v>0</v>
      </c>
      <c r="F1626" s="396">
        <f t="shared" si="25"/>
        <v>0</v>
      </c>
    </row>
    <row r="1627" spans="1:6">
      <c r="A1627" s="334"/>
      <c r="B1627" s="335"/>
      <c r="C1627" s="335"/>
      <c r="D1627" s="335"/>
      <c r="E1627" s="396">
        <f>IFERROR(VLOOKUP(B1627,'Dates and Rates'!A:D,3,FALSE), "")</f>
        <v>0</v>
      </c>
      <c r="F1627" s="396">
        <f t="shared" si="25"/>
        <v>0</v>
      </c>
    </row>
    <row r="1628" spans="1:6">
      <c r="A1628" s="334"/>
      <c r="B1628" s="335"/>
      <c r="C1628" s="335"/>
      <c r="D1628" s="335"/>
      <c r="E1628" s="396">
        <f>IFERROR(VLOOKUP(B1628,'Dates and Rates'!A:D,3,FALSE), "")</f>
        <v>0</v>
      </c>
      <c r="F1628" s="396">
        <f t="shared" si="25"/>
        <v>0</v>
      </c>
    </row>
    <row r="1629" spans="1:6">
      <c r="A1629" s="334"/>
      <c r="B1629" s="335"/>
      <c r="C1629" s="335"/>
      <c r="D1629" s="335"/>
      <c r="E1629" s="396">
        <f>IFERROR(VLOOKUP(B1629,'Dates and Rates'!A:D,3,FALSE), "")</f>
        <v>0</v>
      </c>
      <c r="F1629" s="396">
        <f t="shared" si="25"/>
        <v>0</v>
      </c>
    </row>
    <row r="1630" spans="1:6">
      <c r="A1630" s="334"/>
      <c r="B1630" s="335"/>
      <c r="C1630" s="335"/>
      <c r="D1630" s="335"/>
      <c r="E1630" s="396">
        <f>IFERROR(VLOOKUP(B1630,'Dates and Rates'!A:D,3,FALSE), "")</f>
        <v>0</v>
      </c>
      <c r="F1630" s="396">
        <f t="shared" si="25"/>
        <v>0</v>
      </c>
    </row>
    <row r="1631" spans="1:6">
      <c r="A1631" s="334"/>
      <c r="B1631" s="335"/>
      <c r="C1631" s="335"/>
      <c r="D1631" s="335"/>
      <c r="E1631" s="396">
        <f>IFERROR(VLOOKUP(B1631,'Dates and Rates'!A:D,3,FALSE), "")</f>
        <v>0</v>
      </c>
      <c r="F1631" s="396">
        <f t="shared" si="25"/>
        <v>0</v>
      </c>
    </row>
    <row r="1632" spans="1:6">
      <c r="A1632" s="334"/>
      <c r="B1632" s="335"/>
      <c r="C1632" s="335"/>
      <c r="D1632" s="335"/>
      <c r="E1632" s="396">
        <f>IFERROR(VLOOKUP(B1632,'Dates and Rates'!A:D,3,FALSE), "")</f>
        <v>0</v>
      </c>
      <c r="F1632" s="396">
        <f t="shared" si="25"/>
        <v>0</v>
      </c>
    </row>
    <row r="1633" spans="1:6">
      <c r="A1633" s="334"/>
      <c r="B1633" s="335"/>
      <c r="C1633" s="335"/>
      <c r="D1633" s="335"/>
      <c r="E1633" s="396">
        <f>IFERROR(VLOOKUP(B1633,'Dates and Rates'!A:D,3,FALSE), "")</f>
        <v>0</v>
      </c>
      <c r="F1633" s="396">
        <f t="shared" si="25"/>
        <v>0</v>
      </c>
    </row>
    <row r="1634" spans="1:6">
      <c r="A1634" s="334"/>
      <c r="B1634" s="335"/>
      <c r="C1634" s="335"/>
      <c r="D1634" s="335"/>
      <c r="E1634" s="396">
        <f>IFERROR(VLOOKUP(B1634,'Dates and Rates'!A:D,3,FALSE), "")</f>
        <v>0</v>
      </c>
      <c r="F1634" s="396">
        <f t="shared" si="25"/>
        <v>0</v>
      </c>
    </row>
    <row r="1635" spans="1:6">
      <c r="A1635" s="334"/>
      <c r="B1635" s="335"/>
      <c r="C1635" s="335"/>
      <c r="D1635" s="335"/>
      <c r="E1635" s="396">
        <f>IFERROR(VLOOKUP(B1635,'Dates and Rates'!A:D,3,FALSE), "")</f>
        <v>0</v>
      </c>
      <c r="F1635" s="396">
        <f t="shared" si="25"/>
        <v>0</v>
      </c>
    </row>
    <row r="1636" spans="1:6">
      <c r="A1636" s="334"/>
      <c r="B1636" s="335"/>
      <c r="C1636" s="335"/>
      <c r="D1636" s="335"/>
      <c r="E1636" s="396">
        <f>IFERROR(VLOOKUP(B1636,'Dates and Rates'!A:D,3,FALSE), "")</f>
        <v>0</v>
      </c>
      <c r="F1636" s="396">
        <f t="shared" si="25"/>
        <v>0</v>
      </c>
    </row>
    <row r="1637" spans="1:6">
      <c r="A1637" s="334"/>
      <c r="B1637" s="335"/>
      <c r="C1637" s="335"/>
      <c r="D1637" s="335"/>
      <c r="E1637" s="396">
        <f>IFERROR(VLOOKUP(B1637,'Dates and Rates'!A:D,3,FALSE), "")</f>
        <v>0</v>
      </c>
      <c r="F1637" s="396">
        <f t="shared" si="25"/>
        <v>0</v>
      </c>
    </row>
    <row r="1638" spans="1:6">
      <c r="A1638" s="334"/>
      <c r="B1638" s="335"/>
      <c r="C1638" s="335"/>
      <c r="D1638" s="335"/>
      <c r="E1638" s="396">
        <f>IFERROR(VLOOKUP(B1638,'Dates and Rates'!A:D,3,FALSE), "")</f>
        <v>0</v>
      </c>
      <c r="F1638" s="396">
        <f t="shared" si="25"/>
        <v>0</v>
      </c>
    </row>
    <row r="1639" spans="1:6">
      <c r="A1639" s="334"/>
      <c r="B1639" s="335"/>
      <c r="C1639" s="335"/>
      <c r="D1639" s="335"/>
      <c r="E1639" s="396">
        <f>IFERROR(VLOOKUP(B1639,'Dates and Rates'!A:D,3,FALSE), "")</f>
        <v>0</v>
      </c>
      <c r="F1639" s="396">
        <f t="shared" si="25"/>
        <v>0</v>
      </c>
    </row>
    <row r="1640" spans="1:6">
      <c r="A1640" s="334"/>
      <c r="B1640" s="335"/>
      <c r="C1640" s="335"/>
      <c r="D1640" s="335"/>
      <c r="E1640" s="396">
        <f>IFERROR(VLOOKUP(B1640,'Dates and Rates'!A:D,3,FALSE), "")</f>
        <v>0</v>
      </c>
      <c r="F1640" s="396">
        <f t="shared" si="25"/>
        <v>0</v>
      </c>
    </row>
    <row r="1641" spans="1:6">
      <c r="A1641" s="334"/>
      <c r="B1641" s="335"/>
      <c r="C1641" s="335"/>
      <c r="D1641" s="335"/>
      <c r="E1641" s="396">
        <f>IFERROR(VLOOKUP(B1641,'Dates and Rates'!A:D,3,FALSE), "")</f>
        <v>0</v>
      </c>
      <c r="F1641" s="396">
        <f t="shared" si="25"/>
        <v>0</v>
      </c>
    </row>
    <row r="1642" spans="1:6">
      <c r="A1642" s="334"/>
      <c r="B1642" s="335"/>
      <c r="C1642" s="335"/>
      <c r="D1642" s="335"/>
      <c r="E1642" s="396">
        <f>IFERROR(VLOOKUP(B1642,'Dates and Rates'!A:D,3,FALSE), "")</f>
        <v>0</v>
      </c>
      <c r="F1642" s="396">
        <f t="shared" si="25"/>
        <v>0</v>
      </c>
    </row>
    <row r="1643" spans="1:6">
      <c r="A1643" s="334"/>
      <c r="B1643" s="335"/>
      <c r="C1643" s="335"/>
      <c r="D1643" s="335"/>
      <c r="E1643" s="396">
        <f>IFERROR(VLOOKUP(B1643,'Dates and Rates'!A:D,3,FALSE), "")</f>
        <v>0</v>
      </c>
      <c r="F1643" s="396">
        <f t="shared" si="25"/>
        <v>0</v>
      </c>
    </row>
    <row r="1644" spans="1:6">
      <c r="A1644" s="334"/>
      <c r="B1644" s="335"/>
      <c r="C1644" s="335"/>
      <c r="D1644" s="335"/>
      <c r="E1644" s="396">
        <f>IFERROR(VLOOKUP(B1644,'Dates and Rates'!A:D,3,FALSE), "")</f>
        <v>0</v>
      </c>
      <c r="F1644" s="396">
        <f t="shared" si="25"/>
        <v>0</v>
      </c>
    </row>
    <row r="1645" spans="1:6">
      <c r="A1645" s="334"/>
      <c r="B1645" s="335"/>
      <c r="C1645" s="335"/>
      <c r="D1645" s="335"/>
      <c r="E1645" s="396">
        <f>IFERROR(VLOOKUP(B1645,'Dates and Rates'!A:D,3,FALSE), "")</f>
        <v>0</v>
      </c>
      <c r="F1645" s="396">
        <f t="shared" si="25"/>
        <v>0</v>
      </c>
    </row>
    <row r="1646" spans="1:6">
      <c r="A1646" s="334"/>
      <c r="B1646" s="335"/>
      <c r="C1646" s="335"/>
      <c r="D1646" s="335"/>
      <c r="E1646" s="396">
        <f>IFERROR(VLOOKUP(B1646,'Dates and Rates'!A:D,3,FALSE), "")</f>
        <v>0</v>
      </c>
      <c r="F1646" s="396">
        <f t="shared" si="25"/>
        <v>0</v>
      </c>
    </row>
    <row r="1647" spans="1:6">
      <c r="A1647" s="334"/>
      <c r="B1647" s="335"/>
      <c r="C1647" s="335"/>
      <c r="D1647" s="335"/>
      <c r="E1647" s="396">
        <f>IFERROR(VLOOKUP(B1647,'Dates and Rates'!A:D,3,FALSE), "")</f>
        <v>0</v>
      </c>
      <c r="F1647" s="396">
        <f t="shared" si="25"/>
        <v>0</v>
      </c>
    </row>
    <row r="1648" spans="1:6">
      <c r="A1648" s="334"/>
      <c r="B1648" s="335"/>
      <c r="C1648" s="335"/>
      <c r="D1648" s="335"/>
      <c r="E1648" s="396">
        <f>IFERROR(VLOOKUP(B1648,'Dates and Rates'!A:D,3,FALSE), "")</f>
        <v>0</v>
      </c>
      <c r="F1648" s="396">
        <f t="shared" si="25"/>
        <v>0</v>
      </c>
    </row>
    <row r="1649" spans="1:6">
      <c r="A1649" s="334"/>
      <c r="B1649" s="335"/>
      <c r="C1649" s="335"/>
      <c r="D1649" s="335"/>
      <c r="E1649" s="396">
        <f>IFERROR(VLOOKUP(B1649,'Dates and Rates'!A:D,3,FALSE), "")</f>
        <v>0</v>
      </c>
      <c r="F1649" s="396">
        <f t="shared" si="25"/>
        <v>0</v>
      </c>
    </row>
    <row r="1650" spans="1:6">
      <c r="A1650" s="334"/>
      <c r="B1650" s="335"/>
      <c r="C1650" s="335"/>
      <c r="D1650" s="335"/>
      <c r="E1650" s="396">
        <f>IFERROR(VLOOKUP(B1650,'Dates and Rates'!A:D,3,FALSE), "")</f>
        <v>0</v>
      </c>
      <c r="F1650" s="396">
        <f t="shared" si="25"/>
        <v>0</v>
      </c>
    </row>
    <row r="1651" spans="1:6">
      <c r="A1651" s="334"/>
      <c r="B1651" s="335"/>
      <c r="C1651" s="335"/>
      <c r="D1651" s="335"/>
      <c r="E1651" s="396">
        <f>IFERROR(VLOOKUP(B1651,'Dates and Rates'!A:D,3,FALSE), "")</f>
        <v>0</v>
      </c>
      <c r="F1651" s="396">
        <f t="shared" si="25"/>
        <v>0</v>
      </c>
    </row>
    <row r="1652" spans="1:6">
      <c r="A1652" s="334"/>
      <c r="B1652" s="335"/>
      <c r="C1652" s="335"/>
      <c r="D1652" s="335"/>
      <c r="E1652" s="396">
        <f>IFERROR(VLOOKUP(B1652,'Dates and Rates'!A:D,3,FALSE), "")</f>
        <v>0</v>
      </c>
      <c r="F1652" s="396">
        <f t="shared" si="25"/>
        <v>0</v>
      </c>
    </row>
    <row r="1653" spans="1:6">
      <c r="A1653" s="334"/>
      <c r="B1653" s="335"/>
      <c r="C1653" s="335"/>
      <c r="D1653" s="335"/>
      <c r="E1653" s="396">
        <f>IFERROR(VLOOKUP(B1653,'Dates and Rates'!A:D,3,FALSE), "")</f>
        <v>0</v>
      </c>
      <c r="F1653" s="396">
        <f t="shared" si="25"/>
        <v>0</v>
      </c>
    </row>
    <row r="1654" spans="1:6">
      <c r="A1654" s="334"/>
      <c r="B1654" s="335"/>
      <c r="C1654" s="335"/>
      <c r="D1654" s="335"/>
      <c r="E1654" s="396">
        <f>IFERROR(VLOOKUP(B1654,'Dates and Rates'!A:D,3,FALSE), "")</f>
        <v>0</v>
      </c>
      <c r="F1654" s="396">
        <f t="shared" si="25"/>
        <v>0</v>
      </c>
    </row>
    <row r="1655" spans="1:6">
      <c r="A1655" s="334"/>
      <c r="B1655" s="335"/>
      <c r="C1655" s="335"/>
      <c r="D1655" s="335"/>
      <c r="E1655" s="396">
        <f>IFERROR(VLOOKUP(B1655,'Dates and Rates'!A:D,3,FALSE), "")</f>
        <v>0</v>
      </c>
      <c r="F1655" s="396">
        <f t="shared" si="25"/>
        <v>0</v>
      </c>
    </row>
    <row r="1656" spans="1:6">
      <c r="A1656" s="334"/>
      <c r="B1656" s="335"/>
      <c r="C1656" s="335"/>
      <c r="D1656" s="335"/>
      <c r="E1656" s="396">
        <f>IFERROR(VLOOKUP(B1656,'Dates and Rates'!A:D,3,FALSE), "")</f>
        <v>0</v>
      </c>
      <c r="F1656" s="396">
        <f t="shared" si="25"/>
        <v>0</v>
      </c>
    </row>
    <row r="1657" spans="1:6">
      <c r="A1657" s="334"/>
      <c r="B1657" s="335"/>
      <c r="C1657" s="335"/>
      <c r="D1657" s="335"/>
      <c r="E1657" s="396">
        <f>IFERROR(VLOOKUP(B1657,'Dates and Rates'!A:D,3,FALSE), "")</f>
        <v>0</v>
      </c>
      <c r="F1657" s="396">
        <f t="shared" si="25"/>
        <v>0</v>
      </c>
    </row>
    <row r="1658" spans="1:6">
      <c r="A1658" s="334"/>
      <c r="B1658" s="335"/>
      <c r="C1658" s="335"/>
      <c r="D1658" s="335"/>
      <c r="E1658" s="396">
        <f>IFERROR(VLOOKUP(B1658,'Dates and Rates'!A:D,3,FALSE), "")</f>
        <v>0</v>
      </c>
      <c r="F1658" s="396">
        <f t="shared" si="25"/>
        <v>0</v>
      </c>
    </row>
    <row r="1659" spans="1:6">
      <c r="A1659" s="334"/>
      <c r="B1659" s="335"/>
      <c r="C1659" s="335"/>
      <c r="D1659" s="335"/>
      <c r="E1659" s="396">
        <f>IFERROR(VLOOKUP(B1659,'Dates and Rates'!A:D,3,FALSE), "")</f>
        <v>0</v>
      </c>
      <c r="F1659" s="396">
        <f t="shared" si="25"/>
        <v>0</v>
      </c>
    </row>
    <row r="1660" spans="1:6">
      <c r="A1660" s="334"/>
      <c r="B1660" s="335"/>
      <c r="C1660" s="335"/>
      <c r="D1660" s="335"/>
      <c r="E1660" s="396">
        <f>IFERROR(VLOOKUP(B1660,'Dates and Rates'!A:D,3,FALSE), "")</f>
        <v>0</v>
      </c>
      <c r="F1660" s="396">
        <f t="shared" si="25"/>
        <v>0</v>
      </c>
    </row>
    <row r="1661" spans="1:6">
      <c r="A1661" s="334"/>
      <c r="B1661" s="335"/>
      <c r="C1661" s="335"/>
      <c r="D1661" s="335"/>
      <c r="E1661" s="396">
        <f>IFERROR(VLOOKUP(B1661,'Dates and Rates'!A:D,3,FALSE), "")</f>
        <v>0</v>
      </c>
      <c r="F1661" s="396">
        <f t="shared" si="25"/>
        <v>0</v>
      </c>
    </row>
    <row r="1662" spans="1:6">
      <c r="A1662" s="334"/>
      <c r="B1662" s="335"/>
      <c r="C1662" s="335"/>
      <c r="D1662" s="335"/>
      <c r="E1662" s="396">
        <f>IFERROR(VLOOKUP(B1662,'Dates and Rates'!A:D,3,FALSE), "")</f>
        <v>0</v>
      </c>
      <c r="F1662" s="396">
        <f t="shared" si="25"/>
        <v>0</v>
      </c>
    </row>
    <row r="1663" spans="1:6">
      <c r="A1663" s="334"/>
      <c r="B1663" s="335"/>
      <c r="C1663" s="335"/>
      <c r="D1663" s="335"/>
      <c r="E1663" s="396">
        <f>IFERROR(VLOOKUP(B1663,'Dates and Rates'!A:D,3,FALSE), "")</f>
        <v>0</v>
      </c>
      <c r="F1663" s="396">
        <f t="shared" si="25"/>
        <v>0</v>
      </c>
    </row>
    <row r="1664" spans="1:6">
      <c r="A1664" s="334"/>
      <c r="B1664" s="335"/>
      <c r="C1664" s="335"/>
      <c r="D1664" s="335"/>
      <c r="E1664" s="396">
        <f>IFERROR(VLOOKUP(B1664,'Dates and Rates'!A:D,3,FALSE), "")</f>
        <v>0</v>
      </c>
      <c r="F1664" s="396">
        <f t="shared" si="25"/>
        <v>0</v>
      </c>
    </row>
    <row r="1665" spans="1:6">
      <c r="A1665" s="334"/>
      <c r="B1665" s="335"/>
      <c r="C1665" s="335"/>
      <c r="D1665" s="335"/>
      <c r="E1665" s="396">
        <f>IFERROR(VLOOKUP(B1665,'Dates and Rates'!A:D,3,FALSE), "")</f>
        <v>0</v>
      </c>
      <c r="F1665" s="396">
        <f t="shared" si="25"/>
        <v>0</v>
      </c>
    </row>
    <row r="1666" spans="1:6">
      <c r="A1666" s="334"/>
      <c r="B1666" s="335"/>
      <c r="C1666" s="335"/>
      <c r="D1666" s="335"/>
      <c r="E1666" s="396">
        <f>IFERROR(VLOOKUP(B1666,'Dates and Rates'!A:D,3,FALSE), "")</f>
        <v>0</v>
      </c>
      <c r="F1666" s="396">
        <f t="shared" si="25"/>
        <v>0</v>
      </c>
    </row>
    <row r="1667" spans="1:6">
      <c r="A1667" s="334"/>
      <c r="B1667" s="335"/>
      <c r="C1667" s="335"/>
      <c r="D1667" s="335"/>
      <c r="E1667" s="396">
        <f>IFERROR(VLOOKUP(B1667,'Dates and Rates'!A:D,3,FALSE), "")</f>
        <v>0</v>
      </c>
      <c r="F1667" s="396">
        <f t="shared" si="25"/>
        <v>0</v>
      </c>
    </row>
    <row r="1668" spans="1:6">
      <c r="A1668" s="334"/>
      <c r="B1668" s="335"/>
      <c r="C1668" s="335"/>
      <c r="D1668" s="335"/>
      <c r="E1668" s="396">
        <f>IFERROR(VLOOKUP(B1668,'Dates and Rates'!A:D,3,FALSE), "")</f>
        <v>0</v>
      </c>
      <c r="F1668" s="396">
        <f t="shared" si="25"/>
        <v>0</v>
      </c>
    </row>
    <row r="1669" spans="1:6">
      <c r="A1669" s="334"/>
      <c r="B1669" s="335"/>
      <c r="C1669" s="335"/>
      <c r="D1669" s="335"/>
      <c r="E1669" s="396">
        <f>IFERROR(VLOOKUP(B1669,'Dates and Rates'!A:D,3,FALSE), "")</f>
        <v>0</v>
      </c>
      <c r="F1669" s="396">
        <f t="shared" si="25"/>
        <v>0</v>
      </c>
    </row>
    <row r="1670" spans="1:6">
      <c r="A1670" s="334"/>
      <c r="B1670" s="335"/>
      <c r="C1670" s="335"/>
      <c r="D1670" s="335"/>
      <c r="E1670" s="396">
        <f>IFERROR(VLOOKUP(B1670,'Dates and Rates'!A:D,3,FALSE), "")</f>
        <v>0</v>
      </c>
      <c r="F1670" s="396">
        <f t="shared" si="25"/>
        <v>0</v>
      </c>
    </row>
    <row r="1671" spans="1:6">
      <c r="A1671" s="334"/>
      <c r="B1671" s="335"/>
      <c r="C1671" s="335"/>
      <c r="D1671" s="335"/>
      <c r="E1671" s="396">
        <f>IFERROR(VLOOKUP(B1671,'Dates and Rates'!A:D,3,FALSE), "")</f>
        <v>0</v>
      </c>
      <c r="F1671" s="396">
        <f t="shared" si="25"/>
        <v>0</v>
      </c>
    </row>
    <row r="1672" spans="1:6">
      <c r="A1672" s="334"/>
      <c r="B1672" s="335"/>
      <c r="C1672" s="335"/>
      <c r="D1672" s="335"/>
      <c r="E1672" s="396">
        <f>IFERROR(VLOOKUP(B1672,'Dates and Rates'!A:D,3,FALSE), "")</f>
        <v>0</v>
      </c>
      <c r="F1672" s="396">
        <f t="shared" si="25"/>
        <v>0</v>
      </c>
    </row>
    <row r="1673" spans="1:6">
      <c r="A1673" s="334"/>
      <c r="B1673" s="335"/>
      <c r="C1673" s="335"/>
      <c r="D1673" s="335"/>
      <c r="E1673" s="396">
        <f>IFERROR(VLOOKUP(B1673,'Dates and Rates'!A:D,3,FALSE), "")</f>
        <v>0</v>
      </c>
      <c r="F1673" s="396">
        <f t="shared" ref="F1673:F1736" si="26">+IFERROR(D1673*E1673,"")</f>
        <v>0</v>
      </c>
    </row>
    <row r="1674" spans="1:6">
      <c r="A1674" s="334"/>
      <c r="B1674" s="335"/>
      <c r="C1674" s="335"/>
      <c r="D1674" s="335"/>
      <c r="E1674" s="396">
        <f>IFERROR(VLOOKUP(B1674,'Dates and Rates'!A:D,3,FALSE), "")</f>
        <v>0</v>
      </c>
      <c r="F1674" s="396">
        <f t="shared" si="26"/>
        <v>0</v>
      </c>
    </row>
    <row r="1675" spans="1:6">
      <c r="A1675" s="334"/>
      <c r="B1675" s="335"/>
      <c r="C1675" s="335"/>
      <c r="D1675" s="335"/>
      <c r="E1675" s="396">
        <f>IFERROR(VLOOKUP(B1675,'Dates and Rates'!A:D,3,FALSE), "")</f>
        <v>0</v>
      </c>
      <c r="F1675" s="396">
        <f t="shared" si="26"/>
        <v>0</v>
      </c>
    </row>
    <row r="1676" spans="1:6">
      <c r="A1676" s="334"/>
      <c r="B1676" s="335"/>
      <c r="C1676" s="335"/>
      <c r="D1676" s="335"/>
      <c r="E1676" s="396">
        <f>IFERROR(VLOOKUP(B1676,'Dates and Rates'!A:D,3,FALSE), "")</f>
        <v>0</v>
      </c>
      <c r="F1676" s="396">
        <f t="shared" si="26"/>
        <v>0</v>
      </c>
    </row>
    <row r="1677" spans="1:6">
      <c r="A1677" s="334"/>
      <c r="B1677" s="335"/>
      <c r="C1677" s="335"/>
      <c r="D1677" s="335"/>
      <c r="E1677" s="396">
        <f>IFERROR(VLOOKUP(B1677,'Dates and Rates'!A:D,3,FALSE), "")</f>
        <v>0</v>
      </c>
      <c r="F1677" s="396">
        <f t="shared" si="26"/>
        <v>0</v>
      </c>
    </row>
    <row r="1678" spans="1:6">
      <c r="A1678" s="334"/>
      <c r="B1678" s="335"/>
      <c r="C1678" s="335"/>
      <c r="D1678" s="335"/>
      <c r="E1678" s="396">
        <f>IFERROR(VLOOKUP(B1678,'Dates and Rates'!A:D,3,FALSE), "")</f>
        <v>0</v>
      </c>
      <c r="F1678" s="396">
        <f t="shared" si="26"/>
        <v>0</v>
      </c>
    </row>
    <row r="1679" spans="1:6">
      <c r="A1679" s="334"/>
      <c r="B1679" s="335"/>
      <c r="C1679" s="335"/>
      <c r="D1679" s="335"/>
      <c r="E1679" s="396">
        <f>IFERROR(VLOOKUP(B1679,'Dates and Rates'!A:D,3,FALSE), "")</f>
        <v>0</v>
      </c>
      <c r="F1679" s="396">
        <f t="shared" si="26"/>
        <v>0</v>
      </c>
    </row>
    <row r="1680" spans="1:6">
      <c r="A1680" s="334"/>
      <c r="B1680" s="335"/>
      <c r="C1680" s="335"/>
      <c r="D1680" s="335"/>
      <c r="E1680" s="396">
        <f>IFERROR(VLOOKUP(B1680,'Dates and Rates'!A:D,3,FALSE), "")</f>
        <v>0</v>
      </c>
      <c r="F1680" s="396">
        <f t="shared" si="26"/>
        <v>0</v>
      </c>
    </row>
    <row r="1681" spans="1:6">
      <c r="A1681" s="334"/>
      <c r="B1681" s="335"/>
      <c r="C1681" s="335"/>
      <c r="D1681" s="335"/>
      <c r="E1681" s="396">
        <f>IFERROR(VLOOKUP(B1681,'Dates and Rates'!A:D,3,FALSE), "")</f>
        <v>0</v>
      </c>
      <c r="F1681" s="396">
        <f t="shared" si="26"/>
        <v>0</v>
      </c>
    </row>
    <row r="1682" spans="1:6">
      <c r="A1682" s="334"/>
      <c r="B1682" s="335"/>
      <c r="C1682" s="335"/>
      <c r="D1682" s="335"/>
      <c r="E1682" s="396">
        <f>IFERROR(VLOOKUP(B1682,'Dates and Rates'!A:D,3,FALSE), "")</f>
        <v>0</v>
      </c>
      <c r="F1682" s="396">
        <f t="shared" si="26"/>
        <v>0</v>
      </c>
    </row>
    <row r="1683" spans="1:6">
      <c r="A1683" s="334"/>
      <c r="B1683" s="335"/>
      <c r="C1683" s="335"/>
      <c r="D1683" s="335"/>
      <c r="E1683" s="396">
        <f>IFERROR(VLOOKUP(B1683,'Dates and Rates'!A:D,3,FALSE), "")</f>
        <v>0</v>
      </c>
      <c r="F1683" s="396">
        <f t="shared" si="26"/>
        <v>0</v>
      </c>
    </row>
    <row r="1684" spans="1:6">
      <c r="A1684" s="334"/>
      <c r="B1684" s="335"/>
      <c r="C1684" s="335"/>
      <c r="D1684" s="335"/>
      <c r="E1684" s="396">
        <f>IFERROR(VLOOKUP(B1684,'Dates and Rates'!A:D,3,FALSE), "")</f>
        <v>0</v>
      </c>
      <c r="F1684" s="396">
        <f t="shared" si="26"/>
        <v>0</v>
      </c>
    </row>
    <row r="1685" spans="1:6">
      <c r="A1685" s="334"/>
      <c r="B1685" s="335"/>
      <c r="C1685" s="335"/>
      <c r="D1685" s="335"/>
      <c r="E1685" s="396">
        <f>IFERROR(VLOOKUP(B1685,'Dates and Rates'!A:D,3,FALSE), "")</f>
        <v>0</v>
      </c>
      <c r="F1685" s="396">
        <f t="shared" si="26"/>
        <v>0</v>
      </c>
    </row>
    <row r="1686" spans="1:6">
      <c r="A1686" s="334"/>
      <c r="B1686" s="335"/>
      <c r="C1686" s="335"/>
      <c r="D1686" s="335"/>
      <c r="E1686" s="396">
        <f>IFERROR(VLOOKUP(B1686,'Dates and Rates'!A:D,3,FALSE), "")</f>
        <v>0</v>
      </c>
      <c r="F1686" s="396">
        <f t="shared" si="26"/>
        <v>0</v>
      </c>
    </row>
    <row r="1687" spans="1:6">
      <c r="A1687" s="334"/>
      <c r="B1687" s="335"/>
      <c r="C1687" s="335"/>
      <c r="D1687" s="335"/>
      <c r="E1687" s="396">
        <f>IFERROR(VLOOKUP(B1687,'Dates and Rates'!A:D,3,FALSE), "")</f>
        <v>0</v>
      </c>
      <c r="F1687" s="396">
        <f t="shared" si="26"/>
        <v>0</v>
      </c>
    </row>
    <row r="1688" spans="1:6">
      <c r="A1688" s="334"/>
      <c r="B1688" s="335"/>
      <c r="C1688" s="335"/>
      <c r="D1688" s="335"/>
      <c r="E1688" s="396">
        <f>IFERROR(VLOOKUP(B1688,'Dates and Rates'!A:D,3,FALSE), "")</f>
        <v>0</v>
      </c>
      <c r="F1688" s="396">
        <f t="shared" si="26"/>
        <v>0</v>
      </c>
    </row>
    <row r="1689" spans="1:6">
      <c r="A1689" s="334"/>
      <c r="B1689" s="335"/>
      <c r="C1689" s="335"/>
      <c r="D1689" s="335"/>
      <c r="E1689" s="396">
        <f>IFERROR(VLOOKUP(B1689,'Dates and Rates'!A:D,3,FALSE), "")</f>
        <v>0</v>
      </c>
      <c r="F1689" s="396">
        <f t="shared" si="26"/>
        <v>0</v>
      </c>
    </row>
    <row r="1690" spans="1:6">
      <c r="A1690" s="334"/>
      <c r="B1690" s="335"/>
      <c r="C1690" s="335"/>
      <c r="D1690" s="335"/>
      <c r="E1690" s="396">
        <f>IFERROR(VLOOKUP(B1690,'Dates and Rates'!A:D,3,FALSE), "")</f>
        <v>0</v>
      </c>
      <c r="F1690" s="396">
        <f t="shared" si="26"/>
        <v>0</v>
      </c>
    </row>
    <row r="1691" spans="1:6">
      <c r="A1691" s="334"/>
      <c r="B1691" s="335"/>
      <c r="C1691" s="335"/>
      <c r="D1691" s="335"/>
      <c r="E1691" s="396">
        <f>IFERROR(VLOOKUP(B1691,'Dates and Rates'!A:D,3,FALSE), "")</f>
        <v>0</v>
      </c>
      <c r="F1691" s="396">
        <f t="shared" si="26"/>
        <v>0</v>
      </c>
    </row>
    <row r="1692" spans="1:6">
      <c r="A1692" s="334"/>
      <c r="B1692" s="335"/>
      <c r="C1692" s="335"/>
      <c r="D1692" s="335"/>
      <c r="E1692" s="396">
        <f>IFERROR(VLOOKUP(B1692,'Dates and Rates'!A:D,3,FALSE), "")</f>
        <v>0</v>
      </c>
      <c r="F1692" s="396">
        <f t="shared" si="26"/>
        <v>0</v>
      </c>
    </row>
    <row r="1693" spans="1:6">
      <c r="A1693" s="334"/>
      <c r="B1693" s="335"/>
      <c r="C1693" s="335"/>
      <c r="D1693" s="335"/>
      <c r="E1693" s="396">
        <f>IFERROR(VLOOKUP(B1693,'Dates and Rates'!A:D,3,FALSE), "")</f>
        <v>0</v>
      </c>
      <c r="F1693" s="396">
        <f t="shared" si="26"/>
        <v>0</v>
      </c>
    </row>
    <row r="1694" spans="1:6">
      <c r="A1694" s="334"/>
      <c r="B1694" s="335"/>
      <c r="C1694" s="335"/>
      <c r="D1694" s="335"/>
      <c r="E1694" s="396">
        <f>IFERROR(VLOOKUP(B1694,'Dates and Rates'!A:D,3,FALSE), "")</f>
        <v>0</v>
      </c>
      <c r="F1694" s="396">
        <f t="shared" si="26"/>
        <v>0</v>
      </c>
    </row>
    <row r="1695" spans="1:6">
      <c r="A1695" s="334"/>
      <c r="B1695" s="335"/>
      <c r="C1695" s="335"/>
      <c r="D1695" s="335"/>
      <c r="E1695" s="396">
        <f>IFERROR(VLOOKUP(B1695,'Dates and Rates'!A:D,3,FALSE), "")</f>
        <v>0</v>
      </c>
      <c r="F1695" s="396">
        <f t="shared" si="26"/>
        <v>0</v>
      </c>
    </row>
    <row r="1696" spans="1:6">
      <c r="A1696" s="334"/>
      <c r="B1696" s="335"/>
      <c r="C1696" s="335"/>
      <c r="D1696" s="335"/>
      <c r="E1696" s="396">
        <f>IFERROR(VLOOKUP(B1696,'Dates and Rates'!A:D,3,FALSE), "")</f>
        <v>0</v>
      </c>
      <c r="F1696" s="396">
        <f t="shared" si="26"/>
        <v>0</v>
      </c>
    </row>
    <row r="1697" spans="1:6">
      <c r="A1697" s="334"/>
      <c r="B1697" s="335"/>
      <c r="C1697" s="335"/>
      <c r="D1697" s="335"/>
      <c r="E1697" s="396">
        <f>IFERROR(VLOOKUP(B1697,'Dates and Rates'!A:D,3,FALSE), "")</f>
        <v>0</v>
      </c>
      <c r="F1697" s="396">
        <f t="shared" si="26"/>
        <v>0</v>
      </c>
    </row>
    <row r="1698" spans="1:6">
      <c r="A1698" s="334"/>
      <c r="B1698" s="335"/>
      <c r="C1698" s="335"/>
      <c r="D1698" s="335"/>
      <c r="E1698" s="396">
        <f>IFERROR(VLOOKUP(B1698,'Dates and Rates'!A:D,3,FALSE), "")</f>
        <v>0</v>
      </c>
      <c r="F1698" s="396">
        <f t="shared" si="26"/>
        <v>0</v>
      </c>
    </row>
    <row r="1699" spans="1:6">
      <c r="A1699" s="334"/>
      <c r="B1699" s="335"/>
      <c r="C1699" s="335"/>
      <c r="D1699" s="335"/>
      <c r="E1699" s="396">
        <f>IFERROR(VLOOKUP(B1699,'Dates and Rates'!A:D,3,FALSE), "")</f>
        <v>0</v>
      </c>
      <c r="F1699" s="396">
        <f t="shared" si="26"/>
        <v>0</v>
      </c>
    </row>
    <row r="1700" spans="1:6">
      <c r="A1700" s="334"/>
      <c r="B1700" s="335"/>
      <c r="C1700" s="335"/>
      <c r="D1700" s="335"/>
      <c r="E1700" s="396">
        <f>IFERROR(VLOOKUP(B1700,'Dates and Rates'!A:D,3,FALSE), "")</f>
        <v>0</v>
      </c>
      <c r="F1700" s="396">
        <f t="shared" si="26"/>
        <v>0</v>
      </c>
    </row>
    <row r="1701" spans="1:6">
      <c r="A1701" s="334"/>
      <c r="B1701" s="335"/>
      <c r="C1701" s="335"/>
      <c r="D1701" s="335"/>
      <c r="E1701" s="396">
        <f>IFERROR(VLOOKUP(B1701,'Dates and Rates'!A:D,3,FALSE), "")</f>
        <v>0</v>
      </c>
      <c r="F1701" s="396">
        <f t="shared" si="26"/>
        <v>0</v>
      </c>
    </row>
    <row r="1702" spans="1:6">
      <c r="A1702" s="334"/>
      <c r="B1702" s="335"/>
      <c r="C1702" s="335"/>
      <c r="D1702" s="335"/>
      <c r="E1702" s="396">
        <f>IFERROR(VLOOKUP(B1702,'Dates and Rates'!A:D,3,FALSE), "")</f>
        <v>0</v>
      </c>
      <c r="F1702" s="396">
        <f t="shared" si="26"/>
        <v>0</v>
      </c>
    </row>
    <row r="1703" spans="1:6">
      <c r="A1703" s="334"/>
      <c r="B1703" s="335"/>
      <c r="C1703" s="335"/>
      <c r="D1703" s="335"/>
      <c r="E1703" s="396">
        <f>IFERROR(VLOOKUP(B1703,'Dates and Rates'!A:D,3,FALSE), "")</f>
        <v>0</v>
      </c>
      <c r="F1703" s="396">
        <f t="shared" si="26"/>
        <v>0</v>
      </c>
    </row>
    <row r="1704" spans="1:6">
      <c r="A1704" s="334"/>
      <c r="B1704" s="335"/>
      <c r="C1704" s="335"/>
      <c r="D1704" s="335"/>
      <c r="E1704" s="396">
        <f>IFERROR(VLOOKUP(B1704,'Dates and Rates'!A:D,3,FALSE), "")</f>
        <v>0</v>
      </c>
      <c r="F1704" s="396">
        <f t="shared" si="26"/>
        <v>0</v>
      </c>
    </row>
    <row r="1705" spans="1:6">
      <c r="A1705" s="334"/>
      <c r="B1705" s="335"/>
      <c r="C1705" s="335"/>
      <c r="D1705" s="335"/>
      <c r="E1705" s="396">
        <f>IFERROR(VLOOKUP(B1705,'Dates and Rates'!A:D,3,FALSE), "")</f>
        <v>0</v>
      </c>
      <c r="F1705" s="396">
        <f t="shared" si="26"/>
        <v>0</v>
      </c>
    </row>
    <row r="1706" spans="1:6">
      <c r="A1706" s="334"/>
      <c r="B1706" s="335"/>
      <c r="C1706" s="335"/>
      <c r="D1706" s="335"/>
      <c r="E1706" s="396">
        <f>IFERROR(VLOOKUP(B1706,'Dates and Rates'!A:D,3,FALSE), "")</f>
        <v>0</v>
      </c>
      <c r="F1706" s="396">
        <f t="shared" si="26"/>
        <v>0</v>
      </c>
    </row>
    <row r="1707" spans="1:6">
      <c r="A1707" s="334"/>
      <c r="B1707" s="335"/>
      <c r="C1707" s="335"/>
      <c r="D1707" s="335"/>
      <c r="E1707" s="396">
        <f>IFERROR(VLOOKUP(B1707,'Dates and Rates'!A:D,3,FALSE), "")</f>
        <v>0</v>
      </c>
      <c r="F1707" s="396">
        <f t="shared" si="26"/>
        <v>0</v>
      </c>
    </row>
    <row r="1708" spans="1:6">
      <c r="A1708" s="334"/>
      <c r="B1708" s="335"/>
      <c r="C1708" s="335"/>
      <c r="D1708" s="335"/>
      <c r="E1708" s="396">
        <f>IFERROR(VLOOKUP(B1708,'Dates and Rates'!A:D,3,FALSE), "")</f>
        <v>0</v>
      </c>
      <c r="F1708" s="396">
        <f t="shared" si="26"/>
        <v>0</v>
      </c>
    </row>
    <row r="1709" spans="1:6">
      <c r="A1709" s="334"/>
      <c r="B1709" s="335"/>
      <c r="C1709" s="335"/>
      <c r="D1709" s="335"/>
      <c r="E1709" s="396">
        <f>IFERROR(VLOOKUP(B1709,'Dates and Rates'!A:D,3,FALSE), "")</f>
        <v>0</v>
      </c>
      <c r="F1709" s="396">
        <f t="shared" si="26"/>
        <v>0</v>
      </c>
    </row>
    <row r="1710" spans="1:6">
      <c r="A1710" s="334"/>
      <c r="B1710" s="335"/>
      <c r="C1710" s="335"/>
      <c r="D1710" s="335"/>
      <c r="E1710" s="396">
        <f>IFERROR(VLOOKUP(B1710,'Dates and Rates'!A:D,3,FALSE), "")</f>
        <v>0</v>
      </c>
      <c r="F1710" s="396">
        <f t="shared" si="26"/>
        <v>0</v>
      </c>
    </row>
    <row r="1711" spans="1:6">
      <c r="A1711" s="334"/>
      <c r="B1711" s="335"/>
      <c r="C1711" s="335"/>
      <c r="D1711" s="335"/>
      <c r="E1711" s="396">
        <f>IFERROR(VLOOKUP(B1711,'Dates and Rates'!A:D,3,FALSE), "")</f>
        <v>0</v>
      </c>
      <c r="F1711" s="396">
        <f t="shared" si="26"/>
        <v>0</v>
      </c>
    </row>
    <row r="1712" spans="1:6">
      <c r="A1712" s="334"/>
      <c r="B1712" s="335"/>
      <c r="C1712" s="335"/>
      <c r="D1712" s="335"/>
      <c r="E1712" s="396">
        <f>IFERROR(VLOOKUP(B1712,'Dates and Rates'!A:D,3,FALSE), "")</f>
        <v>0</v>
      </c>
      <c r="F1712" s="396">
        <f t="shared" si="26"/>
        <v>0</v>
      </c>
    </row>
    <row r="1713" spans="1:6">
      <c r="A1713" s="334"/>
      <c r="B1713" s="335"/>
      <c r="C1713" s="335"/>
      <c r="D1713" s="335"/>
      <c r="E1713" s="396">
        <f>IFERROR(VLOOKUP(B1713,'Dates and Rates'!A:D,3,FALSE), "")</f>
        <v>0</v>
      </c>
      <c r="F1713" s="396">
        <f t="shared" si="26"/>
        <v>0</v>
      </c>
    </row>
    <row r="1714" spans="1:6">
      <c r="A1714" s="334"/>
      <c r="B1714" s="335"/>
      <c r="C1714" s="335"/>
      <c r="D1714" s="335"/>
      <c r="E1714" s="396">
        <f>IFERROR(VLOOKUP(B1714,'Dates and Rates'!A:D,3,FALSE), "")</f>
        <v>0</v>
      </c>
      <c r="F1714" s="396">
        <f t="shared" si="26"/>
        <v>0</v>
      </c>
    </row>
    <row r="1715" spans="1:6">
      <c r="A1715" s="334"/>
      <c r="B1715" s="335"/>
      <c r="C1715" s="335"/>
      <c r="D1715" s="335"/>
      <c r="E1715" s="396">
        <f>IFERROR(VLOOKUP(B1715,'Dates and Rates'!A:D,3,FALSE), "")</f>
        <v>0</v>
      </c>
      <c r="F1715" s="396">
        <f t="shared" si="26"/>
        <v>0</v>
      </c>
    </row>
    <row r="1716" spans="1:6">
      <c r="A1716" s="334"/>
      <c r="B1716" s="335"/>
      <c r="C1716" s="335"/>
      <c r="D1716" s="335"/>
      <c r="E1716" s="396">
        <f>IFERROR(VLOOKUP(B1716,'Dates and Rates'!A:D,3,FALSE), "")</f>
        <v>0</v>
      </c>
      <c r="F1716" s="396">
        <f t="shared" si="26"/>
        <v>0</v>
      </c>
    </row>
    <row r="1717" spans="1:6">
      <c r="A1717" s="334"/>
      <c r="B1717" s="335"/>
      <c r="C1717" s="335"/>
      <c r="D1717" s="335"/>
      <c r="E1717" s="396">
        <f>IFERROR(VLOOKUP(B1717,'Dates and Rates'!A:D,3,FALSE), "")</f>
        <v>0</v>
      </c>
      <c r="F1717" s="396">
        <f t="shared" si="26"/>
        <v>0</v>
      </c>
    </row>
    <row r="1718" spans="1:6">
      <c r="A1718" s="334"/>
      <c r="B1718" s="335"/>
      <c r="C1718" s="335"/>
      <c r="D1718" s="335"/>
      <c r="E1718" s="396">
        <f>IFERROR(VLOOKUP(B1718,'Dates and Rates'!A:D,3,FALSE), "")</f>
        <v>0</v>
      </c>
      <c r="F1718" s="396">
        <f t="shared" si="26"/>
        <v>0</v>
      </c>
    </row>
    <row r="1719" spans="1:6">
      <c r="A1719" s="334"/>
      <c r="B1719" s="335"/>
      <c r="C1719" s="335"/>
      <c r="D1719" s="335"/>
      <c r="E1719" s="396">
        <f>IFERROR(VLOOKUP(B1719,'Dates and Rates'!A:D,3,FALSE), "")</f>
        <v>0</v>
      </c>
      <c r="F1719" s="396">
        <f t="shared" si="26"/>
        <v>0</v>
      </c>
    </row>
    <row r="1720" spans="1:6">
      <c r="A1720" s="334"/>
      <c r="B1720" s="335"/>
      <c r="C1720" s="335"/>
      <c r="D1720" s="335"/>
      <c r="E1720" s="396">
        <f>IFERROR(VLOOKUP(B1720,'Dates and Rates'!A:D,3,FALSE), "")</f>
        <v>0</v>
      </c>
      <c r="F1720" s="396">
        <f t="shared" si="26"/>
        <v>0</v>
      </c>
    </row>
    <row r="1721" spans="1:6">
      <c r="A1721" s="334"/>
      <c r="B1721" s="335"/>
      <c r="C1721" s="335"/>
      <c r="D1721" s="335"/>
      <c r="E1721" s="396">
        <f>IFERROR(VLOOKUP(B1721,'Dates and Rates'!A:D,3,FALSE), "")</f>
        <v>0</v>
      </c>
      <c r="F1721" s="396">
        <f t="shared" si="26"/>
        <v>0</v>
      </c>
    </row>
    <row r="1722" spans="1:6">
      <c r="A1722" s="334"/>
      <c r="B1722" s="335"/>
      <c r="C1722" s="335"/>
      <c r="D1722" s="335"/>
      <c r="E1722" s="396">
        <f>IFERROR(VLOOKUP(B1722,'Dates and Rates'!A:D,3,FALSE), "")</f>
        <v>0</v>
      </c>
      <c r="F1722" s="396">
        <f t="shared" si="26"/>
        <v>0</v>
      </c>
    </row>
    <row r="1723" spans="1:6">
      <c r="A1723" s="334"/>
      <c r="B1723" s="335"/>
      <c r="C1723" s="335"/>
      <c r="D1723" s="335"/>
      <c r="E1723" s="396">
        <f>IFERROR(VLOOKUP(B1723,'Dates and Rates'!A:D,3,FALSE), "")</f>
        <v>0</v>
      </c>
      <c r="F1723" s="396">
        <f t="shared" si="26"/>
        <v>0</v>
      </c>
    </row>
    <row r="1724" spans="1:6">
      <c r="A1724" s="334"/>
      <c r="B1724" s="335"/>
      <c r="C1724" s="335"/>
      <c r="D1724" s="335"/>
      <c r="E1724" s="396">
        <f>IFERROR(VLOOKUP(B1724,'Dates and Rates'!A:D,3,FALSE), "")</f>
        <v>0</v>
      </c>
      <c r="F1724" s="396">
        <f t="shared" si="26"/>
        <v>0</v>
      </c>
    </row>
    <row r="1725" spans="1:6">
      <c r="A1725" s="334"/>
      <c r="B1725" s="335"/>
      <c r="C1725" s="335"/>
      <c r="D1725" s="335"/>
      <c r="E1725" s="396">
        <f>IFERROR(VLOOKUP(B1725,'Dates and Rates'!A:D,3,FALSE), "")</f>
        <v>0</v>
      </c>
      <c r="F1725" s="396">
        <f t="shared" si="26"/>
        <v>0</v>
      </c>
    </row>
    <row r="1726" spans="1:6">
      <c r="A1726" s="334"/>
      <c r="B1726" s="335"/>
      <c r="C1726" s="335"/>
      <c r="D1726" s="335"/>
      <c r="E1726" s="396">
        <f>IFERROR(VLOOKUP(B1726,'Dates and Rates'!A:D,3,FALSE), "")</f>
        <v>0</v>
      </c>
      <c r="F1726" s="396">
        <f t="shared" si="26"/>
        <v>0</v>
      </c>
    </row>
    <row r="1727" spans="1:6">
      <c r="A1727" s="334"/>
      <c r="B1727" s="335"/>
      <c r="C1727" s="335"/>
      <c r="D1727" s="335"/>
      <c r="E1727" s="396">
        <f>IFERROR(VLOOKUP(B1727,'Dates and Rates'!A:D,3,FALSE), "")</f>
        <v>0</v>
      </c>
      <c r="F1727" s="396">
        <f t="shared" si="26"/>
        <v>0</v>
      </c>
    </row>
    <row r="1728" spans="1:6">
      <c r="A1728" s="334"/>
      <c r="B1728" s="335"/>
      <c r="C1728" s="335"/>
      <c r="D1728" s="335"/>
      <c r="E1728" s="396">
        <f>IFERROR(VLOOKUP(B1728,'Dates and Rates'!A:D,3,FALSE), "")</f>
        <v>0</v>
      </c>
      <c r="F1728" s="396">
        <f t="shared" si="26"/>
        <v>0</v>
      </c>
    </row>
    <row r="1729" spans="1:6">
      <c r="A1729" s="334"/>
      <c r="B1729" s="335"/>
      <c r="C1729" s="335"/>
      <c r="D1729" s="335"/>
      <c r="E1729" s="396">
        <f>IFERROR(VLOOKUP(B1729,'Dates and Rates'!A:D,3,FALSE), "")</f>
        <v>0</v>
      </c>
      <c r="F1729" s="396">
        <f t="shared" si="26"/>
        <v>0</v>
      </c>
    </row>
    <row r="1730" spans="1:6">
      <c r="A1730" s="334"/>
      <c r="B1730" s="335"/>
      <c r="C1730" s="335"/>
      <c r="D1730" s="335"/>
      <c r="E1730" s="396">
        <f>IFERROR(VLOOKUP(B1730,'Dates and Rates'!A:D,3,FALSE), "")</f>
        <v>0</v>
      </c>
      <c r="F1730" s="396">
        <f t="shared" si="26"/>
        <v>0</v>
      </c>
    </row>
    <row r="1731" spans="1:6">
      <c r="A1731" s="334"/>
      <c r="B1731" s="335"/>
      <c r="C1731" s="335"/>
      <c r="D1731" s="335"/>
      <c r="E1731" s="396">
        <f>IFERROR(VLOOKUP(B1731,'Dates and Rates'!A:D,3,FALSE), "")</f>
        <v>0</v>
      </c>
      <c r="F1731" s="396">
        <f t="shared" si="26"/>
        <v>0</v>
      </c>
    </row>
    <row r="1732" spans="1:6">
      <c r="A1732" s="334"/>
      <c r="B1732" s="335"/>
      <c r="C1732" s="335"/>
      <c r="D1732" s="335"/>
      <c r="E1732" s="396">
        <f>IFERROR(VLOOKUP(B1732,'Dates and Rates'!A:D,3,FALSE), "")</f>
        <v>0</v>
      </c>
      <c r="F1732" s="396">
        <f t="shared" si="26"/>
        <v>0</v>
      </c>
    </row>
    <row r="1733" spans="1:6">
      <c r="A1733" s="334"/>
      <c r="B1733" s="335"/>
      <c r="C1733" s="335"/>
      <c r="D1733" s="335"/>
      <c r="E1733" s="396">
        <f>IFERROR(VLOOKUP(B1733,'Dates and Rates'!A:D,3,FALSE), "")</f>
        <v>0</v>
      </c>
      <c r="F1733" s="396">
        <f t="shared" si="26"/>
        <v>0</v>
      </c>
    </row>
    <row r="1734" spans="1:6">
      <c r="A1734" s="334"/>
      <c r="B1734" s="335"/>
      <c r="C1734" s="335"/>
      <c r="D1734" s="335"/>
      <c r="E1734" s="396">
        <f>IFERROR(VLOOKUP(B1734,'Dates and Rates'!A:D,3,FALSE), "")</f>
        <v>0</v>
      </c>
      <c r="F1734" s="396">
        <f t="shared" si="26"/>
        <v>0</v>
      </c>
    </row>
    <row r="1735" spans="1:6">
      <c r="A1735" s="334"/>
      <c r="B1735" s="335"/>
      <c r="C1735" s="335"/>
      <c r="D1735" s="335"/>
      <c r="E1735" s="396">
        <f>IFERROR(VLOOKUP(B1735,'Dates and Rates'!A:D,3,FALSE), "")</f>
        <v>0</v>
      </c>
      <c r="F1735" s="396">
        <f t="shared" si="26"/>
        <v>0</v>
      </c>
    </row>
    <row r="1736" spans="1:6">
      <c r="A1736" s="334"/>
      <c r="B1736" s="335"/>
      <c r="C1736" s="335"/>
      <c r="D1736" s="335"/>
      <c r="E1736" s="396">
        <f>IFERROR(VLOOKUP(B1736,'Dates and Rates'!A:D,3,FALSE), "")</f>
        <v>0</v>
      </c>
      <c r="F1736" s="396">
        <f t="shared" si="26"/>
        <v>0</v>
      </c>
    </row>
    <row r="1737" spans="1:6">
      <c r="A1737" s="334"/>
      <c r="B1737" s="335"/>
      <c r="C1737" s="335"/>
      <c r="D1737" s="335"/>
      <c r="E1737" s="396">
        <f>IFERROR(VLOOKUP(B1737,'Dates and Rates'!A:D,3,FALSE), "")</f>
        <v>0</v>
      </c>
      <c r="F1737" s="396">
        <f t="shared" ref="F1737:F1800" si="27">+IFERROR(D1737*E1737,"")</f>
        <v>0</v>
      </c>
    </row>
    <row r="1738" spans="1:6">
      <c r="A1738" s="334"/>
      <c r="B1738" s="335"/>
      <c r="C1738" s="335"/>
      <c r="D1738" s="335"/>
      <c r="E1738" s="396">
        <f>IFERROR(VLOOKUP(B1738,'Dates and Rates'!A:D,3,FALSE), "")</f>
        <v>0</v>
      </c>
      <c r="F1738" s="396">
        <f t="shared" si="27"/>
        <v>0</v>
      </c>
    </row>
    <row r="1739" spans="1:6">
      <c r="A1739" s="334"/>
      <c r="B1739" s="335"/>
      <c r="C1739" s="335"/>
      <c r="D1739" s="335"/>
      <c r="E1739" s="396">
        <f>IFERROR(VLOOKUP(B1739,'Dates and Rates'!A:D,3,FALSE), "")</f>
        <v>0</v>
      </c>
      <c r="F1739" s="396">
        <f t="shared" si="27"/>
        <v>0</v>
      </c>
    </row>
    <row r="1740" spans="1:6">
      <c r="A1740" s="334"/>
      <c r="B1740" s="335"/>
      <c r="C1740" s="335"/>
      <c r="D1740" s="335"/>
      <c r="E1740" s="396">
        <f>IFERROR(VLOOKUP(B1740,'Dates and Rates'!A:D,3,FALSE), "")</f>
        <v>0</v>
      </c>
      <c r="F1740" s="396">
        <f t="shared" si="27"/>
        <v>0</v>
      </c>
    </row>
    <row r="1741" spans="1:6">
      <c r="A1741" s="334"/>
      <c r="B1741" s="335"/>
      <c r="C1741" s="335"/>
      <c r="D1741" s="335"/>
      <c r="E1741" s="396">
        <f>IFERROR(VLOOKUP(B1741,'Dates and Rates'!A:D,3,FALSE), "")</f>
        <v>0</v>
      </c>
      <c r="F1741" s="396">
        <f t="shared" si="27"/>
        <v>0</v>
      </c>
    </row>
    <row r="1742" spans="1:6">
      <c r="A1742" s="334"/>
      <c r="B1742" s="335"/>
      <c r="C1742" s="335"/>
      <c r="D1742" s="335"/>
      <c r="E1742" s="396">
        <f>IFERROR(VLOOKUP(B1742,'Dates and Rates'!A:D,3,FALSE), "")</f>
        <v>0</v>
      </c>
      <c r="F1742" s="396">
        <f t="shared" si="27"/>
        <v>0</v>
      </c>
    </row>
    <row r="1743" spans="1:6">
      <c r="A1743" s="334"/>
      <c r="B1743" s="335"/>
      <c r="C1743" s="335"/>
      <c r="D1743" s="335"/>
      <c r="E1743" s="396">
        <f>IFERROR(VLOOKUP(B1743,'Dates and Rates'!A:D,3,FALSE), "")</f>
        <v>0</v>
      </c>
      <c r="F1743" s="396">
        <f t="shared" si="27"/>
        <v>0</v>
      </c>
    </row>
    <row r="1744" spans="1:6">
      <c r="A1744" s="334"/>
      <c r="B1744" s="335"/>
      <c r="C1744" s="335"/>
      <c r="D1744" s="335"/>
      <c r="E1744" s="396">
        <f>IFERROR(VLOOKUP(B1744,'Dates and Rates'!A:D,3,FALSE), "")</f>
        <v>0</v>
      </c>
      <c r="F1744" s="396">
        <f t="shared" si="27"/>
        <v>0</v>
      </c>
    </row>
    <row r="1745" spans="1:6">
      <c r="A1745" s="334"/>
      <c r="B1745" s="335"/>
      <c r="C1745" s="335"/>
      <c r="D1745" s="335"/>
      <c r="E1745" s="396">
        <f>IFERROR(VLOOKUP(B1745,'Dates and Rates'!A:D,3,FALSE), "")</f>
        <v>0</v>
      </c>
      <c r="F1745" s="396">
        <f t="shared" si="27"/>
        <v>0</v>
      </c>
    </row>
    <row r="1746" spans="1:6">
      <c r="A1746" s="334"/>
      <c r="B1746" s="335"/>
      <c r="C1746" s="335"/>
      <c r="D1746" s="335"/>
      <c r="E1746" s="396">
        <f>IFERROR(VLOOKUP(B1746,'Dates and Rates'!A:D,3,FALSE), "")</f>
        <v>0</v>
      </c>
      <c r="F1746" s="396">
        <f t="shared" si="27"/>
        <v>0</v>
      </c>
    </row>
    <row r="1747" spans="1:6">
      <c r="A1747" s="334"/>
      <c r="B1747" s="335"/>
      <c r="C1747" s="335"/>
      <c r="D1747" s="335"/>
      <c r="E1747" s="396">
        <f>IFERROR(VLOOKUP(B1747,'Dates and Rates'!A:D,3,FALSE), "")</f>
        <v>0</v>
      </c>
      <c r="F1747" s="396">
        <f t="shared" si="27"/>
        <v>0</v>
      </c>
    </row>
    <row r="1748" spans="1:6">
      <c r="A1748" s="334"/>
      <c r="B1748" s="335"/>
      <c r="C1748" s="335"/>
      <c r="D1748" s="335"/>
      <c r="E1748" s="396">
        <f>IFERROR(VLOOKUP(B1748,'Dates and Rates'!A:D,3,FALSE), "")</f>
        <v>0</v>
      </c>
      <c r="F1748" s="396">
        <f t="shared" si="27"/>
        <v>0</v>
      </c>
    </row>
    <row r="1749" spans="1:6">
      <c r="A1749" s="334"/>
      <c r="B1749" s="335"/>
      <c r="C1749" s="335"/>
      <c r="D1749" s="335"/>
      <c r="E1749" s="396">
        <f>IFERROR(VLOOKUP(B1749,'Dates and Rates'!A:D,3,FALSE), "")</f>
        <v>0</v>
      </c>
      <c r="F1749" s="396">
        <f t="shared" si="27"/>
        <v>0</v>
      </c>
    </row>
    <row r="1750" spans="1:6">
      <c r="A1750" s="334"/>
      <c r="B1750" s="335"/>
      <c r="C1750" s="335"/>
      <c r="D1750" s="335"/>
      <c r="E1750" s="396">
        <f>IFERROR(VLOOKUP(B1750,'Dates and Rates'!A:D,3,FALSE), "")</f>
        <v>0</v>
      </c>
      <c r="F1750" s="396">
        <f t="shared" si="27"/>
        <v>0</v>
      </c>
    </row>
    <row r="1751" spans="1:6">
      <c r="A1751" s="334"/>
      <c r="B1751" s="335"/>
      <c r="C1751" s="335"/>
      <c r="D1751" s="335"/>
      <c r="E1751" s="396">
        <f>IFERROR(VLOOKUP(B1751,'Dates and Rates'!A:D,3,FALSE), "")</f>
        <v>0</v>
      </c>
      <c r="F1751" s="396">
        <f t="shared" si="27"/>
        <v>0</v>
      </c>
    </row>
    <row r="1752" spans="1:6">
      <c r="A1752" s="334"/>
      <c r="B1752" s="335"/>
      <c r="C1752" s="335"/>
      <c r="D1752" s="335"/>
      <c r="E1752" s="396">
        <f>IFERROR(VLOOKUP(B1752,'Dates and Rates'!A:D,3,FALSE), "")</f>
        <v>0</v>
      </c>
      <c r="F1752" s="396">
        <f t="shared" si="27"/>
        <v>0</v>
      </c>
    </row>
    <row r="1753" spans="1:6">
      <c r="A1753" s="334"/>
      <c r="B1753" s="335"/>
      <c r="C1753" s="335"/>
      <c r="D1753" s="335"/>
      <c r="E1753" s="396">
        <f>IFERROR(VLOOKUP(B1753,'Dates and Rates'!A:D,3,FALSE), "")</f>
        <v>0</v>
      </c>
      <c r="F1753" s="396">
        <f t="shared" si="27"/>
        <v>0</v>
      </c>
    </row>
    <row r="1754" spans="1:6">
      <c r="A1754" s="334"/>
      <c r="B1754" s="335"/>
      <c r="C1754" s="335"/>
      <c r="D1754" s="335"/>
      <c r="E1754" s="396">
        <f>IFERROR(VLOOKUP(B1754,'Dates and Rates'!A:D,3,FALSE), "")</f>
        <v>0</v>
      </c>
      <c r="F1754" s="396">
        <f t="shared" si="27"/>
        <v>0</v>
      </c>
    </row>
    <row r="1755" spans="1:6">
      <c r="A1755" s="334"/>
      <c r="B1755" s="335"/>
      <c r="C1755" s="335"/>
      <c r="D1755" s="335"/>
      <c r="E1755" s="396">
        <f>IFERROR(VLOOKUP(B1755,'Dates and Rates'!A:D,3,FALSE), "")</f>
        <v>0</v>
      </c>
      <c r="F1755" s="396">
        <f t="shared" si="27"/>
        <v>0</v>
      </c>
    </row>
    <row r="1756" spans="1:6">
      <c r="A1756" s="334"/>
      <c r="B1756" s="335"/>
      <c r="C1756" s="335"/>
      <c r="D1756" s="335"/>
      <c r="E1756" s="396">
        <f>IFERROR(VLOOKUP(B1756,'Dates and Rates'!A:D,3,FALSE), "")</f>
        <v>0</v>
      </c>
      <c r="F1756" s="396">
        <f t="shared" si="27"/>
        <v>0</v>
      </c>
    </row>
    <row r="1757" spans="1:6">
      <c r="A1757" s="334"/>
      <c r="B1757" s="335"/>
      <c r="C1757" s="335"/>
      <c r="D1757" s="335"/>
      <c r="E1757" s="396">
        <f>IFERROR(VLOOKUP(B1757,'Dates and Rates'!A:D,3,FALSE), "")</f>
        <v>0</v>
      </c>
      <c r="F1757" s="396">
        <f t="shared" si="27"/>
        <v>0</v>
      </c>
    </row>
    <row r="1758" spans="1:6">
      <c r="A1758" s="334"/>
      <c r="B1758" s="335"/>
      <c r="C1758" s="335"/>
      <c r="D1758" s="335"/>
      <c r="E1758" s="396">
        <f>IFERROR(VLOOKUP(B1758,'Dates and Rates'!A:D,3,FALSE), "")</f>
        <v>0</v>
      </c>
      <c r="F1758" s="396">
        <f t="shared" si="27"/>
        <v>0</v>
      </c>
    </row>
    <row r="1759" spans="1:6">
      <c r="A1759" s="334"/>
      <c r="B1759" s="335"/>
      <c r="C1759" s="335"/>
      <c r="D1759" s="335"/>
      <c r="E1759" s="396">
        <f>IFERROR(VLOOKUP(B1759,'Dates and Rates'!A:D,3,FALSE), "")</f>
        <v>0</v>
      </c>
      <c r="F1759" s="396">
        <f t="shared" si="27"/>
        <v>0</v>
      </c>
    </row>
    <row r="1760" spans="1:6">
      <c r="A1760" s="334"/>
      <c r="B1760" s="335"/>
      <c r="C1760" s="335"/>
      <c r="D1760" s="335"/>
      <c r="E1760" s="396">
        <f>IFERROR(VLOOKUP(B1760,'Dates and Rates'!A:D,3,FALSE), "")</f>
        <v>0</v>
      </c>
      <c r="F1760" s="396">
        <f t="shared" si="27"/>
        <v>0</v>
      </c>
    </row>
    <row r="1761" spans="1:6">
      <c r="A1761" s="334"/>
      <c r="B1761" s="335"/>
      <c r="C1761" s="335"/>
      <c r="D1761" s="335"/>
      <c r="E1761" s="396">
        <f>IFERROR(VLOOKUP(B1761,'Dates and Rates'!A:D,3,FALSE), "")</f>
        <v>0</v>
      </c>
      <c r="F1761" s="396">
        <f t="shared" si="27"/>
        <v>0</v>
      </c>
    </row>
    <row r="1762" spans="1:6">
      <c r="A1762" s="334"/>
      <c r="B1762" s="335"/>
      <c r="C1762" s="335"/>
      <c r="D1762" s="335"/>
      <c r="E1762" s="396">
        <f>IFERROR(VLOOKUP(B1762,'Dates and Rates'!A:D,3,FALSE), "")</f>
        <v>0</v>
      </c>
      <c r="F1762" s="396">
        <f t="shared" si="27"/>
        <v>0</v>
      </c>
    </row>
    <row r="1763" spans="1:6">
      <c r="A1763" s="334"/>
      <c r="B1763" s="335"/>
      <c r="C1763" s="335"/>
      <c r="D1763" s="335"/>
      <c r="E1763" s="396">
        <f>IFERROR(VLOOKUP(B1763,'Dates and Rates'!A:D,3,FALSE), "")</f>
        <v>0</v>
      </c>
      <c r="F1763" s="396">
        <f t="shared" si="27"/>
        <v>0</v>
      </c>
    </row>
    <row r="1764" spans="1:6">
      <c r="A1764" s="334"/>
      <c r="B1764" s="335"/>
      <c r="C1764" s="335"/>
      <c r="D1764" s="335"/>
      <c r="E1764" s="396">
        <f>IFERROR(VLOOKUP(B1764,'Dates and Rates'!A:D,3,FALSE), "")</f>
        <v>0</v>
      </c>
      <c r="F1764" s="396">
        <f t="shared" si="27"/>
        <v>0</v>
      </c>
    </row>
    <row r="1765" spans="1:6">
      <c r="A1765" s="334"/>
      <c r="B1765" s="335"/>
      <c r="C1765" s="335"/>
      <c r="D1765" s="335"/>
      <c r="E1765" s="396">
        <f>IFERROR(VLOOKUP(B1765,'Dates and Rates'!A:D,3,FALSE), "")</f>
        <v>0</v>
      </c>
      <c r="F1765" s="396">
        <f t="shared" si="27"/>
        <v>0</v>
      </c>
    </row>
    <row r="1766" spans="1:6">
      <c r="A1766" s="334"/>
      <c r="B1766" s="335"/>
      <c r="C1766" s="335"/>
      <c r="D1766" s="335"/>
      <c r="E1766" s="396">
        <f>IFERROR(VLOOKUP(B1766,'Dates and Rates'!A:D,3,FALSE), "")</f>
        <v>0</v>
      </c>
      <c r="F1766" s="396">
        <f t="shared" si="27"/>
        <v>0</v>
      </c>
    </row>
    <row r="1767" spans="1:6">
      <c r="A1767" s="334"/>
      <c r="B1767" s="335"/>
      <c r="C1767" s="335"/>
      <c r="D1767" s="335"/>
      <c r="E1767" s="396">
        <f>IFERROR(VLOOKUP(B1767,'Dates and Rates'!A:D,3,FALSE), "")</f>
        <v>0</v>
      </c>
      <c r="F1767" s="396">
        <f t="shared" si="27"/>
        <v>0</v>
      </c>
    </row>
    <row r="1768" spans="1:6">
      <c r="A1768" s="334"/>
      <c r="B1768" s="335"/>
      <c r="C1768" s="335"/>
      <c r="D1768" s="335"/>
      <c r="E1768" s="396">
        <f>IFERROR(VLOOKUP(B1768,'Dates and Rates'!A:D,3,FALSE), "")</f>
        <v>0</v>
      </c>
      <c r="F1768" s="396">
        <f t="shared" si="27"/>
        <v>0</v>
      </c>
    </row>
    <row r="1769" spans="1:6">
      <c r="A1769" s="334"/>
      <c r="B1769" s="335"/>
      <c r="C1769" s="335"/>
      <c r="D1769" s="335"/>
      <c r="E1769" s="396">
        <f>IFERROR(VLOOKUP(B1769,'Dates and Rates'!A:D,3,FALSE), "")</f>
        <v>0</v>
      </c>
      <c r="F1769" s="396">
        <f t="shared" si="27"/>
        <v>0</v>
      </c>
    </row>
    <row r="1770" spans="1:6">
      <c r="A1770" s="334"/>
      <c r="B1770" s="335"/>
      <c r="C1770" s="335"/>
      <c r="D1770" s="335"/>
      <c r="E1770" s="396">
        <f>IFERROR(VLOOKUP(B1770,'Dates and Rates'!A:D,3,FALSE), "")</f>
        <v>0</v>
      </c>
      <c r="F1770" s="396">
        <f t="shared" si="27"/>
        <v>0</v>
      </c>
    </row>
    <row r="1771" spans="1:6">
      <c r="A1771" s="334"/>
      <c r="B1771" s="335"/>
      <c r="C1771" s="335"/>
      <c r="D1771" s="335"/>
      <c r="E1771" s="396">
        <f>IFERROR(VLOOKUP(B1771,'Dates and Rates'!A:D,3,FALSE), "")</f>
        <v>0</v>
      </c>
      <c r="F1771" s="396">
        <f t="shared" si="27"/>
        <v>0</v>
      </c>
    </row>
    <row r="1772" spans="1:6">
      <c r="A1772" s="334"/>
      <c r="B1772" s="335"/>
      <c r="C1772" s="335"/>
      <c r="D1772" s="335"/>
      <c r="E1772" s="396">
        <f>IFERROR(VLOOKUP(B1772,'Dates and Rates'!A:D,3,FALSE), "")</f>
        <v>0</v>
      </c>
      <c r="F1772" s="396">
        <f t="shared" si="27"/>
        <v>0</v>
      </c>
    </row>
    <row r="1773" spans="1:6">
      <c r="A1773" s="334"/>
      <c r="B1773" s="335"/>
      <c r="C1773" s="335"/>
      <c r="D1773" s="335"/>
      <c r="E1773" s="396">
        <f>IFERROR(VLOOKUP(B1773,'Dates and Rates'!A:D,3,FALSE), "")</f>
        <v>0</v>
      </c>
      <c r="F1773" s="396">
        <f t="shared" si="27"/>
        <v>0</v>
      </c>
    </row>
    <row r="1774" spans="1:6">
      <c r="A1774" s="334"/>
      <c r="B1774" s="335"/>
      <c r="C1774" s="335"/>
      <c r="D1774" s="335"/>
      <c r="E1774" s="396">
        <f>IFERROR(VLOOKUP(B1774,'Dates and Rates'!A:D,3,FALSE), "")</f>
        <v>0</v>
      </c>
      <c r="F1774" s="396">
        <f t="shared" si="27"/>
        <v>0</v>
      </c>
    </row>
    <row r="1775" spans="1:6">
      <c r="A1775" s="334"/>
      <c r="B1775" s="335"/>
      <c r="C1775" s="335"/>
      <c r="D1775" s="335"/>
      <c r="E1775" s="396">
        <f>IFERROR(VLOOKUP(B1775,'Dates and Rates'!A:D,3,FALSE), "")</f>
        <v>0</v>
      </c>
      <c r="F1775" s="396">
        <f t="shared" si="27"/>
        <v>0</v>
      </c>
    </row>
    <row r="1776" spans="1:6">
      <c r="A1776" s="334"/>
      <c r="B1776" s="335"/>
      <c r="C1776" s="335"/>
      <c r="D1776" s="335"/>
      <c r="E1776" s="396">
        <f>IFERROR(VLOOKUP(B1776,'Dates and Rates'!A:D,3,FALSE), "")</f>
        <v>0</v>
      </c>
      <c r="F1776" s="396">
        <f t="shared" si="27"/>
        <v>0</v>
      </c>
    </row>
    <row r="1777" spans="1:6">
      <c r="A1777" s="334"/>
      <c r="B1777" s="335"/>
      <c r="C1777" s="335"/>
      <c r="D1777" s="335"/>
      <c r="E1777" s="396">
        <f>IFERROR(VLOOKUP(B1777,'Dates and Rates'!A:D,3,FALSE), "")</f>
        <v>0</v>
      </c>
      <c r="F1777" s="396">
        <f t="shared" si="27"/>
        <v>0</v>
      </c>
    </row>
    <row r="1778" spans="1:6">
      <c r="A1778" s="334"/>
      <c r="B1778" s="335"/>
      <c r="C1778" s="335"/>
      <c r="D1778" s="335"/>
      <c r="E1778" s="396">
        <f>IFERROR(VLOOKUP(B1778,'Dates and Rates'!A:D,3,FALSE), "")</f>
        <v>0</v>
      </c>
      <c r="F1778" s="396">
        <f t="shared" si="27"/>
        <v>0</v>
      </c>
    </row>
    <row r="1779" spans="1:6">
      <c r="A1779" s="334"/>
      <c r="B1779" s="335"/>
      <c r="C1779" s="335"/>
      <c r="D1779" s="335"/>
      <c r="E1779" s="396">
        <f>IFERROR(VLOOKUP(B1779,'Dates and Rates'!A:D,3,FALSE), "")</f>
        <v>0</v>
      </c>
      <c r="F1779" s="396">
        <f t="shared" si="27"/>
        <v>0</v>
      </c>
    </row>
    <row r="1780" spans="1:6">
      <c r="A1780" s="334"/>
      <c r="B1780" s="335"/>
      <c r="C1780" s="335"/>
      <c r="D1780" s="335"/>
      <c r="E1780" s="396">
        <f>IFERROR(VLOOKUP(B1780,'Dates and Rates'!A:D,3,FALSE), "")</f>
        <v>0</v>
      </c>
      <c r="F1780" s="396">
        <f t="shared" si="27"/>
        <v>0</v>
      </c>
    </row>
    <row r="1781" spans="1:6">
      <c r="A1781" s="334"/>
      <c r="B1781" s="335"/>
      <c r="C1781" s="335"/>
      <c r="D1781" s="335"/>
      <c r="E1781" s="396">
        <f>IFERROR(VLOOKUP(B1781,'Dates and Rates'!A:D,3,FALSE), "")</f>
        <v>0</v>
      </c>
      <c r="F1781" s="396">
        <f t="shared" si="27"/>
        <v>0</v>
      </c>
    </row>
    <row r="1782" spans="1:6">
      <c r="A1782" s="334"/>
      <c r="B1782" s="335"/>
      <c r="C1782" s="335"/>
      <c r="D1782" s="335"/>
      <c r="E1782" s="396">
        <f>IFERROR(VLOOKUP(B1782,'Dates and Rates'!A:D,3,FALSE), "")</f>
        <v>0</v>
      </c>
      <c r="F1782" s="396">
        <f t="shared" si="27"/>
        <v>0</v>
      </c>
    </row>
    <row r="1783" spans="1:6">
      <c r="A1783" s="334"/>
      <c r="B1783" s="335"/>
      <c r="C1783" s="335"/>
      <c r="D1783" s="335"/>
      <c r="E1783" s="396">
        <f>IFERROR(VLOOKUP(B1783,'Dates and Rates'!A:D,3,FALSE), "")</f>
        <v>0</v>
      </c>
      <c r="F1783" s="396">
        <f t="shared" si="27"/>
        <v>0</v>
      </c>
    </row>
    <row r="1784" spans="1:6">
      <c r="A1784" s="334"/>
      <c r="B1784" s="335"/>
      <c r="C1784" s="335"/>
      <c r="D1784" s="335"/>
      <c r="E1784" s="396">
        <f>IFERROR(VLOOKUP(B1784,'Dates and Rates'!A:D,3,FALSE), "")</f>
        <v>0</v>
      </c>
      <c r="F1784" s="396">
        <f t="shared" si="27"/>
        <v>0</v>
      </c>
    </row>
    <row r="1785" spans="1:6">
      <c r="A1785" s="334"/>
      <c r="B1785" s="335"/>
      <c r="C1785" s="335"/>
      <c r="D1785" s="335"/>
      <c r="E1785" s="396">
        <f>IFERROR(VLOOKUP(B1785,'Dates and Rates'!A:D,3,FALSE), "")</f>
        <v>0</v>
      </c>
      <c r="F1785" s="396">
        <f t="shared" si="27"/>
        <v>0</v>
      </c>
    </row>
    <row r="1786" spans="1:6">
      <c r="A1786" s="334"/>
      <c r="B1786" s="335"/>
      <c r="C1786" s="335"/>
      <c r="D1786" s="335"/>
      <c r="E1786" s="396">
        <f>IFERROR(VLOOKUP(B1786,'Dates and Rates'!A:D,3,FALSE), "")</f>
        <v>0</v>
      </c>
      <c r="F1786" s="396">
        <f t="shared" si="27"/>
        <v>0</v>
      </c>
    </row>
    <row r="1787" spans="1:6">
      <c r="A1787" s="334"/>
      <c r="B1787" s="335"/>
      <c r="C1787" s="335"/>
      <c r="D1787" s="335"/>
      <c r="E1787" s="396">
        <f>IFERROR(VLOOKUP(B1787,'Dates and Rates'!A:D,3,FALSE), "")</f>
        <v>0</v>
      </c>
      <c r="F1787" s="396">
        <f t="shared" si="27"/>
        <v>0</v>
      </c>
    </row>
    <row r="1788" spans="1:6">
      <c r="A1788" s="334"/>
      <c r="B1788" s="335"/>
      <c r="C1788" s="335"/>
      <c r="D1788" s="335"/>
      <c r="E1788" s="396">
        <f>IFERROR(VLOOKUP(B1788,'Dates and Rates'!A:D,3,FALSE), "")</f>
        <v>0</v>
      </c>
      <c r="F1788" s="396">
        <f t="shared" si="27"/>
        <v>0</v>
      </c>
    </row>
    <row r="1789" spans="1:6">
      <c r="A1789" s="334"/>
      <c r="B1789" s="335"/>
      <c r="C1789" s="335"/>
      <c r="D1789" s="335"/>
      <c r="E1789" s="396">
        <f>IFERROR(VLOOKUP(B1789,'Dates and Rates'!A:D,3,FALSE), "")</f>
        <v>0</v>
      </c>
      <c r="F1789" s="396">
        <f t="shared" si="27"/>
        <v>0</v>
      </c>
    </row>
    <row r="1790" spans="1:6">
      <c r="A1790" s="334"/>
      <c r="B1790" s="335"/>
      <c r="C1790" s="335"/>
      <c r="D1790" s="335"/>
      <c r="E1790" s="396">
        <f>IFERROR(VLOOKUP(B1790,'Dates and Rates'!A:D,3,FALSE), "")</f>
        <v>0</v>
      </c>
      <c r="F1790" s="396">
        <f t="shared" si="27"/>
        <v>0</v>
      </c>
    </row>
    <row r="1791" spans="1:6">
      <c r="A1791" s="334"/>
      <c r="B1791" s="335"/>
      <c r="C1791" s="335"/>
      <c r="D1791" s="335"/>
      <c r="E1791" s="396">
        <f>IFERROR(VLOOKUP(B1791,'Dates and Rates'!A:D,3,FALSE), "")</f>
        <v>0</v>
      </c>
      <c r="F1791" s="396">
        <f t="shared" si="27"/>
        <v>0</v>
      </c>
    </row>
    <row r="1792" spans="1:6">
      <c r="A1792" s="334"/>
      <c r="B1792" s="335"/>
      <c r="C1792" s="335"/>
      <c r="D1792" s="335"/>
      <c r="E1792" s="396">
        <f>IFERROR(VLOOKUP(B1792,'Dates and Rates'!A:D,3,FALSE), "")</f>
        <v>0</v>
      </c>
      <c r="F1792" s="396">
        <f t="shared" si="27"/>
        <v>0</v>
      </c>
    </row>
    <row r="1793" spans="1:6">
      <c r="A1793" s="334"/>
      <c r="B1793" s="335"/>
      <c r="C1793" s="335"/>
      <c r="D1793" s="335"/>
      <c r="E1793" s="396">
        <f>IFERROR(VLOOKUP(B1793,'Dates and Rates'!A:D,3,FALSE), "")</f>
        <v>0</v>
      </c>
      <c r="F1793" s="396">
        <f t="shared" si="27"/>
        <v>0</v>
      </c>
    </row>
    <row r="1794" spans="1:6">
      <c r="A1794" s="334"/>
      <c r="B1794" s="335"/>
      <c r="C1794" s="335"/>
      <c r="D1794" s="335"/>
      <c r="E1794" s="396">
        <f>IFERROR(VLOOKUP(B1794,'Dates and Rates'!A:D,3,FALSE), "")</f>
        <v>0</v>
      </c>
      <c r="F1794" s="396">
        <f t="shared" si="27"/>
        <v>0</v>
      </c>
    </row>
    <row r="1795" spans="1:6">
      <c r="A1795" s="334"/>
      <c r="B1795" s="335"/>
      <c r="C1795" s="335"/>
      <c r="D1795" s="335"/>
      <c r="E1795" s="396">
        <f>IFERROR(VLOOKUP(B1795,'Dates and Rates'!A:D,3,FALSE), "")</f>
        <v>0</v>
      </c>
      <c r="F1795" s="396">
        <f t="shared" si="27"/>
        <v>0</v>
      </c>
    </row>
    <row r="1796" spans="1:6">
      <c r="A1796" s="334"/>
      <c r="B1796" s="335"/>
      <c r="C1796" s="335"/>
      <c r="D1796" s="335"/>
      <c r="E1796" s="396">
        <f>IFERROR(VLOOKUP(B1796,'Dates and Rates'!A:D,3,FALSE), "")</f>
        <v>0</v>
      </c>
      <c r="F1796" s="396">
        <f t="shared" si="27"/>
        <v>0</v>
      </c>
    </row>
    <row r="1797" spans="1:6">
      <c r="A1797" s="334"/>
      <c r="B1797" s="335"/>
      <c r="C1797" s="335"/>
      <c r="D1797" s="335"/>
      <c r="E1797" s="396">
        <f>IFERROR(VLOOKUP(B1797,'Dates and Rates'!A:D,3,FALSE), "")</f>
        <v>0</v>
      </c>
      <c r="F1797" s="396">
        <f t="shared" si="27"/>
        <v>0</v>
      </c>
    </row>
    <row r="1798" spans="1:6">
      <c r="A1798" s="334"/>
      <c r="B1798" s="335"/>
      <c r="C1798" s="335"/>
      <c r="D1798" s="335"/>
      <c r="E1798" s="396">
        <f>IFERROR(VLOOKUP(B1798,'Dates and Rates'!A:D,3,FALSE), "")</f>
        <v>0</v>
      </c>
      <c r="F1798" s="396">
        <f t="shared" si="27"/>
        <v>0</v>
      </c>
    </row>
    <row r="1799" spans="1:6">
      <c r="A1799" s="334"/>
      <c r="B1799" s="335"/>
      <c r="C1799" s="335"/>
      <c r="D1799" s="335"/>
      <c r="E1799" s="396">
        <f>IFERROR(VLOOKUP(B1799,'Dates and Rates'!A:D,3,FALSE), "")</f>
        <v>0</v>
      </c>
      <c r="F1799" s="396">
        <f t="shared" si="27"/>
        <v>0</v>
      </c>
    </row>
    <row r="1800" spans="1:6">
      <c r="A1800" s="334"/>
      <c r="B1800" s="335"/>
      <c r="C1800" s="335"/>
      <c r="D1800" s="335"/>
      <c r="E1800" s="396">
        <f>IFERROR(VLOOKUP(B1800,'Dates and Rates'!A:D,3,FALSE), "")</f>
        <v>0</v>
      </c>
      <c r="F1800" s="396">
        <f t="shared" si="27"/>
        <v>0</v>
      </c>
    </row>
    <row r="1801" spans="1:6">
      <c r="A1801" s="334"/>
      <c r="B1801" s="335"/>
      <c r="C1801" s="335"/>
      <c r="D1801" s="335"/>
      <c r="E1801" s="396">
        <f>IFERROR(VLOOKUP(B1801,'Dates and Rates'!A:D,3,FALSE), "")</f>
        <v>0</v>
      </c>
      <c r="F1801" s="396">
        <f t="shared" ref="F1801:F1836" si="28">+IFERROR(D1801*E1801,"")</f>
        <v>0</v>
      </c>
    </row>
    <row r="1802" spans="1:6">
      <c r="A1802" s="334"/>
      <c r="B1802" s="335"/>
      <c r="C1802" s="335"/>
      <c r="D1802" s="335"/>
      <c r="E1802" s="396">
        <f>IFERROR(VLOOKUP(B1802,'Dates and Rates'!A:D,3,FALSE), "")</f>
        <v>0</v>
      </c>
      <c r="F1802" s="396">
        <f t="shared" si="28"/>
        <v>0</v>
      </c>
    </row>
    <row r="1803" spans="1:6">
      <c r="A1803" s="334"/>
      <c r="B1803" s="335"/>
      <c r="C1803" s="335"/>
      <c r="D1803" s="335"/>
      <c r="E1803" s="396">
        <f>IFERROR(VLOOKUP(B1803,'Dates and Rates'!A:D,3,FALSE), "")</f>
        <v>0</v>
      </c>
      <c r="F1803" s="396">
        <f t="shared" si="28"/>
        <v>0</v>
      </c>
    </row>
    <row r="1804" spans="1:6">
      <c r="A1804" s="334"/>
      <c r="B1804" s="335"/>
      <c r="C1804" s="335"/>
      <c r="D1804" s="335"/>
      <c r="E1804" s="396">
        <f>IFERROR(VLOOKUP(B1804,'Dates and Rates'!A:D,3,FALSE), "")</f>
        <v>0</v>
      </c>
      <c r="F1804" s="396">
        <f t="shared" si="28"/>
        <v>0</v>
      </c>
    </row>
    <row r="1805" spans="1:6">
      <c r="A1805" s="334"/>
      <c r="B1805" s="335"/>
      <c r="C1805" s="335"/>
      <c r="D1805" s="335"/>
      <c r="E1805" s="396">
        <f>IFERROR(VLOOKUP(B1805,'Dates and Rates'!A:D,3,FALSE), "")</f>
        <v>0</v>
      </c>
      <c r="F1805" s="396">
        <f t="shared" si="28"/>
        <v>0</v>
      </c>
    </row>
    <row r="1806" spans="1:6">
      <c r="A1806" s="334"/>
      <c r="B1806" s="335"/>
      <c r="C1806" s="335"/>
      <c r="D1806" s="335"/>
      <c r="E1806" s="396">
        <f>IFERROR(VLOOKUP(B1806,'Dates and Rates'!A:D,3,FALSE), "")</f>
        <v>0</v>
      </c>
      <c r="F1806" s="396">
        <f t="shared" si="28"/>
        <v>0</v>
      </c>
    </row>
    <row r="1807" spans="1:6">
      <c r="A1807" s="334"/>
      <c r="B1807" s="335"/>
      <c r="C1807" s="335"/>
      <c r="D1807" s="335"/>
      <c r="E1807" s="396">
        <f>IFERROR(VLOOKUP(B1807,'Dates and Rates'!A:D,3,FALSE), "")</f>
        <v>0</v>
      </c>
      <c r="F1807" s="396">
        <f t="shared" si="28"/>
        <v>0</v>
      </c>
    </row>
    <row r="1808" spans="1:6">
      <c r="A1808" s="334"/>
      <c r="B1808" s="335"/>
      <c r="C1808" s="335"/>
      <c r="D1808" s="335"/>
      <c r="E1808" s="396">
        <f>IFERROR(VLOOKUP(B1808,'Dates and Rates'!A:D,3,FALSE), "")</f>
        <v>0</v>
      </c>
      <c r="F1808" s="396">
        <f t="shared" si="28"/>
        <v>0</v>
      </c>
    </row>
    <row r="1809" spans="1:6">
      <c r="A1809" s="334"/>
      <c r="B1809" s="335"/>
      <c r="C1809" s="335"/>
      <c r="D1809" s="335"/>
      <c r="E1809" s="396">
        <f>IFERROR(VLOOKUP(B1809,'Dates and Rates'!A:D,3,FALSE), "")</f>
        <v>0</v>
      </c>
      <c r="F1809" s="396">
        <f t="shared" si="28"/>
        <v>0</v>
      </c>
    </row>
    <row r="1810" spans="1:6">
      <c r="A1810" s="334"/>
      <c r="B1810" s="335"/>
      <c r="C1810" s="335"/>
      <c r="D1810" s="335"/>
      <c r="E1810" s="396">
        <f>IFERROR(VLOOKUP(B1810,'Dates and Rates'!A:D,3,FALSE), "")</f>
        <v>0</v>
      </c>
      <c r="F1810" s="396">
        <f t="shared" si="28"/>
        <v>0</v>
      </c>
    </row>
    <row r="1811" spans="1:6">
      <c r="A1811" s="334"/>
      <c r="B1811" s="335"/>
      <c r="C1811" s="335"/>
      <c r="D1811" s="335"/>
      <c r="E1811" s="396">
        <f>IFERROR(VLOOKUP(B1811,'Dates and Rates'!A:D,3,FALSE), "")</f>
        <v>0</v>
      </c>
      <c r="F1811" s="396">
        <f t="shared" si="28"/>
        <v>0</v>
      </c>
    </row>
    <row r="1812" spans="1:6">
      <c r="A1812" s="334"/>
      <c r="B1812" s="335"/>
      <c r="C1812" s="335"/>
      <c r="D1812" s="335"/>
      <c r="E1812" s="396">
        <f>IFERROR(VLOOKUP(B1812,'Dates and Rates'!A:D,3,FALSE), "")</f>
        <v>0</v>
      </c>
      <c r="F1812" s="396">
        <f t="shared" si="28"/>
        <v>0</v>
      </c>
    </row>
    <row r="1813" spans="1:6">
      <c r="A1813" s="334"/>
      <c r="B1813" s="335"/>
      <c r="C1813" s="335"/>
      <c r="D1813" s="335"/>
      <c r="E1813" s="396">
        <f>IFERROR(VLOOKUP(B1813,'Dates and Rates'!A:D,3,FALSE), "")</f>
        <v>0</v>
      </c>
      <c r="F1813" s="396">
        <f t="shared" si="28"/>
        <v>0</v>
      </c>
    </row>
    <row r="1814" spans="1:6">
      <c r="A1814" s="334"/>
      <c r="B1814" s="335"/>
      <c r="C1814" s="335"/>
      <c r="D1814" s="335"/>
      <c r="E1814" s="396">
        <f>IFERROR(VLOOKUP(B1814,'Dates and Rates'!A:D,3,FALSE), "")</f>
        <v>0</v>
      </c>
      <c r="F1814" s="396">
        <f t="shared" si="28"/>
        <v>0</v>
      </c>
    </row>
    <row r="1815" spans="1:6">
      <c r="A1815" s="334"/>
      <c r="B1815" s="335"/>
      <c r="C1815" s="335"/>
      <c r="D1815" s="335"/>
      <c r="E1815" s="396">
        <f>IFERROR(VLOOKUP(B1815,'Dates and Rates'!A:D,3,FALSE), "")</f>
        <v>0</v>
      </c>
      <c r="F1815" s="396">
        <f t="shared" si="28"/>
        <v>0</v>
      </c>
    </row>
    <row r="1816" spans="1:6">
      <c r="A1816" s="334"/>
      <c r="B1816" s="335"/>
      <c r="C1816" s="335"/>
      <c r="D1816" s="335"/>
      <c r="E1816" s="396">
        <f>IFERROR(VLOOKUP(B1816,'Dates and Rates'!A:D,3,FALSE), "")</f>
        <v>0</v>
      </c>
      <c r="F1816" s="396">
        <f t="shared" si="28"/>
        <v>0</v>
      </c>
    </row>
    <row r="1817" spans="1:6">
      <c r="A1817" s="334"/>
      <c r="B1817" s="335"/>
      <c r="C1817" s="335"/>
      <c r="D1817" s="335"/>
      <c r="E1817" s="396">
        <f>IFERROR(VLOOKUP(B1817,'Dates and Rates'!A:D,3,FALSE), "")</f>
        <v>0</v>
      </c>
      <c r="F1817" s="396">
        <f t="shared" si="28"/>
        <v>0</v>
      </c>
    </row>
    <row r="1818" spans="1:6">
      <c r="A1818" s="334"/>
      <c r="B1818" s="335"/>
      <c r="C1818" s="335"/>
      <c r="D1818" s="335"/>
      <c r="E1818" s="396">
        <f>IFERROR(VLOOKUP(B1818,'Dates and Rates'!A:D,3,FALSE), "")</f>
        <v>0</v>
      </c>
      <c r="F1818" s="396">
        <f t="shared" si="28"/>
        <v>0</v>
      </c>
    </row>
    <row r="1819" spans="1:6">
      <c r="A1819" s="334"/>
      <c r="B1819" s="335"/>
      <c r="C1819" s="335"/>
      <c r="D1819" s="335"/>
      <c r="E1819" s="396">
        <f>IFERROR(VLOOKUP(B1819,'Dates and Rates'!A:D,3,FALSE), "")</f>
        <v>0</v>
      </c>
      <c r="F1819" s="396">
        <f t="shared" si="28"/>
        <v>0</v>
      </c>
    </row>
    <row r="1820" spans="1:6">
      <c r="A1820" s="334"/>
      <c r="B1820" s="335"/>
      <c r="C1820" s="335"/>
      <c r="D1820" s="335"/>
      <c r="E1820" s="396">
        <f>IFERROR(VLOOKUP(B1820,'Dates and Rates'!A:D,3,FALSE), "")</f>
        <v>0</v>
      </c>
      <c r="F1820" s="396">
        <f t="shared" si="28"/>
        <v>0</v>
      </c>
    </row>
    <row r="1821" spans="1:6">
      <c r="A1821" s="334"/>
      <c r="B1821" s="335"/>
      <c r="C1821" s="335"/>
      <c r="D1821" s="335"/>
      <c r="E1821" s="396">
        <f>IFERROR(VLOOKUP(B1821,'Dates and Rates'!A:D,3,FALSE), "")</f>
        <v>0</v>
      </c>
      <c r="F1821" s="396">
        <f t="shared" si="28"/>
        <v>0</v>
      </c>
    </row>
    <row r="1822" spans="1:6">
      <c r="A1822" s="334"/>
      <c r="B1822" s="335"/>
      <c r="C1822" s="335"/>
      <c r="D1822" s="335"/>
      <c r="E1822" s="396">
        <f>IFERROR(VLOOKUP(B1822,'Dates and Rates'!A:D,3,FALSE), "")</f>
        <v>0</v>
      </c>
      <c r="F1822" s="396">
        <f t="shared" si="28"/>
        <v>0</v>
      </c>
    </row>
    <row r="1823" spans="1:6">
      <c r="A1823" s="334"/>
      <c r="B1823" s="335"/>
      <c r="C1823" s="335"/>
      <c r="D1823" s="335"/>
      <c r="E1823" s="396">
        <f>IFERROR(VLOOKUP(B1823,'Dates and Rates'!A:D,3,FALSE), "")</f>
        <v>0</v>
      </c>
      <c r="F1823" s="396">
        <f t="shared" si="28"/>
        <v>0</v>
      </c>
    </row>
    <row r="1824" spans="1:6">
      <c r="A1824" s="334"/>
      <c r="B1824" s="335"/>
      <c r="C1824" s="335"/>
      <c r="D1824" s="335"/>
      <c r="E1824" s="396">
        <f>IFERROR(VLOOKUP(B1824,'Dates and Rates'!A:D,3,FALSE), "")</f>
        <v>0</v>
      </c>
      <c r="F1824" s="396">
        <f t="shared" si="28"/>
        <v>0</v>
      </c>
    </row>
    <row r="1825" spans="1:6">
      <c r="A1825" s="334"/>
      <c r="B1825" s="335"/>
      <c r="C1825" s="335"/>
      <c r="D1825" s="335"/>
      <c r="E1825" s="396">
        <f>IFERROR(VLOOKUP(B1825,'Dates and Rates'!A:D,3,FALSE), "")</f>
        <v>0</v>
      </c>
      <c r="F1825" s="396">
        <f t="shared" si="28"/>
        <v>0</v>
      </c>
    </row>
    <row r="1826" spans="1:6">
      <c r="A1826" s="334"/>
      <c r="B1826" s="335"/>
      <c r="C1826" s="335"/>
      <c r="D1826" s="335"/>
      <c r="E1826" s="396">
        <f>IFERROR(VLOOKUP(B1826,'Dates and Rates'!A:D,3,FALSE), "")</f>
        <v>0</v>
      </c>
      <c r="F1826" s="396">
        <f t="shared" si="28"/>
        <v>0</v>
      </c>
    </row>
    <row r="1827" spans="1:6">
      <c r="A1827" s="334"/>
      <c r="B1827" s="335"/>
      <c r="C1827" s="335"/>
      <c r="D1827" s="335"/>
      <c r="E1827" s="396">
        <f>IFERROR(VLOOKUP(B1827,'Dates and Rates'!A:D,3,FALSE), "")</f>
        <v>0</v>
      </c>
      <c r="F1827" s="396">
        <f t="shared" si="28"/>
        <v>0</v>
      </c>
    </row>
    <row r="1828" spans="1:6">
      <c r="A1828" s="334"/>
      <c r="B1828" s="335"/>
      <c r="C1828" s="335"/>
      <c r="D1828" s="335"/>
      <c r="E1828" s="396">
        <f>IFERROR(VLOOKUP(B1828,'Dates and Rates'!A:D,3,FALSE), "")</f>
        <v>0</v>
      </c>
      <c r="F1828" s="396">
        <f t="shared" si="28"/>
        <v>0</v>
      </c>
    </row>
    <row r="1829" spans="1:6">
      <c r="A1829" s="334"/>
      <c r="B1829" s="335"/>
      <c r="C1829" s="335"/>
      <c r="D1829" s="335"/>
      <c r="E1829" s="396">
        <f>IFERROR(VLOOKUP(B1829,'Dates and Rates'!A:D,3,FALSE), "")</f>
        <v>0</v>
      </c>
      <c r="F1829" s="396">
        <f t="shared" si="28"/>
        <v>0</v>
      </c>
    </row>
    <row r="1830" spans="1:6">
      <c r="A1830" s="334"/>
      <c r="B1830" s="335"/>
      <c r="C1830" s="335"/>
      <c r="D1830" s="335"/>
      <c r="E1830" s="396">
        <f>IFERROR(VLOOKUP(B1830,'Dates and Rates'!A:D,3,FALSE), "")</f>
        <v>0</v>
      </c>
      <c r="F1830" s="396">
        <f t="shared" si="28"/>
        <v>0</v>
      </c>
    </row>
    <row r="1831" spans="1:6">
      <c r="A1831" s="334"/>
      <c r="B1831" s="335"/>
      <c r="C1831" s="335"/>
      <c r="D1831" s="335"/>
      <c r="E1831" s="396">
        <f>IFERROR(VLOOKUP(B1831,'Dates and Rates'!A:D,3,FALSE), "")</f>
        <v>0</v>
      </c>
      <c r="F1831" s="396">
        <f t="shared" si="28"/>
        <v>0</v>
      </c>
    </row>
    <row r="1832" spans="1:6">
      <c r="A1832" s="334"/>
      <c r="B1832" s="335"/>
      <c r="C1832" s="335"/>
      <c r="D1832" s="335"/>
      <c r="E1832" s="396">
        <f>IFERROR(VLOOKUP(B1832,'Dates and Rates'!A:D,3,FALSE), "")</f>
        <v>0</v>
      </c>
      <c r="F1832" s="396">
        <f t="shared" si="28"/>
        <v>0</v>
      </c>
    </row>
    <row r="1833" spans="1:6">
      <c r="A1833" s="334"/>
      <c r="B1833" s="335"/>
      <c r="C1833" s="335"/>
      <c r="D1833" s="335"/>
      <c r="E1833" s="396">
        <f>IFERROR(VLOOKUP(B1833,'Dates and Rates'!A:D,3,FALSE), "")</f>
        <v>0</v>
      </c>
      <c r="F1833" s="396">
        <f t="shared" si="28"/>
        <v>0</v>
      </c>
    </row>
    <row r="1834" spans="1:6">
      <c r="A1834" s="334"/>
      <c r="B1834" s="335"/>
      <c r="C1834" s="335"/>
      <c r="D1834" s="335"/>
      <c r="E1834" s="396">
        <f>IFERROR(VLOOKUP(B1834,'Dates and Rates'!A:D,3,FALSE), "")</f>
        <v>0</v>
      </c>
      <c r="F1834" s="396">
        <f t="shared" si="28"/>
        <v>0</v>
      </c>
    </row>
    <row r="1835" spans="1:6">
      <c r="A1835" s="334"/>
      <c r="B1835" s="335"/>
      <c r="C1835" s="335"/>
      <c r="D1835" s="335"/>
      <c r="E1835" s="396">
        <f>IFERROR(VLOOKUP(B1835,'Dates and Rates'!A:D,3,FALSE), "")</f>
        <v>0</v>
      </c>
      <c r="F1835" s="396">
        <f t="shared" si="28"/>
        <v>0</v>
      </c>
    </row>
    <row r="1836" spans="1:6">
      <c r="A1836" s="334"/>
      <c r="B1836" s="335"/>
      <c r="C1836" s="335"/>
      <c r="D1836" s="335"/>
      <c r="E1836" s="396">
        <f>IFERROR(VLOOKUP(B1836,'Dates and Rates'!A:D,3,FALSE), "")</f>
        <v>0</v>
      </c>
      <c r="F1836" s="396">
        <f t="shared" si="28"/>
        <v>0</v>
      </c>
    </row>
    <row r="1837" spans="1:6" hidden="1"/>
    <row r="1838" spans="1:6" hidden="1"/>
    <row r="1839" spans="1:6" hidden="1"/>
    <row r="1840" spans="1:6"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sheetData>
  <dataValidations count="1">
    <dataValidation type="list" allowBlank="1" showInputMessage="1" showErrorMessage="1" sqref="B8:B1836">
      <formula1>$A$4:$A$6</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workbookViewId="0"/>
  </sheetViews>
  <sheetFormatPr defaultColWidth="0" defaultRowHeight="15" customHeight="1" zeroHeight="1"/>
  <cols>
    <col min="1" max="1" width="50.5703125" style="434" bestFit="1" customWidth="1"/>
    <col min="2" max="2" width="13" style="434" customWidth="1"/>
    <col min="3" max="3" width="12.42578125" style="434" customWidth="1"/>
    <col min="4" max="6" width="12.28515625" style="434" customWidth="1"/>
    <col min="7" max="7" width="10.7109375" style="434" customWidth="1"/>
    <col min="8" max="8" width="12.28515625" style="434" hidden="1" customWidth="1"/>
    <col min="9" max="16384" width="9.140625" style="434" hidden="1"/>
  </cols>
  <sheetData>
    <row r="1" spans="1:7" ht="18.75">
      <c r="A1" s="432" t="s">
        <v>513</v>
      </c>
      <c r="B1" s="433"/>
      <c r="C1" s="433"/>
      <c r="D1" s="433"/>
      <c r="E1" s="433"/>
      <c r="F1" s="433"/>
      <c r="G1" s="433"/>
    </row>
    <row r="2" spans="1:7">
      <c r="A2" s="433"/>
      <c r="B2" s="433"/>
      <c r="C2" s="433"/>
      <c r="D2" s="433"/>
      <c r="E2" s="433"/>
      <c r="F2" s="433"/>
      <c r="G2" s="433"/>
    </row>
    <row r="3" spans="1:7">
      <c r="A3" s="435" t="s">
        <v>514</v>
      </c>
      <c r="B3" s="433"/>
      <c r="C3" s="433"/>
      <c r="D3" s="433"/>
      <c r="E3" s="433"/>
      <c r="F3" s="433"/>
      <c r="G3" s="433"/>
    </row>
    <row r="4" spans="1:7">
      <c r="A4" s="433"/>
      <c r="B4" s="433"/>
      <c r="C4" s="433"/>
      <c r="D4" s="433"/>
      <c r="E4" s="433"/>
      <c r="F4" s="433"/>
      <c r="G4" s="433"/>
    </row>
    <row r="5" spans="1:7">
      <c r="A5" s="435" t="s">
        <v>515</v>
      </c>
      <c r="B5" s="433"/>
      <c r="C5" s="433"/>
      <c r="D5" s="433"/>
      <c r="E5" s="433"/>
      <c r="F5" s="433"/>
      <c r="G5" s="433"/>
    </row>
    <row r="6" spans="1:7">
      <c r="A6" s="433" t="s">
        <v>516</v>
      </c>
      <c r="B6" s="433"/>
      <c r="C6" s="433"/>
      <c r="D6" s="433"/>
      <c r="E6" s="433"/>
      <c r="F6" s="433"/>
      <c r="G6" s="433"/>
    </row>
    <row r="7" spans="1:7">
      <c r="A7" s="433"/>
      <c r="B7" s="433"/>
      <c r="C7" s="433"/>
      <c r="D7" s="433"/>
      <c r="E7" s="433"/>
      <c r="F7" s="433"/>
      <c r="G7" s="433"/>
    </row>
    <row r="8" spans="1:7">
      <c r="A8" s="435" t="s">
        <v>517</v>
      </c>
      <c r="B8" s="433"/>
      <c r="C8" s="433"/>
      <c r="D8" s="433"/>
      <c r="E8" s="433"/>
      <c r="F8" s="433"/>
      <c r="G8" s="433"/>
    </row>
    <row r="9" spans="1:7">
      <c r="A9" s="433" t="s">
        <v>518</v>
      </c>
      <c r="B9" s="433"/>
      <c r="C9" s="433"/>
      <c r="D9" s="433"/>
      <c r="E9" s="433"/>
      <c r="F9" s="433"/>
      <c r="G9" s="433"/>
    </row>
    <row r="10" spans="1:7">
      <c r="A10" s="433"/>
      <c r="B10" s="433"/>
      <c r="C10" s="433"/>
      <c r="D10" s="433"/>
      <c r="E10" s="433"/>
      <c r="F10" s="433"/>
      <c r="G10" s="433"/>
    </row>
    <row r="11" spans="1:7">
      <c r="A11" s="435" t="s">
        <v>519</v>
      </c>
      <c r="B11" s="433"/>
      <c r="C11" s="433"/>
      <c r="D11" s="433"/>
      <c r="E11" s="433"/>
      <c r="F11" s="433"/>
      <c r="G11" s="433"/>
    </row>
    <row r="12" spans="1:7">
      <c r="A12" s="433" t="s">
        <v>520</v>
      </c>
      <c r="B12" s="433"/>
      <c r="C12" s="433"/>
      <c r="D12" s="433"/>
      <c r="E12" s="433"/>
      <c r="F12" s="433"/>
      <c r="G12" s="433"/>
    </row>
    <row r="13" spans="1:7">
      <c r="A13" s="433"/>
      <c r="B13" s="433"/>
      <c r="C13" s="433"/>
      <c r="D13" s="433"/>
      <c r="E13" s="433"/>
      <c r="F13" s="433"/>
      <c r="G13" s="433"/>
    </row>
    <row r="14" spans="1:7">
      <c r="A14" s="435" t="s">
        <v>521</v>
      </c>
      <c r="B14" s="433"/>
      <c r="C14" s="433"/>
      <c r="D14" s="433"/>
      <c r="E14" s="433"/>
      <c r="F14" s="433"/>
      <c r="G14" s="433"/>
    </row>
    <row r="15" spans="1:7">
      <c r="A15" s="433"/>
      <c r="B15" s="433"/>
      <c r="C15" s="433"/>
      <c r="D15" s="433"/>
      <c r="E15" s="433"/>
      <c r="F15" s="433"/>
      <c r="G15" s="433"/>
    </row>
    <row r="16" spans="1:7">
      <c r="A16" s="435" t="s">
        <v>522</v>
      </c>
      <c r="B16" s="433"/>
      <c r="C16" s="433"/>
      <c r="D16" s="433"/>
      <c r="E16" s="433"/>
      <c r="F16" s="433"/>
      <c r="G16" s="433"/>
    </row>
    <row r="17" spans="1:7">
      <c r="A17" s="433"/>
      <c r="B17" s="433"/>
      <c r="C17" s="433"/>
      <c r="D17" s="433"/>
      <c r="E17" s="433"/>
      <c r="F17" s="433"/>
      <c r="G17" s="433"/>
    </row>
    <row r="18" spans="1:7">
      <c r="A18" s="433" t="s">
        <v>523</v>
      </c>
      <c r="C18" s="433" t="s">
        <v>524</v>
      </c>
      <c r="D18" s="436">
        <v>41370</v>
      </c>
      <c r="E18" s="433"/>
      <c r="F18" s="433"/>
      <c r="G18" s="433"/>
    </row>
    <row r="19" spans="1:7">
      <c r="A19" s="433"/>
      <c r="C19" s="433" t="s">
        <v>525</v>
      </c>
      <c r="D19" s="436">
        <v>41734</v>
      </c>
      <c r="E19" s="433"/>
      <c r="F19" s="433"/>
      <c r="G19" s="433"/>
    </row>
    <row r="20" spans="1:7">
      <c r="A20" s="433"/>
      <c r="C20" s="433"/>
      <c r="D20" s="433"/>
      <c r="E20" s="433"/>
      <c r="F20" s="433"/>
      <c r="G20" s="433"/>
    </row>
    <row r="21" spans="1:7" ht="30">
      <c r="A21" s="433"/>
      <c r="C21" s="437" t="s">
        <v>323</v>
      </c>
      <c r="D21" s="437" t="s">
        <v>324</v>
      </c>
      <c r="E21" s="442"/>
      <c r="F21" s="442"/>
      <c r="G21" s="433"/>
    </row>
    <row r="22" spans="1:7">
      <c r="A22" s="433" t="s">
        <v>526</v>
      </c>
      <c r="C22" s="439">
        <v>0</v>
      </c>
      <c r="D22" s="439">
        <v>0</v>
      </c>
      <c r="E22" s="443"/>
      <c r="F22" s="443"/>
      <c r="G22" s="433"/>
    </row>
    <row r="23" spans="1:7">
      <c r="A23" s="433" t="s">
        <v>527</v>
      </c>
      <c r="C23" s="438">
        <f>+C22/0.9</f>
        <v>0</v>
      </c>
      <c r="D23" s="438">
        <f>+D22/0.9</f>
        <v>0</v>
      </c>
      <c r="E23" s="443"/>
      <c r="F23" s="443"/>
      <c r="G23" s="433"/>
    </row>
    <row r="24" spans="1:7">
      <c r="A24" s="433" t="s">
        <v>528</v>
      </c>
      <c r="C24" s="439">
        <f>641*12</f>
        <v>7692</v>
      </c>
      <c r="D24" s="439">
        <f t="shared" ref="D24" si="0">641*12</f>
        <v>7692</v>
      </c>
      <c r="E24" s="444"/>
      <c r="F24" s="444"/>
      <c r="G24" s="433"/>
    </row>
    <row r="25" spans="1:7">
      <c r="A25" s="433" t="s">
        <v>529</v>
      </c>
      <c r="C25" s="439"/>
      <c r="D25" s="439"/>
      <c r="E25" s="444"/>
      <c r="F25" s="444"/>
      <c r="G25" s="433"/>
    </row>
    <row r="26" spans="1:7">
      <c r="A26" s="433" t="s">
        <v>145</v>
      </c>
      <c r="C26" s="440">
        <f>SUM(C23:C25)</f>
        <v>7692</v>
      </c>
      <c r="D26" s="440">
        <f>SUM(D23:D25)</f>
        <v>7692</v>
      </c>
      <c r="E26" s="443"/>
      <c r="F26" s="443"/>
      <c r="G26" s="433"/>
    </row>
    <row r="27" spans="1:7">
      <c r="A27" s="433" t="s">
        <v>530</v>
      </c>
      <c r="C27" s="438">
        <v>9440</v>
      </c>
      <c r="D27" s="438">
        <v>9440</v>
      </c>
      <c r="E27" s="443"/>
      <c r="F27" s="443"/>
      <c r="G27" s="433"/>
    </row>
    <row r="28" spans="1:7">
      <c r="A28" s="433" t="s">
        <v>531</v>
      </c>
      <c r="C28" s="440">
        <f>+MAX(C26-C27,0)</f>
        <v>0</v>
      </c>
      <c r="D28" s="440">
        <f>+MAX(D26-D27,0)</f>
        <v>0</v>
      </c>
      <c r="E28" s="443"/>
      <c r="F28" s="443"/>
      <c r="G28" s="433"/>
    </row>
    <row r="29" spans="1:7">
      <c r="A29" s="433" t="s">
        <v>532</v>
      </c>
      <c r="C29" s="438">
        <v>32010</v>
      </c>
      <c r="D29" s="438">
        <v>32010</v>
      </c>
      <c r="E29" s="443"/>
      <c r="F29" s="443"/>
      <c r="G29" s="433"/>
    </row>
    <row r="30" spans="1:7" ht="15.75" thickBot="1">
      <c r="A30" s="433" t="s">
        <v>533</v>
      </c>
      <c r="C30" s="438">
        <f>+MAX(C29+C27-C26,0)</f>
        <v>33758</v>
      </c>
      <c r="D30" s="438">
        <f>+MAX(D29+D27-D26,0)</f>
        <v>33758</v>
      </c>
      <c r="E30" s="443"/>
      <c r="F30" s="443"/>
      <c r="G30" s="433"/>
    </row>
    <row r="31" spans="1:7" ht="15.75" thickBot="1">
      <c r="A31" s="448" t="s">
        <v>534</v>
      </c>
      <c r="C31" s="452">
        <f>+C30*0.9</f>
        <v>30382.2</v>
      </c>
      <c r="D31" s="453">
        <f>+D30*0.9</f>
        <v>30382.2</v>
      </c>
      <c r="E31" s="443"/>
      <c r="F31" s="443"/>
      <c r="G31" s="433"/>
    </row>
    <row r="32" spans="1:7">
      <c r="A32" s="433"/>
      <c r="B32" s="433"/>
      <c r="C32" s="433"/>
      <c r="D32" s="433"/>
      <c r="E32" s="433"/>
      <c r="F32" s="433"/>
      <c r="G32" s="433"/>
    </row>
    <row r="33" spans="1:7">
      <c r="A33" s="445" t="s">
        <v>535</v>
      </c>
      <c r="C33" s="446">
        <v>100000</v>
      </c>
      <c r="D33" s="446">
        <v>100000</v>
      </c>
      <c r="E33" s="433"/>
      <c r="F33" s="433"/>
      <c r="G33" s="433"/>
    </row>
    <row r="34" spans="1:7" ht="15.75" thickBot="1">
      <c r="A34" s="445" t="s">
        <v>536</v>
      </c>
      <c r="C34" s="447">
        <f>+C33-C26</f>
        <v>92308</v>
      </c>
      <c r="D34" s="447">
        <f>+D33-D26</f>
        <v>92308</v>
      </c>
      <c r="E34" s="433"/>
      <c r="F34" s="433"/>
      <c r="G34" s="433"/>
    </row>
    <row r="35" spans="1:7" ht="15.75" thickBot="1">
      <c r="A35" s="449" t="s">
        <v>537</v>
      </c>
      <c r="C35" s="450">
        <f>+C34*0.9</f>
        <v>83077.2</v>
      </c>
      <c r="D35" s="451">
        <f t="shared" ref="D35" si="1">+D34*0.9</f>
        <v>83077.2</v>
      </c>
      <c r="E35" s="433"/>
      <c r="F35" s="433"/>
      <c r="G35" s="433"/>
    </row>
    <row r="36" spans="1:7">
      <c r="A36" s="433"/>
      <c r="B36" s="433"/>
      <c r="C36" s="433"/>
      <c r="D36" s="433"/>
      <c r="E36" s="433"/>
      <c r="F36" s="433"/>
      <c r="G36" s="433"/>
    </row>
    <row r="37" spans="1:7" hidden="1">
      <c r="B37" s="441"/>
      <c r="C37" s="441"/>
      <c r="D37" s="441"/>
      <c r="E37" s="441"/>
      <c r="F37" s="441"/>
    </row>
  </sheetData>
  <sheetProtection algorithmName="SHA-512" hashValue="1QdMsGR6FofriFgPDCBzY4qTzoH+Xb/R+gtnnaLigFKX9RU9ICcsv949nuq8p9/plSGWF3pJstNRMfAHLe7bYQ==" saltValue="cepgzy4Qvgf3LPW2TfyJpw==" spinCount="100000" sheet="1" objects="1" scenarios="1"/>
  <pageMargins left="0.7" right="0.7" top="0.75" bottom="0.75" header="0.3" footer="0.3"/>
  <pageSetup paperSize="9" orientation="portrait" horizontalDpi="4294967293"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85"/>
  <sheetViews>
    <sheetView workbookViewId="0">
      <selection activeCell="H7" sqref="H7"/>
    </sheetView>
  </sheetViews>
  <sheetFormatPr defaultColWidth="0" defaultRowHeight="15" zeroHeight="1"/>
  <cols>
    <col min="1" max="1" width="12.85546875" style="278" customWidth="1"/>
    <col min="2" max="2" width="18.28515625" customWidth="1"/>
    <col min="3" max="3" width="34.7109375" customWidth="1"/>
    <col min="4" max="9" width="12.85546875" customWidth="1"/>
    <col min="10" max="16384" width="9.140625" hidden="1"/>
  </cols>
  <sheetData>
    <row r="1" spans="1:9">
      <c r="A1" s="341">
        <f>+Business!B3</f>
        <v>0</v>
      </c>
      <c r="B1" s="316"/>
      <c r="C1" s="316"/>
      <c r="D1" s="317"/>
      <c r="E1" s="316"/>
      <c r="F1" s="317"/>
      <c r="G1" s="316"/>
      <c r="H1" s="316"/>
      <c r="I1" s="316"/>
    </row>
    <row r="2" spans="1:9">
      <c r="A2" s="342" t="s">
        <v>119</v>
      </c>
      <c r="B2" s="318"/>
      <c r="C2" s="318"/>
      <c r="D2" s="319"/>
      <c r="E2" s="320"/>
      <c r="F2" s="319"/>
      <c r="G2" s="320"/>
      <c r="H2" s="316"/>
      <c r="I2" s="316"/>
    </row>
    <row r="3" spans="1:9">
      <c r="A3" s="343"/>
      <c r="B3" s="316"/>
      <c r="C3" s="316"/>
      <c r="D3" s="317"/>
      <c r="E3" s="316"/>
      <c r="F3" s="317"/>
      <c r="G3" s="316"/>
      <c r="H3" s="316"/>
      <c r="I3" s="316"/>
    </row>
    <row r="4" spans="1:9" ht="90">
      <c r="A4" s="344" t="s">
        <v>303</v>
      </c>
      <c r="B4" s="322" t="s">
        <v>312</v>
      </c>
      <c r="C4" s="322" t="s">
        <v>313</v>
      </c>
      <c r="D4" s="321" t="s">
        <v>314</v>
      </c>
      <c r="E4" s="322" t="s">
        <v>315</v>
      </c>
      <c r="F4" s="321" t="s">
        <v>316</v>
      </c>
      <c r="G4" s="322" t="s">
        <v>317</v>
      </c>
      <c r="H4" s="322" t="s">
        <v>318</v>
      </c>
      <c r="I4" s="322" t="s">
        <v>319</v>
      </c>
    </row>
    <row r="5" spans="1:9">
      <c r="A5" s="337"/>
      <c r="B5" s="336"/>
      <c r="C5" s="336"/>
      <c r="D5" s="337"/>
      <c r="E5" s="337"/>
      <c r="F5" s="337"/>
      <c r="G5" s="324"/>
      <c r="H5" s="396" t="str">
        <f>IF(Business!$D$22&gt;0,+$G5*Business!$D$20/Business!$D$22,"")</f>
        <v/>
      </c>
      <c r="I5" s="396" t="str">
        <f>IF(Business!$D$22&gt;0,+$G5*Business!$D$21/Business!$D$22,"")</f>
        <v/>
      </c>
    </row>
    <row r="6" spans="1:9">
      <c r="A6" s="326"/>
      <c r="B6" s="336"/>
      <c r="C6" s="336"/>
      <c r="D6" s="326"/>
      <c r="E6" s="326"/>
      <c r="F6" s="338"/>
      <c r="G6" s="325"/>
      <c r="H6" s="396" t="str">
        <f>IF(Business!$D$22&gt;0,+$G6*Business!$D$20/Business!$D$22,"")</f>
        <v/>
      </c>
      <c r="I6" s="396" t="str">
        <f>IF(Business!$D$22&gt;0,+$G6*Business!$D$21/Business!$D$22,"")</f>
        <v/>
      </c>
    </row>
    <row r="7" spans="1:9">
      <c r="A7" s="326"/>
      <c r="B7" s="336"/>
      <c r="C7" s="336"/>
      <c r="D7" s="326"/>
      <c r="E7" s="326"/>
      <c r="F7" s="338"/>
      <c r="G7" s="323"/>
      <c r="H7" s="396" t="str">
        <f>IF(Business!$D$22&gt;0,+$G7*Business!$D$20/Business!$D$22,"")</f>
        <v/>
      </c>
      <c r="I7" s="396" t="str">
        <f>IF(Business!$D$22&gt;0,+$G7*Business!$D$21/Business!$D$22,"")</f>
        <v/>
      </c>
    </row>
    <row r="8" spans="1:9">
      <c r="A8" s="326"/>
      <c r="B8" s="336"/>
      <c r="C8" s="336"/>
      <c r="D8" s="326"/>
      <c r="E8" s="326"/>
      <c r="F8" s="338"/>
      <c r="G8" s="323"/>
      <c r="H8" s="396" t="str">
        <f>IF(Business!$D$22&gt;0,+$G8*Business!$D$20/Business!$D$22,"")</f>
        <v/>
      </c>
      <c r="I8" s="396" t="str">
        <f>IF(Business!$D$22&gt;0,+$G8*Business!$D$21/Business!$D$22,"")</f>
        <v/>
      </c>
    </row>
    <row r="9" spans="1:9">
      <c r="A9" s="326"/>
      <c r="B9" s="336"/>
      <c r="C9" s="336"/>
      <c r="D9" s="326"/>
      <c r="E9" s="326"/>
      <c r="F9" s="338"/>
      <c r="G9" s="323"/>
      <c r="H9" s="396" t="str">
        <f>IF(Business!$D$22&gt;0,+$G9*Business!$D$20/Business!$D$22,"")</f>
        <v/>
      </c>
      <c r="I9" s="396" t="str">
        <f>IF(Business!$D$22&gt;0,+$G9*Business!$D$21/Business!$D$22,"")</f>
        <v/>
      </c>
    </row>
    <row r="10" spans="1:9">
      <c r="A10" s="326"/>
      <c r="B10" s="336"/>
      <c r="C10" s="336"/>
      <c r="D10" s="326"/>
      <c r="E10" s="326"/>
      <c r="F10" s="338"/>
      <c r="G10" s="323"/>
      <c r="H10" s="396" t="str">
        <f>IF(Business!$D$22&gt;0,+$G10*Business!$D$20/Business!$D$22,"")</f>
        <v/>
      </c>
      <c r="I10" s="396" t="str">
        <f>IF(Business!$D$22&gt;0,+$G10*Business!$D$21/Business!$D$22,"")</f>
        <v/>
      </c>
    </row>
    <row r="11" spans="1:9">
      <c r="A11" s="326"/>
      <c r="B11" s="336"/>
      <c r="C11" s="336"/>
      <c r="D11" s="326"/>
      <c r="E11" s="326"/>
      <c r="F11" s="338"/>
      <c r="G11" s="323"/>
      <c r="H11" s="396" t="str">
        <f>IF(Business!$D$22&gt;0,+$G11*Business!$D$20/Business!$D$22,"")</f>
        <v/>
      </c>
      <c r="I11" s="396" t="str">
        <f>IF(Business!$D$22&gt;0,+$G11*Business!$D$21/Business!$D$22,"")</f>
        <v/>
      </c>
    </row>
    <row r="12" spans="1:9">
      <c r="A12" s="326"/>
      <c r="B12" s="336"/>
      <c r="C12" s="336"/>
      <c r="D12" s="326"/>
      <c r="E12" s="326"/>
      <c r="F12" s="338"/>
      <c r="G12" s="323"/>
      <c r="H12" s="396" t="str">
        <f>IF(Business!$D$22&gt;0,+$G12*Business!$D$20/Business!$D$22,"")</f>
        <v/>
      </c>
      <c r="I12" s="396" t="str">
        <f>IF(Business!$D$22&gt;0,+$G12*Business!$D$21/Business!$D$22,"")</f>
        <v/>
      </c>
    </row>
    <row r="13" spans="1:9">
      <c r="A13" s="326"/>
      <c r="B13" s="336"/>
      <c r="C13" s="336"/>
      <c r="D13" s="326"/>
      <c r="E13" s="326"/>
      <c r="F13" s="338"/>
      <c r="G13" s="323"/>
      <c r="H13" s="396" t="str">
        <f>IF(Business!$D$22&gt;0,+$G13*Business!$D$20/Business!$D$22,"")</f>
        <v/>
      </c>
      <c r="I13" s="396" t="str">
        <f>IF(Business!$D$22&gt;0,+$G13*Business!$D$21/Business!$D$22,"")</f>
        <v/>
      </c>
    </row>
    <row r="14" spans="1:9">
      <c r="A14" s="326"/>
      <c r="B14" s="336"/>
      <c r="C14" s="336"/>
      <c r="D14" s="326"/>
      <c r="E14" s="326"/>
      <c r="F14" s="338"/>
      <c r="G14" s="323"/>
      <c r="H14" s="396" t="str">
        <f>IF(Business!$D$22&gt;0,+$G14*Business!$D$20/Business!$D$22,"")</f>
        <v/>
      </c>
      <c r="I14" s="396" t="str">
        <f>IF(Business!$D$22&gt;0,+$G14*Business!$D$21/Business!$D$22,"")</f>
        <v/>
      </c>
    </row>
    <row r="15" spans="1:9">
      <c r="A15" s="326"/>
      <c r="B15" s="336"/>
      <c r="C15" s="336"/>
      <c r="D15" s="326"/>
      <c r="E15" s="326"/>
      <c r="F15" s="338"/>
      <c r="G15" s="323"/>
      <c r="H15" s="396" t="str">
        <f>IF(Business!$D$22&gt;0,+$G15*Business!$D$20/Business!$D$22,"")</f>
        <v/>
      </c>
      <c r="I15" s="396" t="str">
        <f>IF(Business!$D$22&gt;0,+$G15*Business!$D$21/Business!$D$22,"")</f>
        <v/>
      </c>
    </row>
    <row r="16" spans="1:9">
      <c r="A16" s="326"/>
      <c r="B16" s="336"/>
      <c r="C16" s="336"/>
      <c r="D16" s="326"/>
      <c r="E16" s="326"/>
      <c r="F16" s="338"/>
      <c r="G16" s="323"/>
      <c r="H16" s="396" t="str">
        <f>IF(Business!$D$22&gt;0,+$G16*Business!$D$20/Business!$D$22,"")</f>
        <v/>
      </c>
      <c r="I16" s="396" t="str">
        <f>IF(Business!$D$22&gt;0,+$G16*Business!$D$21/Business!$D$22,"")</f>
        <v/>
      </c>
    </row>
    <row r="17" spans="1:9">
      <c r="A17" s="326"/>
      <c r="B17" s="336"/>
      <c r="C17" s="336"/>
      <c r="D17" s="326"/>
      <c r="E17" s="326"/>
      <c r="F17" s="338"/>
      <c r="G17" s="323"/>
      <c r="H17" s="396" t="str">
        <f>IF(Business!$D$22&gt;0,+$G17*Business!$D$20/Business!$D$22,"")</f>
        <v/>
      </c>
      <c r="I17" s="396" t="str">
        <f>IF(Business!$D$22&gt;0,+$G17*Business!$D$21/Business!$D$22,"")</f>
        <v/>
      </c>
    </row>
    <row r="18" spans="1:9">
      <c r="A18" s="326"/>
      <c r="B18" s="336"/>
      <c r="C18" s="336"/>
      <c r="D18" s="326"/>
      <c r="E18" s="326"/>
      <c r="F18" s="338"/>
      <c r="G18" s="323"/>
      <c r="H18" s="396" t="str">
        <f>IF(Business!$D$22&gt;0,+$G18*Business!$D$20/Business!$D$22,"")</f>
        <v/>
      </c>
      <c r="I18" s="396" t="str">
        <f>IF(Business!$D$22&gt;0,+$G18*Business!$D$21/Business!$D$22,"")</f>
        <v/>
      </c>
    </row>
    <row r="19" spans="1:9">
      <c r="A19" s="326"/>
      <c r="B19" s="336"/>
      <c r="C19" s="336"/>
      <c r="D19" s="326"/>
      <c r="E19" s="326"/>
      <c r="F19" s="338"/>
      <c r="G19" s="323"/>
      <c r="H19" s="396" t="str">
        <f>IF(Business!$D$22&gt;0,+$G19*Business!$D$20/Business!$D$22,"")</f>
        <v/>
      </c>
      <c r="I19" s="396" t="str">
        <f>IF(Business!$D$22&gt;0,+$G19*Business!$D$21/Business!$D$22,"")</f>
        <v/>
      </c>
    </row>
    <row r="20" spans="1:9">
      <c r="A20" s="326"/>
      <c r="B20" s="336"/>
      <c r="C20" s="336"/>
      <c r="D20" s="326"/>
      <c r="E20" s="326"/>
      <c r="F20" s="338"/>
      <c r="G20" s="323"/>
      <c r="H20" s="396" t="str">
        <f>IF(Business!$D$22&gt;0,+$G20*Business!$D$20/Business!$D$22,"")</f>
        <v/>
      </c>
      <c r="I20" s="396" t="str">
        <f>IF(Business!$D$22&gt;0,+$G20*Business!$D$21/Business!$D$22,"")</f>
        <v/>
      </c>
    </row>
    <row r="21" spans="1:9">
      <c r="A21" s="326"/>
      <c r="B21" s="336"/>
      <c r="C21" s="336"/>
      <c r="D21" s="326"/>
      <c r="E21" s="326"/>
      <c r="F21" s="338"/>
      <c r="G21" s="323"/>
      <c r="H21" s="396" t="str">
        <f>IF(Business!$D$22&gt;0,+$G21*Business!$D$20/Business!$D$22,"")</f>
        <v/>
      </c>
      <c r="I21" s="396" t="str">
        <f>IF(Business!$D$22&gt;0,+$G21*Business!$D$21/Business!$D$22,"")</f>
        <v/>
      </c>
    </row>
    <row r="22" spans="1:9">
      <c r="A22" s="326"/>
      <c r="B22" s="336"/>
      <c r="C22" s="336"/>
      <c r="D22" s="326"/>
      <c r="E22" s="326"/>
      <c r="F22" s="338"/>
      <c r="G22" s="323"/>
      <c r="H22" s="396" t="str">
        <f>IF(Business!$D$22&gt;0,+$G22*Business!$D$20/Business!$D$22,"")</f>
        <v/>
      </c>
      <c r="I22" s="396" t="str">
        <f>IF(Business!$D$22&gt;0,+$G22*Business!$D$21/Business!$D$22,"")</f>
        <v/>
      </c>
    </row>
    <row r="23" spans="1:9">
      <c r="A23" s="326"/>
      <c r="B23" s="336"/>
      <c r="C23" s="336"/>
      <c r="D23" s="326"/>
      <c r="E23" s="326"/>
      <c r="F23" s="338"/>
      <c r="G23" s="323"/>
      <c r="H23" s="396" t="str">
        <f>IF(Business!$D$22&gt;0,+$G23*Business!$D$20/Business!$D$22,"")</f>
        <v/>
      </c>
      <c r="I23" s="396" t="str">
        <f>IF(Business!$D$22&gt;0,+$G23*Business!$D$21/Business!$D$22,"")</f>
        <v/>
      </c>
    </row>
    <row r="24" spans="1:9">
      <c r="A24" s="326"/>
      <c r="B24" s="336"/>
      <c r="C24" s="336"/>
      <c r="D24" s="326"/>
      <c r="E24" s="326"/>
      <c r="F24" s="338"/>
      <c r="G24" s="323"/>
      <c r="H24" s="396" t="str">
        <f>IF(Business!$D$22&gt;0,+$G24*Business!$D$20/Business!$D$22,"")</f>
        <v/>
      </c>
      <c r="I24" s="396" t="str">
        <f>IF(Business!$D$22&gt;0,+$G24*Business!$D$21/Business!$D$22,"")</f>
        <v/>
      </c>
    </row>
    <row r="25" spans="1:9">
      <c r="A25" s="326"/>
      <c r="B25" s="336"/>
      <c r="C25" s="336"/>
      <c r="D25" s="326"/>
      <c r="E25" s="326"/>
      <c r="F25" s="338"/>
      <c r="G25" s="323"/>
      <c r="H25" s="396" t="str">
        <f>IF(Business!$D$22&gt;0,+$G25*Business!$D$20/Business!$D$22,"")</f>
        <v/>
      </c>
      <c r="I25" s="396" t="str">
        <f>IF(Business!$D$22&gt;0,+$G25*Business!$D$21/Business!$D$22,"")</f>
        <v/>
      </c>
    </row>
    <row r="26" spans="1:9">
      <c r="A26" s="326"/>
      <c r="B26" s="336"/>
      <c r="C26" s="336"/>
      <c r="D26" s="326"/>
      <c r="E26" s="326"/>
      <c r="F26" s="338"/>
      <c r="G26" s="323"/>
      <c r="H26" s="396" t="str">
        <f>IF(Business!$D$22&gt;0,+$G26*Business!$D$20/Business!$D$22,"")</f>
        <v/>
      </c>
      <c r="I26" s="396" t="str">
        <f>IF(Business!$D$22&gt;0,+$G26*Business!$D$21/Business!$D$22,"")</f>
        <v/>
      </c>
    </row>
    <row r="27" spans="1:9">
      <c r="A27" s="326"/>
      <c r="B27" s="336"/>
      <c r="C27" s="336"/>
      <c r="D27" s="326"/>
      <c r="E27" s="326"/>
      <c r="F27" s="338"/>
      <c r="G27" s="323"/>
      <c r="H27" s="396" t="str">
        <f>IF(Business!$D$22&gt;0,+$G27*Business!$D$20/Business!$D$22,"")</f>
        <v/>
      </c>
      <c r="I27" s="396" t="str">
        <f>IF(Business!$D$22&gt;0,+$G27*Business!$D$21/Business!$D$22,"")</f>
        <v/>
      </c>
    </row>
    <row r="28" spans="1:9">
      <c r="A28" s="326"/>
      <c r="B28" s="336"/>
      <c r="C28" s="336"/>
      <c r="D28" s="326"/>
      <c r="E28" s="326"/>
      <c r="F28" s="338"/>
      <c r="G28" s="323"/>
      <c r="H28" s="396" t="str">
        <f>IF(Business!$D$22&gt;0,+$G28*Business!$D$20/Business!$D$22,"")</f>
        <v/>
      </c>
      <c r="I28" s="396" t="str">
        <f>IF(Business!$D$22&gt;0,+$G28*Business!$D$21/Business!$D$22,"")</f>
        <v/>
      </c>
    </row>
    <row r="29" spans="1:9">
      <c r="A29" s="326"/>
      <c r="B29" s="336"/>
      <c r="C29" s="336"/>
      <c r="D29" s="326"/>
      <c r="E29" s="326"/>
      <c r="F29" s="338"/>
      <c r="G29" s="323"/>
      <c r="H29" s="396" t="str">
        <f>IF(Business!$D$22&gt;0,+$G29*Business!$D$20/Business!$D$22,"")</f>
        <v/>
      </c>
      <c r="I29" s="396" t="str">
        <f>IF(Business!$D$22&gt;0,+$G29*Business!$D$21/Business!$D$22,"")</f>
        <v/>
      </c>
    </row>
    <row r="30" spans="1:9">
      <c r="A30" s="326"/>
      <c r="B30" s="336"/>
      <c r="C30" s="336"/>
      <c r="D30" s="326"/>
      <c r="E30" s="326"/>
      <c r="F30" s="338"/>
      <c r="G30" s="323"/>
      <c r="H30" s="396" t="str">
        <f>IF(Business!$D$22&gt;0,+$G30*Business!$D$20/Business!$D$22,"")</f>
        <v/>
      </c>
      <c r="I30" s="396" t="str">
        <f>IF(Business!$D$22&gt;0,+$G30*Business!$D$21/Business!$D$22,"")</f>
        <v/>
      </c>
    </row>
    <row r="31" spans="1:9">
      <c r="A31" s="326"/>
      <c r="B31" s="336"/>
      <c r="C31" s="336"/>
      <c r="D31" s="326"/>
      <c r="E31" s="326"/>
      <c r="F31" s="338"/>
      <c r="G31" s="323"/>
      <c r="H31" s="396" t="str">
        <f>IF(Business!$D$22&gt;0,+$G31*Business!$D$20/Business!$D$22,"")</f>
        <v/>
      </c>
      <c r="I31" s="396" t="str">
        <f>IF(Business!$D$22&gt;0,+$G31*Business!$D$21/Business!$D$22,"")</f>
        <v/>
      </c>
    </row>
    <row r="32" spans="1:9">
      <c r="A32" s="326"/>
      <c r="B32" s="336"/>
      <c r="C32" s="336"/>
      <c r="D32" s="326"/>
      <c r="E32" s="326"/>
      <c r="F32" s="338"/>
      <c r="G32" s="323"/>
      <c r="H32" s="396" t="str">
        <f>IF(Business!$D$22&gt;0,+$G32*Business!$D$20/Business!$D$22,"")</f>
        <v/>
      </c>
      <c r="I32" s="396" t="str">
        <f>IF(Business!$D$22&gt;0,+$G32*Business!$D$21/Business!$D$22,"")</f>
        <v/>
      </c>
    </row>
    <row r="33" spans="1:9">
      <c r="A33" s="326"/>
      <c r="B33" s="336"/>
      <c r="C33" s="336"/>
      <c r="D33" s="326"/>
      <c r="E33" s="326"/>
      <c r="F33" s="338"/>
      <c r="G33" s="323"/>
      <c r="H33" s="396" t="str">
        <f>IF(Business!$D$22&gt;0,+$G33*Business!$D$20/Business!$D$22,"")</f>
        <v/>
      </c>
      <c r="I33" s="396" t="str">
        <f>IF(Business!$D$22&gt;0,+$G33*Business!$D$21/Business!$D$22,"")</f>
        <v/>
      </c>
    </row>
    <row r="34" spans="1:9">
      <c r="A34" s="326"/>
      <c r="B34" s="336"/>
      <c r="C34" s="336"/>
      <c r="D34" s="326"/>
      <c r="E34" s="326"/>
      <c r="F34" s="338"/>
      <c r="G34" s="323"/>
      <c r="H34" s="396" t="str">
        <f>IF(Business!$D$22&gt;0,+$G34*Business!$D$20/Business!$D$22,"")</f>
        <v/>
      </c>
      <c r="I34" s="396" t="str">
        <f>IF(Business!$D$22&gt;0,+$G34*Business!$D$21/Business!$D$22,"")</f>
        <v/>
      </c>
    </row>
    <row r="35" spans="1:9">
      <c r="A35" s="326"/>
      <c r="B35" s="336"/>
      <c r="C35" s="336"/>
      <c r="D35" s="326"/>
      <c r="E35" s="326"/>
      <c r="F35" s="338"/>
      <c r="G35" s="323"/>
      <c r="H35" s="396" t="str">
        <f>IF(Business!$D$22&gt;0,+$G35*Business!$D$20/Business!$D$22,"")</f>
        <v/>
      </c>
      <c r="I35" s="396" t="str">
        <f>IF(Business!$D$22&gt;0,+$G35*Business!$D$21/Business!$D$22,"")</f>
        <v/>
      </c>
    </row>
    <row r="36" spans="1:9">
      <c r="A36" s="326"/>
      <c r="B36" s="336"/>
      <c r="C36" s="336"/>
      <c r="D36" s="326"/>
      <c r="E36" s="326"/>
      <c r="F36" s="338"/>
      <c r="G36" s="323"/>
      <c r="H36" s="396" t="str">
        <f>IF(Business!$D$22&gt;0,+$G36*Business!$D$20/Business!$D$22,"")</f>
        <v/>
      </c>
      <c r="I36" s="396" t="str">
        <f>IF(Business!$D$22&gt;0,+$G36*Business!$D$21/Business!$D$22,"")</f>
        <v/>
      </c>
    </row>
    <row r="37" spans="1:9">
      <c r="A37" s="326"/>
      <c r="B37" s="336"/>
      <c r="C37" s="336"/>
      <c r="D37" s="326"/>
      <c r="E37" s="326"/>
      <c r="F37" s="338"/>
      <c r="G37" s="323"/>
      <c r="H37" s="396" t="str">
        <f>IF(Business!$D$22&gt;0,+$G37*Business!$D$20/Business!$D$22,"")</f>
        <v/>
      </c>
      <c r="I37" s="396" t="str">
        <f>IF(Business!$D$22&gt;0,+$G37*Business!$D$21/Business!$D$22,"")</f>
        <v/>
      </c>
    </row>
    <row r="38" spans="1:9">
      <c r="A38" s="326"/>
      <c r="B38" s="336"/>
      <c r="C38" s="336"/>
      <c r="D38" s="326"/>
      <c r="E38" s="326"/>
      <c r="F38" s="338"/>
      <c r="G38" s="323"/>
      <c r="H38" s="396" t="str">
        <f>IF(Business!$D$22&gt;0,+$G38*Business!$D$20/Business!$D$22,"")</f>
        <v/>
      </c>
      <c r="I38" s="396" t="str">
        <f>IF(Business!$D$22&gt;0,+$G38*Business!$D$21/Business!$D$22,"")</f>
        <v/>
      </c>
    </row>
    <row r="39" spans="1:9">
      <c r="A39" s="326"/>
      <c r="B39" s="336"/>
      <c r="C39" s="336"/>
      <c r="D39" s="326"/>
      <c r="E39" s="326"/>
      <c r="F39" s="338"/>
      <c r="G39" s="323"/>
      <c r="H39" s="396" t="str">
        <f>IF(Business!$D$22&gt;0,+$G39*Business!$D$20/Business!$D$22,"")</f>
        <v/>
      </c>
      <c r="I39" s="396" t="str">
        <f>IF(Business!$D$22&gt;0,+$G39*Business!$D$21/Business!$D$22,"")</f>
        <v/>
      </c>
    </row>
    <row r="40" spans="1:9">
      <c r="A40" s="326"/>
      <c r="B40" s="336"/>
      <c r="C40" s="336"/>
      <c r="D40" s="326"/>
      <c r="E40" s="326"/>
      <c r="F40" s="338"/>
      <c r="G40" s="323"/>
      <c r="H40" s="396" t="str">
        <f>IF(Business!$D$22&gt;0,+$G40*Business!$D$20/Business!$D$22,"")</f>
        <v/>
      </c>
      <c r="I40" s="396" t="str">
        <f>IF(Business!$D$22&gt;0,+$G40*Business!$D$21/Business!$D$22,"")</f>
        <v/>
      </c>
    </row>
    <row r="41" spans="1:9">
      <c r="A41" s="326"/>
      <c r="B41" s="336"/>
      <c r="C41" s="336"/>
      <c r="D41" s="326"/>
      <c r="E41" s="326"/>
      <c r="F41" s="338"/>
      <c r="G41" s="323"/>
      <c r="H41" s="396" t="str">
        <f>IF(Business!$D$22&gt;0,+$G41*Business!$D$20/Business!$D$22,"")</f>
        <v/>
      </c>
      <c r="I41" s="396" t="str">
        <f>IF(Business!$D$22&gt;0,+$G41*Business!$D$21/Business!$D$22,"")</f>
        <v/>
      </c>
    </row>
    <row r="42" spans="1:9">
      <c r="A42" s="326"/>
      <c r="B42" s="336"/>
      <c r="C42" s="336"/>
      <c r="D42" s="326"/>
      <c r="E42" s="326"/>
      <c r="F42" s="338"/>
      <c r="G42" s="323"/>
      <c r="H42" s="396" t="str">
        <f>IF(Business!$D$22&gt;0,+$G42*Business!$D$20/Business!$D$22,"")</f>
        <v/>
      </c>
      <c r="I42" s="396" t="str">
        <f>IF(Business!$D$22&gt;0,+$G42*Business!$D$21/Business!$D$22,"")</f>
        <v/>
      </c>
    </row>
    <row r="43" spans="1:9">
      <c r="A43" s="326"/>
      <c r="B43" s="336"/>
      <c r="C43" s="336"/>
      <c r="D43" s="326"/>
      <c r="E43" s="326"/>
      <c r="F43" s="338"/>
      <c r="G43" s="323"/>
      <c r="H43" s="396" t="str">
        <f>IF(Business!$D$22&gt;0,+$G43*Business!$D$20/Business!$D$22,"")</f>
        <v/>
      </c>
      <c r="I43" s="396" t="str">
        <f>IF(Business!$D$22&gt;0,+$G43*Business!$D$21/Business!$D$22,"")</f>
        <v/>
      </c>
    </row>
    <row r="44" spans="1:9">
      <c r="A44" s="326"/>
      <c r="B44" s="336"/>
      <c r="C44" s="336"/>
      <c r="D44" s="326"/>
      <c r="E44" s="326"/>
      <c r="F44" s="338"/>
      <c r="G44" s="323"/>
      <c r="H44" s="396" t="str">
        <f>IF(Business!$D$22&gt;0,+$G44*Business!$D$20/Business!$D$22,"")</f>
        <v/>
      </c>
      <c r="I44" s="396" t="str">
        <f>IF(Business!$D$22&gt;0,+$G44*Business!$D$21/Business!$D$22,"")</f>
        <v/>
      </c>
    </row>
    <row r="45" spans="1:9">
      <c r="A45" s="326"/>
      <c r="B45" s="336"/>
      <c r="C45" s="336"/>
      <c r="D45" s="326"/>
      <c r="E45" s="326"/>
      <c r="F45" s="338"/>
      <c r="G45" s="323"/>
      <c r="H45" s="396" t="str">
        <f>IF(Business!$D$22&gt;0,+$G45*Business!$D$20/Business!$D$22,"")</f>
        <v/>
      </c>
      <c r="I45" s="396" t="str">
        <f>IF(Business!$D$22&gt;0,+$G45*Business!$D$21/Business!$D$22,"")</f>
        <v/>
      </c>
    </row>
    <row r="46" spans="1:9">
      <c r="A46" s="326"/>
      <c r="B46" s="336"/>
      <c r="C46" s="336"/>
      <c r="D46" s="326"/>
      <c r="E46" s="326"/>
      <c r="F46" s="338"/>
      <c r="G46" s="323"/>
      <c r="H46" s="396" t="str">
        <f>IF(Business!$D$22&gt;0,+$G46*Business!$D$20/Business!$D$22,"")</f>
        <v/>
      </c>
      <c r="I46" s="396" t="str">
        <f>IF(Business!$D$22&gt;0,+$G46*Business!$D$21/Business!$D$22,"")</f>
        <v/>
      </c>
    </row>
    <row r="47" spans="1:9">
      <c r="A47" s="326"/>
      <c r="B47" s="336"/>
      <c r="C47" s="336"/>
      <c r="D47" s="326"/>
      <c r="E47" s="326"/>
      <c r="F47" s="338"/>
      <c r="G47" s="323"/>
      <c r="H47" s="396" t="str">
        <f>IF(Business!$D$22&gt;0,+$G47*Business!$D$20/Business!$D$22,"")</f>
        <v/>
      </c>
      <c r="I47" s="396" t="str">
        <f>IF(Business!$D$22&gt;0,+$G47*Business!$D$21/Business!$D$22,"")</f>
        <v/>
      </c>
    </row>
    <row r="48" spans="1:9">
      <c r="A48" s="326"/>
      <c r="B48" s="336"/>
      <c r="C48" s="336"/>
      <c r="D48" s="326"/>
      <c r="E48" s="326"/>
      <c r="F48" s="338"/>
      <c r="G48" s="323"/>
      <c r="H48" s="396" t="str">
        <f>IF(Business!$D$22&gt;0,+$G48*Business!$D$20/Business!$D$22,"")</f>
        <v/>
      </c>
      <c r="I48" s="396" t="str">
        <f>IF(Business!$D$22&gt;0,+$G48*Business!$D$21/Business!$D$22,"")</f>
        <v/>
      </c>
    </row>
    <row r="49" spans="1:9">
      <c r="A49" s="326"/>
      <c r="B49" s="336"/>
      <c r="C49" s="336"/>
      <c r="D49" s="326"/>
      <c r="E49" s="326"/>
      <c r="F49" s="338"/>
      <c r="G49" s="323"/>
      <c r="H49" s="396" t="str">
        <f>IF(Business!$D$22&gt;0,+$G49*Business!$D$20/Business!$D$22,"")</f>
        <v/>
      </c>
      <c r="I49" s="396" t="str">
        <f>IF(Business!$D$22&gt;0,+$G49*Business!$D$21/Business!$D$22,"")</f>
        <v/>
      </c>
    </row>
    <row r="50" spans="1:9">
      <c r="A50" s="326"/>
      <c r="B50" s="336"/>
      <c r="C50" s="336"/>
      <c r="D50" s="326"/>
      <c r="E50" s="326"/>
      <c r="F50" s="338"/>
      <c r="G50" s="323"/>
      <c r="H50" s="396" t="str">
        <f>IF(Business!$D$22&gt;0,+$G50*Business!$D$20/Business!$D$22,"")</f>
        <v/>
      </c>
      <c r="I50" s="396" t="str">
        <f>IF(Business!$D$22&gt;0,+$G50*Business!$D$21/Business!$D$22,"")</f>
        <v/>
      </c>
    </row>
    <row r="51" spans="1:9">
      <c r="A51" s="326"/>
      <c r="B51" s="336"/>
      <c r="C51" s="336"/>
      <c r="D51" s="326"/>
      <c r="E51" s="326"/>
      <c r="F51" s="338"/>
      <c r="G51" s="323"/>
      <c r="H51" s="396" t="str">
        <f>IF(Business!$D$22&gt;0,+$G51*Business!$D$20/Business!$D$22,"")</f>
        <v/>
      </c>
      <c r="I51" s="396" t="str">
        <f>IF(Business!$D$22&gt;0,+$G51*Business!$D$21/Business!$D$22,"")</f>
        <v/>
      </c>
    </row>
    <row r="52" spans="1:9">
      <c r="A52" s="326"/>
      <c r="B52" s="336"/>
      <c r="C52" s="336"/>
      <c r="D52" s="326"/>
      <c r="E52" s="326"/>
      <c r="F52" s="338"/>
      <c r="G52" s="323"/>
      <c r="H52" s="396" t="str">
        <f>IF(Business!$D$22&gt;0,+$G52*Business!$D$20/Business!$D$22,"")</f>
        <v/>
      </c>
      <c r="I52" s="396" t="str">
        <f>IF(Business!$D$22&gt;0,+$G52*Business!$D$21/Business!$D$22,"")</f>
        <v/>
      </c>
    </row>
    <row r="53" spans="1:9">
      <c r="A53" s="326"/>
      <c r="B53" s="336"/>
      <c r="C53" s="336"/>
      <c r="D53" s="326"/>
      <c r="E53" s="326"/>
      <c r="F53" s="338"/>
      <c r="G53" s="323"/>
      <c r="H53" s="396" t="str">
        <f>IF(Business!$D$22&gt;0,+$G53*Business!$D$20/Business!$D$22,"")</f>
        <v/>
      </c>
      <c r="I53" s="396" t="str">
        <f>IF(Business!$D$22&gt;0,+$G53*Business!$D$21/Business!$D$22,"")</f>
        <v/>
      </c>
    </row>
    <row r="54" spans="1:9">
      <c r="A54" s="326"/>
      <c r="B54" s="336"/>
      <c r="C54" s="336"/>
      <c r="D54" s="326"/>
      <c r="E54" s="326"/>
      <c r="F54" s="338"/>
      <c r="G54" s="323"/>
      <c r="H54" s="396" t="str">
        <f>IF(Business!$D$22&gt;0,+$G54*Business!$D$20/Business!$D$22,"")</f>
        <v/>
      </c>
      <c r="I54" s="396" t="str">
        <f>IF(Business!$D$22&gt;0,+$G54*Business!$D$21/Business!$D$22,"")</f>
        <v/>
      </c>
    </row>
    <row r="55" spans="1:9">
      <c r="A55" s="326"/>
      <c r="B55" s="336"/>
      <c r="C55" s="336"/>
      <c r="D55" s="326"/>
      <c r="E55" s="326"/>
      <c r="F55" s="338"/>
      <c r="G55" s="323"/>
      <c r="H55" s="396" t="str">
        <f>IF(Business!$D$22&gt;0,+$G55*Business!$D$20/Business!$D$22,"")</f>
        <v/>
      </c>
      <c r="I55" s="396" t="str">
        <f>IF(Business!$D$22&gt;0,+$G55*Business!$D$21/Business!$D$22,"")</f>
        <v/>
      </c>
    </row>
    <row r="56" spans="1:9">
      <c r="A56" s="326"/>
      <c r="B56" s="336"/>
      <c r="C56" s="336"/>
      <c r="D56" s="326"/>
      <c r="E56" s="326"/>
      <c r="F56" s="338"/>
      <c r="G56" s="323"/>
      <c r="H56" s="396" t="str">
        <f>IF(Business!$D$22&gt;0,+$G56*Business!$D$20/Business!$D$22,"")</f>
        <v/>
      </c>
      <c r="I56" s="396" t="str">
        <f>IF(Business!$D$22&gt;0,+$G56*Business!$D$21/Business!$D$22,"")</f>
        <v/>
      </c>
    </row>
    <row r="57" spans="1:9">
      <c r="A57" s="326"/>
      <c r="B57" s="336"/>
      <c r="C57" s="336"/>
      <c r="D57" s="326"/>
      <c r="E57" s="326"/>
      <c r="F57" s="338"/>
      <c r="G57" s="323"/>
      <c r="H57" s="396" t="str">
        <f>IF(Business!$D$22&gt;0,+$G57*Business!$D$20/Business!$D$22,"")</f>
        <v/>
      </c>
      <c r="I57" s="396" t="str">
        <f>IF(Business!$D$22&gt;0,+$G57*Business!$D$21/Business!$D$22,"")</f>
        <v/>
      </c>
    </row>
    <row r="58" spans="1:9">
      <c r="A58" s="326"/>
      <c r="B58" s="336"/>
      <c r="C58" s="336"/>
      <c r="D58" s="326"/>
      <c r="E58" s="326"/>
      <c r="F58" s="338"/>
      <c r="G58" s="323"/>
      <c r="H58" s="396" t="str">
        <f>IF(Business!$D$22&gt;0,+$G58*Business!$D$20/Business!$D$22,"")</f>
        <v/>
      </c>
      <c r="I58" s="396" t="str">
        <f>IF(Business!$D$22&gt;0,+$G58*Business!$D$21/Business!$D$22,"")</f>
        <v/>
      </c>
    </row>
    <row r="59" spans="1:9">
      <c r="A59" s="326"/>
      <c r="B59" s="336"/>
      <c r="C59" s="336"/>
      <c r="D59" s="326"/>
      <c r="E59" s="326"/>
      <c r="F59" s="338"/>
      <c r="G59" s="323"/>
      <c r="H59" s="396" t="str">
        <f>IF(Business!$D$22&gt;0,+$G59*Business!$D$20/Business!$D$22,"")</f>
        <v/>
      </c>
      <c r="I59" s="396" t="str">
        <f>IF(Business!$D$22&gt;0,+$G59*Business!$D$21/Business!$D$22,"")</f>
        <v/>
      </c>
    </row>
    <row r="60" spans="1:9">
      <c r="A60" s="326"/>
      <c r="B60" s="336"/>
      <c r="C60" s="336"/>
      <c r="D60" s="326"/>
      <c r="E60" s="326"/>
      <c r="F60" s="338"/>
      <c r="G60" s="323"/>
      <c r="H60" s="396" t="str">
        <f>IF(Business!$D$22&gt;0,+$G60*Business!$D$20/Business!$D$22,"")</f>
        <v/>
      </c>
      <c r="I60" s="396" t="str">
        <f>IF(Business!$D$22&gt;0,+$G60*Business!$D$21/Business!$D$22,"")</f>
        <v/>
      </c>
    </row>
    <row r="61" spans="1:9">
      <c r="A61" s="326"/>
      <c r="B61" s="336"/>
      <c r="C61" s="336"/>
      <c r="D61" s="326"/>
      <c r="E61" s="326"/>
      <c r="F61" s="338"/>
      <c r="G61" s="323"/>
      <c r="H61" s="396" t="str">
        <f>IF(Business!$D$22&gt;0,+$G61*Business!$D$20/Business!$D$22,"")</f>
        <v/>
      </c>
      <c r="I61" s="396" t="str">
        <f>IF(Business!$D$22&gt;0,+$G61*Business!$D$21/Business!$D$22,"")</f>
        <v/>
      </c>
    </row>
    <row r="62" spans="1:9">
      <c r="A62" s="326"/>
      <c r="B62" s="336"/>
      <c r="C62" s="336"/>
      <c r="D62" s="326"/>
      <c r="E62" s="326"/>
      <c r="F62" s="338"/>
      <c r="G62" s="323"/>
      <c r="H62" s="396" t="str">
        <f>IF(Business!$D$22&gt;0,+$G62*Business!$D$20/Business!$D$22,"")</f>
        <v/>
      </c>
      <c r="I62" s="396" t="str">
        <f>IF(Business!$D$22&gt;0,+$G62*Business!$D$21/Business!$D$22,"")</f>
        <v/>
      </c>
    </row>
    <row r="63" spans="1:9">
      <c r="A63" s="326"/>
      <c r="B63" s="336"/>
      <c r="C63" s="336"/>
      <c r="D63" s="326"/>
      <c r="E63" s="326"/>
      <c r="F63" s="338"/>
      <c r="G63" s="323"/>
      <c r="H63" s="396" t="str">
        <f>IF(Business!$D$22&gt;0,+$G63*Business!$D$20/Business!$D$22,"")</f>
        <v/>
      </c>
      <c r="I63" s="396" t="str">
        <f>IF(Business!$D$22&gt;0,+$G63*Business!$D$21/Business!$D$22,"")</f>
        <v/>
      </c>
    </row>
    <row r="64" spans="1:9">
      <c r="A64" s="326"/>
      <c r="B64" s="336"/>
      <c r="C64" s="336"/>
      <c r="D64" s="326"/>
      <c r="E64" s="326"/>
      <c r="F64" s="338"/>
      <c r="G64" s="323"/>
      <c r="H64" s="396" t="str">
        <f>IF(Business!$D$22&gt;0,+$G64*Business!$D$20/Business!$D$22,"")</f>
        <v/>
      </c>
      <c r="I64" s="396" t="str">
        <f>IF(Business!$D$22&gt;0,+$G64*Business!$D$21/Business!$D$22,"")</f>
        <v/>
      </c>
    </row>
    <row r="65" spans="1:9">
      <c r="A65" s="334"/>
      <c r="B65" s="335"/>
      <c r="C65" s="335"/>
      <c r="D65" s="335"/>
      <c r="E65" s="335"/>
      <c r="F65" s="338"/>
      <c r="G65" s="323"/>
      <c r="H65" s="396" t="str">
        <f>IF(Business!$D$22&gt;0,+$G65*Business!$D$20/Business!$D$22,"")</f>
        <v/>
      </c>
      <c r="I65" s="396" t="str">
        <f>IF(Business!$D$22&gt;0,+$G65*Business!$D$21/Business!$D$22,"")</f>
        <v/>
      </c>
    </row>
    <row r="66" spans="1:9">
      <c r="A66" s="334"/>
      <c r="B66" s="335"/>
      <c r="C66" s="335"/>
      <c r="D66" s="335"/>
      <c r="E66" s="335"/>
      <c r="F66" s="338"/>
      <c r="G66" s="323"/>
      <c r="H66" s="396" t="str">
        <f>IF(Business!$D$22&gt;0,+$G66*Business!$D$20/Business!$D$22,"")</f>
        <v/>
      </c>
      <c r="I66" s="396" t="str">
        <f>IF(Business!$D$22&gt;0,+$G66*Business!$D$21/Business!$D$22,"")</f>
        <v/>
      </c>
    </row>
    <row r="67" spans="1:9">
      <c r="A67" s="334"/>
      <c r="B67" s="335"/>
      <c r="C67" s="335"/>
      <c r="D67" s="335"/>
      <c r="E67" s="335"/>
      <c r="F67" s="338"/>
      <c r="G67" s="323"/>
      <c r="H67" s="396" t="str">
        <f>IF(Business!$D$22&gt;0,+$G67*Business!$D$20/Business!$D$22,"")</f>
        <v/>
      </c>
      <c r="I67" s="396" t="str">
        <f>IF(Business!$D$22&gt;0,+$G67*Business!$D$21/Business!$D$22,"")</f>
        <v/>
      </c>
    </row>
    <row r="68" spans="1:9">
      <c r="A68" s="334"/>
      <c r="B68" s="335"/>
      <c r="C68" s="335"/>
      <c r="D68" s="335"/>
      <c r="E68" s="335"/>
      <c r="F68" s="338"/>
      <c r="G68" s="323"/>
      <c r="H68" s="396" t="str">
        <f>IF(Business!$D$22&gt;0,+$G68*Business!$D$20/Business!$D$22,"")</f>
        <v/>
      </c>
      <c r="I68" s="396" t="str">
        <f>IF(Business!$D$22&gt;0,+$G68*Business!$D$21/Business!$D$22,"")</f>
        <v/>
      </c>
    </row>
    <row r="69" spans="1:9">
      <c r="A69" s="334"/>
      <c r="B69" s="335"/>
      <c r="C69" s="335"/>
      <c r="D69" s="335"/>
      <c r="E69" s="335"/>
      <c r="F69" s="338"/>
      <c r="G69" s="323"/>
      <c r="H69" s="396" t="str">
        <f>IF(Business!$D$22&gt;0,+$G69*Business!$D$20/Business!$D$22,"")</f>
        <v/>
      </c>
      <c r="I69" s="396" t="str">
        <f>IF(Business!$D$22&gt;0,+$G69*Business!$D$21/Business!$D$22,"")</f>
        <v/>
      </c>
    </row>
    <row r="70" spans="1:9">
      <c r="A70" s="334"/>
      <c r="B70" s="335"/>
      <c r="C70" s="335"/>
      <c r="D70" s="335"/>
      <c r="E70" s="335"/>
      <c r="F70" s="338"/>
      <c r="G70" s="323"/>
      <c r="H70" s="396" t="str">
        <f>IF(Business!$D$22&gt;0,+$G70*Business!$D$20/Business!$D$22,"")</f>
        <v/>
      </c>
      <c r="I70" s="396" t="str">
        <f>IF(Business!$D$22&gt;0,+$G70*Business!$D$21/Business!$D$22,"")</f>
        <v/>
      </c>
    </row>
    <row r="71" spans="1:9">
      <c r="A71" s="334"/>
      <c r="B71" s="335"/>
      <c r="C71" s="335"/>
      <c r="D71" s="335"/>
      <c r="E71" s="335"/>
      <c r="F71" s="338"/>
      <c r="G71" s="323"/>
      <c r="H71" s="396" t="str">
        <f>IF(Business!$D$22&gt;0,+$G71*Business!$D$20/Business!$D$22,"")</f>
        <v/>
      </c>
      <c r="I71" s="396" t="str">
        <f>IF(Business!$D$22&gt;0,+$G71*Business!$D$21/Business!$D$22,"")</f>
        <v/>
      </c>
    </row>
    <row r="72" spans="1:9">
      <c r="A72" s="334"/>
      <c r="B72" s="335"/>
      <c r="C72" s="335"/>
      <c r="D72" s="335"/>
      <c r="E72" s="335"/>
      <c r="F72" s="338"/>
      <c r="G72" s="323"/>
      <c r="H72" s="396" t="str">
        <f>IF(Business!$D$22&gt;0,+$G72*Business!$D$20/Business!$D$22,"")</f>
        <v/>
      </c>
      <c r="I72" s="396" t="str">
        <f>IF(Business!$D$22&gt;0,+$G72*Business!$D$21/Business!$D$22,"")</f>
        <v/>
      </c>
    </row>
    <row r="73" spans="1:9">
      <c r="A73" s="334"/>
      <c r="B73" s="335"/>
      <c r="C73" s="335"/>
      <c r="D73" s="335"/>
      <c r="E73" s="335"/>
      <c r="F73" s="338"/>
      <c r="G73" s="323"/>
      <c r="H73" s="396" t="str">
        <f>IF(Business!$D$22&gt;0,+$G73*Business!$D$20/Business!$D$22,"")</f>
        <v/>
      </c>
      <c r="I73" s="396" t="str">
        <f>IF(Business!$D$22&gt;0,+$G73*Business!$D$21/Business!$D$22,"")</f>
        <v/>
      </c>
    </row>
    <row r="74" spans="1:9">
      <c r="A74" s="334"/>
      <c r="B74" s="335"/>
      <c r="C74" s="335"/>
      <c r="D74" s="335"/>
      <c r="E74" s="335"/>
      <c r="F74" s="338"/>
      <c r="G74" s="323"/>
      <c r="H74" s="396" t="str">
        <f>IF(Business!$D$22&gt;0,+$G74*Business!$D$20/Business!$D$22,"")</f>
        <v/>
      </c>
      <c r="I74" s="396" t="str">
        <f>IF(Business!$D$22&gt;0,+$G74*Business!$D$21/Business!$D$22,"")</f>
        <v/>
      </c>
    </row>
    <row r="75" spans="1:9">
      <c r="A75" s="334"/>
      <c r="B75" s="335"/>
      <c r="C75" s="335"/>
      <c r="D75" s="335"/>
      <c r="E75" s="335"/>
      <c r="F75" s="338"/>
      <c r="G75" s="323"/>
      <c r="H75" s="396" t="str">
        <f>IF(Business!$D$22&gt;0,+$G75*Business!$D$20/Business!$D$22,"")</f>
        <v/>
      </c>
      <c r="I75" s="396" t="str">
        <f>IF(Business!$D$22&gt;0,+$G75*Business!$D$21/Business!$D$22,"")</f>
        <v/>
      </c>
    </row>
    <row r="76" spans="1:9">
      <c r="A76" s="334"/>
      <c r="B76" s="335"/>
      <c r="C76" s="335"/>
      <c r="D76" s="335"/>
      <c r="E76" s="335"/>
      <c r="F76" s="338"/>
      <c r="G76" s="323"/>
      <c r="H76" s="396" t="str">
        <f>IF(Business!$D$22&gt;0,+$G76*Business!$D$20/Business!$D$22,"")</f>
        <v/>
      </c>
      <c r="I76" s="396" t="str">
        <f>IF(Business!$D$22&gt;0,+$G76*Business!$D$21/Business!$D$22,"")</f>
        <v/>
      </c>
    </row>
    <row r="77" spans="1:9">
      <c r="A77" s="334"/>
      <c r="B77" s="335"/>
      <c r="C77" s="335"/>
      <c r="D77" s="335"/>
      <c r="E77" s="335"/>
      <c r="F77" s="338"/>
      <c r="G77" s="323"/>
      <c r="H77" s="396" t="str">
        <f>IF(Business!$D$22&gt;0,+$G77*Business!$D$20/Business!$D$22,"")</f>
        <v/>
      </c>
      <c r="I77" s="396" t="str">
        <f>IF(Business!$D$22&gt;0,+$G77*Business!$D$21/Business!$D$22,"")</f>
        <v/>
      </c>
    </row>
    <row r="78" spans="1:9">
      <c r="A78" s="334"/>
      <c r="B78" s="335"/>
      <c r="C78" s="335"/>
      <c r="D78" s="335"/>
      <c r="E78" s="335"/>
      <c r="F78" s="338"/>
      <c r="G78" s="323"/>
      <c r="H78" s="396" t="str">
        <f>IF(Business!$D$22&gt;0,+$G78*Business!$D$20/Business!$D$22,"")</f>
        <v/>
      </c>
      <c r="I78" s="396" t="str">
        <f>IF(Business!$D$22&gt;0,+$G78*Business!$D$21/Business!$D$22,"")</f>
        <v/>
      </c>
    </row>
    <row r="79" spans="1:9">
      <c r="A79" s="334"/>
      <c r="B79" s="335"/>
      <c r="C79" s="335"/>
      <c r="D79" s="335"/>
      <c r="E79" s="335"/>
      <c r="F79" s="338"/>
      <c r="G79" s="323"/>
      <c r="H79" s="396" t="str">
        <f>IF(Business!$D$22&gt;0,+$G79*Business!$D$20/Business!$D$22,"")</f>
        <v/>
      </c>
      <c r="I79" s="396" t="str">
        <f>IF(Business!$D$22&gt;0,+$G79*Business!$D$21/Business!$D$22,"")</f>
        <v/>
      </c>
    </row>
    <row r="80" spans="1:9">
      <c r="A80" s="334"/>
      <c r="B80" s="335"/>
      <c r="C80" s="335"/>
      <c r="D80" s="335"/>
      <c r="E80" s="335"/>
      <c r="F80" s="338"/>
      <c r="G80" s="323"/>
      <c r="H80" s="396" t="str">
        <f>IF(Business!$D$22&gt;0,+$G80*Business!$D$20/Business!$D$22,"")</f>
        <v/>
      </c>
      <c r="I80" s="396" t="str">
        <f>IF(Business!$D$22&gt;0,+$G80*Business!$D$21/Business!$D$22,"")</f>
        <v/>
      </c>
    </row>
    <row r="81" spans="1:9">
      <c r="A81" s="334"/>
      <c r="B81" s="335"/>
      <c r="C81" s="335"/>
      <c r="D81" s="335"/>
      <c r="E81" s="335"/>
      <c r="F81" s="338"/>
      <c r="G81" s="323"/>
      <c r="H81" s="396" t="str">
        <f>IF(Business!$D$22&gt;0,+$G81*Business!$D$20/Business!$D$22,"")</f>
        <v/>
      </c>
      <c r="I81" s="396" t="str">
        <f>IF(Business!$D$22&gt;0,+$G81*Business!$D$21/Business!$D$22,"")</f>
        <v/>
      </c>
    </row>
    <row r="82" spans="1:9">
      <c r="A82" s="334"/>
      <c r="B82" s="335"/>
      <c r="C82" s="335"/>
      <c r="D82" s="335"/>
      <c r="E82" s="335"/>
      <c r="F82" s="338"/>
      <c r="G82" s="323"/>
      <c r="H82" s="396" t="str">
        <f>IF(Business!$D$22&gt;0,+$G82*Business!$D$20/Business!$D$22,"")</f>
        <v/>
      </c>
      <c r="I82" s="396" t="str">
        <f>IF(Business!$D$22&gt;0,+$G82*Business!$D$21/Business!$D$22,"")</f>
        <v/>
      </c>
    </row>
    <row r="83" spans="1:9">
      <c r="A83" s="334"/>
      <c r="B83" s="335"/>
      <c r="C83" s="335"/>
      <c r="D83" s="335"/>
      <c r="E83" s="335"/>
      <c r="F83" s="338"/>
      <c r="G83" s="323"/>
      <c r="H83" s="396" t="str">
        <f>IF(Business!$D$22&gt;0,+$G83*Business!$D$20/Business!$D$22,"")</f>
        <v/>
      </c>
      <c r="I83" s="396" t="str">
        <f>IF(Business!$D$22&gt;0,+$G83*Business!$D$21/Business!$D$22,"")</f>
        <v/>
      </c>
    </row>
    <row r="84" spans="1:9">
      <c r="A84" s="334"/>
      <c r="B84" s="335"/>
      <c r="C84" s="335"/>
      <c r="D84" s="335"/>
      <c r="E84" s="335"/>
      <c r="F84" s="338"/>
      <c r="G84" s="323"/>
      <c r="H84" s="396" t="str">
        <f>IF(Business!$D$22&gt;0,+$G84*Business!$D$20/Business!$D$22,"")</f>
        <v/>
      </c>
      <c r="I84" s="396" t="str">
        <f>IF(Business!$D$22&gt;0,+$G84*Business!$D$21/Business!$D$22,"")</f>
        <v/>
      </c>
    </row>
    <row r="85" spans="1:9">
      <c r="A85" s="334"/>
      <c r="B85" s="335"/>
      <c r="C85" s="335"/>
      <c r="D85" s="335"/>
      <c r="E85" s="335"/>
      <c r="F85" s="338"/>
      <c r="G85" s="323"/>
      <c r="H85" s="396" t="str">
        <f>IF(Business!$D$22&gt;0,+$G85*Business!$D$20/Business!$D$22,"")</f>
        <v/>
      </c>
      <c r="I85" s="396" t="str">
        <f>IF(Business!$D$22&gt;0,+$G85*Business!$D$21/Business!$D$22,"")</f>
        <v/>
      </c>
    </row>
    <row r="86" spans="1:9">
      <c r="A86" s="334"/>
      <c r="B86" s="335"/>
      <c r="C86" s="335"/>
      <c r="D86" s="335"/>
      <c r="E86" s="335"/>
      <c r="F86" s="338"/>
      <c r="G86" s="323"/>
      <c r="H86" s="396" t="str">
        <f>IF(Business!$D$22&gt;0,+$G86*Business!$D$20/Business!$D$22,"")</f>
        <v/>
      </c>
      <c r="I86" s="396" t="str">
        <f>IF(Business!$D$22&gt;0,+$G86*Business!$D$21/Business!$D$22,"")</f>
        <v/>
      </c>
    </row>
    <row r="87" spans="1:9">
      <c r="A87" s="334"/>
      <c r="B87" s="335"/>
      <c r="C87" s="335"/>
      <c r="D87" s="335"/>
      <c r="E87" s="335"/>
      <c r="F87" s="338"/>
      <c r="G87" s="323"/>
      <c r="H87" s="396" t="str">
        <f>IF(Business!$D$22&gt;0,+$G87*Business!$D$20/Business!$D$22,"")</f>
        <v/>
      </c>
      <c r="I87" s="396" t="str">
        <f>IF(Business!$D$22&gt;0,+$G87*Business!$D$21/Business!$D$22,"")</f>
        <v/>
      </c>
    </row>
    <row r="88" spans="1:9">
      <c r="A88" s="334"/>
      <c r="B88" s="335"/>
      <c r="C88" s="335"/>
      <c r="D88" s="335"/>
      <c r="E88" s="335"/>
      <c r="F88" s="338"/>
      <c r="G88" s="323"/>
      <c r="H88" s="396" t="str">
        <f>IF(Business!$D$22&gt;0,+$G88*Business!$D$20/Business!$D$22,"")</f>
        <v/>
      </c>
      <c r="I88" s="396" t="str">
        <f>IF(Business!$D$22&gt;0,+$G88*Business!$D$21/Business!$D$22,"")</f>
        <v/>
      </c>
    </row>
    <row r="89" spans="1:9">
      <c r="A89" s="334"/>
      <c r="B89" s="335"/>
      <c r="C89" s="335"/>
      <c r="D89" s="335"/>
      <c r="E89" s="335"/>
      <c r="F89" s="338"/>
      <c r="G89" s="323"/>
      <c r="H89" s="396" t="str">
        <f>IF(Business!$D$22&gt;0,+$G89*Business!$D$20/Business!$D$22,"")</f>
        <v/>
      </c>
      <c r="I89" s="396" t="str">
        <f>IF(Business!$D$22&gt;0,+$G89*Business!$D$21/Business!$D$22,"")</f>
        <v/>
      </c>
    </row>
    <row r="90" spans="1:9">
      <c r="A90" s="334"/>
      <c r="B90" s="335"/>
      <c r="C90" s="335"/>
      <c r="D90" s="335"/>
      <c r="E90" s="335"/>
      <c r="F90" s="338"/>
      <c r="G90" s="323"/>
      <c r="H90" s="396" t="str">
        <f>IF(Business!$D$22&gt;0,+$G90*Business!$D$20/Business!$D$22,"")</f>
        <v/>
      </c>
      <c r="I90" s="396" t="str">
        <f>IF(Business!$D$22&gt;0,+$G90*Business!$D$21/Business!$D$22,"")</f>
        <v/>
      </c>
    </row>
    <row r="91" spans="1:9">
      <c r="A91" s="334"/>
      <c r="B91" s="335"/>
      <c r="C91" s="335"/>
      <c r="D91" s="335"/>
      <c r="E91" s="335"/>
      <c r="F91" s="338"/>
      <c r="G91" s="323"/>
      <c r="H91" s="396" t="str">
        <f>IF(Business!$D$22&gt;0,+$G91*Business!$D$20/Business!$D$22,"")</f>
        <v/>
      </c>
      <c r="I91" s="396" t="str">
        <f>IF(Business!$D$22&gt;0,+$G91*Business!$D$21/Business!$D$22,"")</f>
        <v/>
      </c>
    </row>
    <row r="92" spans="1:9">
      <c r="A92" s="334"/>
      <c r="B92" s="335"/>
      <c r="C92" s="335"/>
      <c r="D92" s="335"/>
      <c r="E92" s="335"/>
      <c r="F92" s="338"/>
      <c r="G92" s="323"/>
      <c r="H92" s="396" t="str">
        <f>IF(Business!$D$22&gt;0,+$G92*Business!$D$20/Business!$D$22,"")</f>
        <v/>
      </c>
      <c r="I92" s="396" t="str">
        <f>IF(Business!$D$22&gt;0,+$G92*Business!$D$21/Business!$D$22,"")</f>
        <v/>
      </c>
    </row>
    <row r="93" spans="1:9">
      <c r="A93" s="334"/>
      <c r="B93" s="335"/>
      <c r="C93" s="335"/>
      <c r="D93" s="335"/>
      <c r="E93" s="335"/>
      <c r="F93" s="338"/>
      <c r="G93" s="323"/>
      <c r="H93" s="396" t="str">
        <f>IF(Business!$D$22&gt;0,+$G93*Business!$D$20/Business!$D$22,"")</f>
        <v/>
      </c>
      <c r="I93" s="396" t="str">
        <f>IF(Business!$D$22&gt;0,+$G93*Business!$D$21/Business!$D$22,"")</f>
        <v/>
      </c>
    </row>
    <row r="94" spans="1:9">
      <c r="A94" s="334"/>
      <c r="B94" s="335"/>
      <c r="C94" s="335"/>
      <c r="D94" s="335"/>
      <c r="E94" s="335"/>
      <c r="F94" s="338"/>
      <c r="G94" s="323"/>
      <c r="H94" s="396" t="str">
        <f>IF(Business!$D$22&gt;0,+$G94*Business!$D$20/Business!$D$22,"")</f>
        <v/>
      </c>
      <c r="I94" s="396" t="str">
        <f>IF(Business!$D$22&gt;0,+$G94*Business!$D$21/Business!$D$22,"")</f>
        <v/>
      </c>
    </row>
    <row r="95" spans="1:9">
      <c r="A95" s="334"/>
      <c r="B95" s="335"/>
      <c r="C95" s="335"/>
      <c r="D95" s="335"/>
      <c r="E95" s="335"/>
      <c r="F95" s="338"/>
      <c r="G95" s="323"/>
      <c r="H95" s="396" t="str">
        <f>IF(Business!$D$22&gt;0,+$G95*Business!$D$20/Business!$D$22,"")</f>
        <v/>
      </c>
      <c r="I95" s="396" t="str">
        <f>IF(Business!$D$22&gt;0,+$G95*Business!$D$21/Business!$D$22,"")</f>
        <v/>
      </c>
    </row>
    <row r="96" spans="1:9">
      <c r="A96" s="334"/>
      <c r="B96" s="335"/>
      <c r="C96" s="335"/>
      <c r="D96" s="335"/>
      <c r="E96" s="335"/>
      <c r="F96" s="338"/>
      <c r="G96" s="323"/>
      <c r="H96" s="396" t="str">
        <f>IF(Business!$D$22&gt;0,+$G96*Business!$D$20/Business!$D$22,"")</f>
        <v/>
      </c>
      <c r="I96" s="396" t="str">
        <f>IF(Business!$D$22&gt;0,+$G96*Business!$D$21/Business!$D$22,"")</f>
        <v/>
      </c>
    </row>
    <row r="97" spans="1:9">
      <c r="A97" s="334"/>
      <c r="B97" s="335"/>
      <c r="C97" s="335"/>
      <c r="D97" s="335"/>
      <c r="E97" s="335"/>
      <c r="F97" s="338"/>
      <c r="G97" s="323"/>
      <c r="H97" s="396" t="str">
        <f>IF(Business!$D$22&gt;0,+$G97*Business!$D$20/Business!$D$22,"")</f>
        <v/>
      </c>
      <c r="I97" s="396" t="str">
        <f>IF(Business!$D$22&gt;0,+$G97*Business!$D$21/Business!$D$22,"")</f>
        <v/>
      </c>
    </row>
    <row r="98" spans="1:9">
      <c r="A98" s="334"/>
      <c r="B98" s="335"/>
      <c r="C98" s="335"/>
      <c r="D98" s="335"/>
      <c r="E98" s="335"/>
      <c r="F98" s="338"/>
      <c r="G98" s="323"/>
      <c r="H98" s="396" t="str">
        <f>IF(Business!$D$22&gt;0,+$G98*Business!$D$20/Business!$D$22,"")</f>
        <v/>
      </c>
      <c r="I98" s="396" t="str">
        <f>IF(Business!$D$22&gt;0,+$G98*Business!$D$21/Business!$D$22,"")</f>
        <v/>
      </c>
    </row>
    <row r="99" spans="1:9">
      <c r="A99" s="334"/>
      <c r="B99" s="335"/>
      <c r="C99" s="335"/>
      <c r="D99" s="335"/>
      <c r="E99" s="335"/>
      <c r="F99" s="338"/>
      <c r="G99" s="323"/>
      <c r="H99" s="396" t="str">
        <f>IF(Business!$D$22&gt;0,+$G99*Business!$D$20/Business!$D$22,"")</f>
        <v/>
      </c>
      <c r="I99" s="396" t="str">
        <f>IF(Business!$D$22&gt;0,+$G99*Business!$D$21/Business!$D$22,"")</f>
        <v/>
      </c>
    </row>
    <row r="100" spans="1:9">
      <c r="A100" s="334"/>
      <c r="B100" s="335"/>
      <c r="C100" s="335"/>
      <c r="D100" s="335"/>
      <c r="E100" s="335"/>
      <c r="F100" s="338"/>
      <c r="G100" s="323"/>
      <c r="H100" s="396" t="str">
        <f>IF(Business!$D$22&gt;0,+$G100*Business!$D$20/Business!$D$22,"")</f>
        <v/>
      </c>
      <c r="I100" s="396" t="str">
        <f>IF(Business!$D$22&gt;0,+$G100*Business!$D$21/Business!$D$22,"")</f>
        <v/>
      </c>
    </row>
    <row r="101" spans="1:9">
      <c r="A101" s="334"/>
      <c r="B101" s="335"/>
      <c r="C101" s="335"/>
      <c r="D101" s="335"/>
      <c r="E101" s="335"/>
      <c r="F101" s="338"/>
      <c r="G101" s="323"/>
      <c r="H101" s="396" t="str">
        <f>IF(Business!$D$22&gt;0,+$G101*Business!$D$20/Business!$D$22,"")</f>
        <v/>
      </c>
      <c r="I101" s="396" t="str">
        <f>IF(Business!$D$22&gt;0,+$G101*Business!$D$21/Business!$D$22,"")</f>
        <v/>
      </c>
    </row>
    <row r="102" spans="1:9">
      <c r="A102" s="334"/>
      <c r="B102" s="335"/>
      <c r="C102" s="335"/>
      <c r="D102" s="335"/>
      <c r="E102" s="335"/>
      <c r="F102" s="338"/>
      <c r="G102" s="323"/>
      <c r="H102" s="396" t="str">
        <f>IF(Business!$D$22&gt;0,+$G102*Business!$D$20/Business!$D$22,"")</f>
        <v/>
      </c>
      <c r="I102" s="396" t="str">
        <f>IF(Business!$D$22&gt;0,+$G102*Business!$D$21/Business!$D$22,"")</f>
        <v/>
      </c>
    </row>
    <row r="103" spans="1:9">
      <c r="A103" s="334"/>
      <c r="B103" s="335"/>
      <c r="C103" s="335"/>
      <c r="D103" s="335"/>
      <c r="E103" s="335"/>
      <c r="F103" s="338"/>
      <c r="G103" s="323"/>
      <c r="H103" s="396" t="str">
        <f>IF(Business!$D$22&gt;0,+$G103*Business!$D$20/Business!$D$22,"")</f>
        <v/>
      </c>
      <c r="I103" s="396" t="str">
        <f>IF(Business!$D$22&gt;0,+$G103*Business!$D$21/Business!$D$22,"")</f>
        <v/>
      </c>
    </row>
    <row r="104" spans="1:9">
      <c r="A104" s="334"/>
      <c r="B104" s="335"/>
      <c r="C104" s="335"/>
      <c r="D104" s="335"/>
      <c r="E104" s="335"/>
      <c r="F104" s="338"/>
      <c r="G104" s="323"/>
      <c r="H104" s="396" t="str">
        <f>IF(Business!$D$22&gt;0,+$G104*Business!$D$20/Business!$D$22,"")</f>
        <v/>
      </c>
      <c r="I104" s="396" t="str">
        <f>IF(Business!$D$22&gt;0,+$G104*Business!$D$21/Business!$D$22,"")</f>
        <v/>
      </c>
    </row>
    <row r="105" spans="1:9">
      <c r="A105" s="334"/>
      <c r="B105" s="335"/>
      <c r="C105" s="335"/>
      <c r="D105" s="335"/>
      <c r="E105" s="335"/>
      <c r="F105" s="338"/>
      <c r="G105" s="323"/>
      <c r="H105" s="396" t="str">
        <f>IF(Business!$D$22&gt;0,+$G105*Business!$D$20/Business!$D$22,"")</f>
        <v/>
      </c>
      <c r="I105" s="396" t="str">
        <f>IF(Business!$D$22&gt;0,+$G105*Business!$D$21/Business!$D$22,"")</f>
        <v/>
      </c>
    </row>
    <row r="106" spans="1:9">
      <c r="A106" s="334"/>
      <c r="B106" s="335"/>
      <c r="C106" s="335"/>
      <c r="D106" s="335"/>
      <c r="E106" s="335"/>
      <c r="F106" s="338"/>
      <c r="G106" s="323"/>
      <c r="H106" s="396" t="str">
        <f>IF(Business!$D$22&gt;0,+$G106*Business!$D$20/Business!$D$22,"")</f>
        <v/>
      </c>
      <c r="I106" s="396" t="str">
        <f>IF(Business!$D$22&gt;0,+$G106*Business!$D$21/Business!$D$22,"")</f>
        <v/>
      </c>
    </row>
    <row r="107" spans="1:9">
      <c r="A107" s="334"/>
      <c r="B107" s="335"/>
      <c r="C107" s="335"/>
      <c r="D107" s="335"/>
      <c r="E107" s="335"/>
      <c r="F107" s="338"/>
      <c r="G107" s="323"/>
      <c r="H107" s="396" t="str">
        <f>IF(Business!$D$22&gt;0,+$G107*Business!$D$20/Business!$D$22,"")</f>
        <v/>
      </c>
      <c r="I107" s="396" t="str">
        <f>IF(Business!$D$22&gt;0,+$G107*Business!$D$21/Business!$D$22,"")</f>
        <v/>
      </c>
    </row>
    <row r="108" spans="1:9">
      <c r="A108" s="334"/>
      <c r="B108" s="335"/>
      <c r="C108" s="335"/>
      <c r="D108" s="335"/>
      <c r="E108" s="335"/>
      <c r="F108" s="338"/>
      <c r="G108" s="323"/>
      <c r="H108" s="396" t="str">
        <f>IF(Business!$D$22&gt;0,+$G108*Business!$D$20/Business!$D$22,"")</f>
        <v/>
      </c>
      <c r="I108" s="396" t="str">
        <f>IF(Business!$D$22&gt;0,+$G108*Business!$D$21/Business!$D$22,"")</f>
        <v/>
      </c>
    </row>
    <row r="109" spans="1:9">
      <c r="A109" s="334"/>
      <c r="B109" s="335"/>
      <c r="C109" s="335"/>
      <c r="D109" s="335"/>
      <c r="E109" s="335"/>
      <c r="F109" s="338"/>
      <c r="G109" s="323"/>
      <c r="H109" s="396" t="str">
        <f>IF(Business!$D$22&gt;0,+$G109*Business!$D$20/Business!$D$22,"")</f>
        <v/>
      </c>
      <c r="I109" s="396" t="str">
        <f>IF(Business!$D$22&gt;0,+$G109*Business!$D$21/Business!$D$22,"")</f>
        <v/>
      </c>
    </row>
    <row r="110" spans="1:9">
      <c r="A110" s="334"/>
      <c r="B110" s="335"/>
      <c r="C110" s="335"/>
      <c r="D110" s="335"/>
      <c r="E110" s="335"/>
      <c r="F110" s="338"/>
      <c r="G110" s="323"/>
      <c r="H110" s="396" t="str">
        <f>IF(Business!$D$22&gt;0,+$G110*Business!$D$20/Business!$D$22,"")</f>
        <v/>
      </c>
      <c r="I110" s="396" t="str">
        <f>IF(Business!$D$22&gt;0,+$G110*Business!$D$21/Business!$D$22,"")</f>
        <v/>
      </c>
    </row>
    <row r="111" spans="1:9">
      <c r="A111" s="334"/>
      <c r="B111" s="335"/>
      <c r="C111" s="335"/>
      <c r="D111" s="335"/>
      <c r="E111" s="335"/>
      <c r="F111" s="338"/>
      <c r="G111" s="323"/>
      <c r="H111" s="396" t="str">
        <f>IF(Business!$D$22&gt;0,+$G111*Business!$D$20/Business!$D$22,"")</f>
        <v/>
      </c>
      <c r="I111" s="396" t="str">
        <f>IF(Business!$D$22&gt;0,+$G111*Business!$D$21/Business!$D$22,"")</f>
        <v/>
      </c>
    </row>
    <row r="112" spans="1:9">
      <c r="A112" s="334"/>
      <c r="B112" s="335"/>
      <c r="C112" s="335"/>
      <c r="D112" s="335"/>
      <c r="E112" s="335"/>
      <c r="F112" s="338"/>
      <c r="G112" s="323"/>
      <c r="H112" s="396" t="str">
        <f>IF(Business!$D$22&gt;0,+$G112*Business!$D$20/Business!$D$22,"")</f>
        <v/>
      </c>
      <c r="I112" s="396" t="str">
        <f>IF(Business!$D$22&gt;0,+$G112*Business!$D$21/Business!$D$22,"")</f>
        <v/>
      </c>
    </row>
    <row r="113" spans="1:9">
      <c r="A113" s="334"/>
      <c r="B113" s="335"/>
      <c r="C113" s="335"/>
      <c r="D113" s="335"/>
      <c r="E113" s="335"/>
      <c r="F113" s="338"/>
      <c r="G113" s="323"/>
      <c r="H113" s="396" t="str">
        <f>IF(Business!$D$22&gt;0,+$G113*Business!$D$20/Business!$D$22,"")</f>
        <v/>
      </c>
      <c r="I113" s="396" t="str">
        <f>IF(Business!$D$22&gt;0,+$G113*Business!$D$21/Business!$D$22,"")</f>
        <v/>
      </c>
    </row>
    <row r="114" spans="1:9">
      <c r="A114" s="334"/>
      <c r="B114" s="335"/>
      <c r="C114" s="335"/>
      <c r="D114" s="335"/>
      <c r="E114" s="335"/>
      <c r="F114" s="338"/>
      <c r="G114" s="323"/>
      <c r="H114" s="396" t="str">
        <f>IF(Business!$D$22&gt;0,+$G114*Business!$D$20/Business!$D$22,"")</f>
        <v/>
      </c>
      <c r="I114" s="396" t="str">
        <f>IF(Business!$D$22&gt;0,+$G114*Business!$D$21/Business!$D$22,"")</f>
        <v/>
      </c>
    </row>
    <row r="115" spans="1:9">
      <c r="A115" s="334"/>
      <c r="B115" s="335"/>
      <c r="C115" s="335"/>
      <c r="D115" s="335"/>
      <c r="E115" s="335"/>
      <c r="F115" s="338"/>
      <c r="G115" s="323"/>
      <c r="H115" s="396" t="str">
        <f>IF(Business!$D$22&gt;0,+$G115*Business!$D$20/Business!$D$22,"")</f>
        <v/>
      </c>
      <c r="I115" s="396" t="str">
        <f>IF(Business!$D$22&gt;0,+$G115*Business!$D$21/Business!$D$22,"")</f>
        <v/>
      </c>
    </row>
    <row r="116" spans="1:9">
      <c r="A116" s="334"/>
      <c r="B116" s="335"/>
      <c r="C116" s="335"/>
      <c r="D116" s="335"/>
      <c r="E116" s="335"/>
      <c r="F116" s="338"/>
      <c r="G116" s="323"/>
      <c r="H116" s="396" t="str">
        <f>IF(Business!$D$22&gt;0,+$G116*Business!$D$20/Business!$D$22,"")</f>
        <v/>
      </c>
      <c r="I116" s="396" t="str">
        <f>IF(Business!$D$22&gt;0,+$G116*Business!$D$21/Business!$D$22,"")</f>
        <v/>
      </c>
    </row>
    <row r="117" spans="1:9">
      <c r="A117" s="334"/>
      <c r="B117" s="335"/>
      <c r="C117" s="335"/>
      <c r="D117" s="335"/>
      <c r="E117" s="335"/>
      <c r="F117" s="338"/>
      <c r="G117" s="323"/>
      <c r="H117" s="396" t="str">
        <f>IF(Business!$D$22&gt;0,+$G117*Business!$D$20/Business!$D$22,"")</f>
        <v/>
      </c>
      <c r="I117" s="396" t="str">
        <f>IF(Business!$D$22&gt;0,+$G117*Business!$D$21/Business!$D$22,"")</f>
        <v/>
      </c>
    </row>
    <row r="118" spans="1:9">
      <c r="A118" s="334"/>
      <c r="B118" s="335"/>
      <c r="C118" s="335"/>
      <c r="D118" s="335"/>
      <c r="E118" s="335"/>
      <c r="F118" s="338"/>
      <c r="G118" s="323"/>
      <c r="H118" s="396" t="str">
        <f>IF(Business!$D$22&gt;0,+$G118*Business!$D$20/Business!$D$22,"")</f>
        <v/>
      </c>
      <c r="I118" s="396" t="str">
        <f>IF(Business!$D$22&gt;0,+$G118*Business!$D$21/Business!$D$22,"")</f>
        <v/>
      </c>
    </row>
    <row r="119" spans="1:9">
      <c r="A119" s="334"/>
      <c r="B119" s="335"/>
      <c r="C119" s="335"/>
      <c r="D119" s="335"/>
      <c r="E119" s="335"/>
      <c r="F119" s="338"/>
      <c r="G119" s="323"/>
      <c r="H119" s="396" t="str">
        <f>IF(Business!$D$22&gt;0,+$G119*Business!$D$20/Business!$D$22,"")</f>
        <v/>
      </c>
      <c r="I119" s="396" t="str">
        <f>IF(Business!$D$22&gt;0,+$G119*Business!$D$21/Business!$D$22,"")</f>
        <v/>
      </c>
    </row>
    <row r="120" spans="1:9">
      <c r="A120" s="334"/>
      <c r="B120" s="335"/>
      <c r="C120" s="335"/>
      <c r="D120" s="335"/>
      <c r="E120" s="335"/>
      <c r="F120" s="338"/>
      <c r="G120" s="323"/>
      <c r="H120" s="396" t="str">
        <f>IF(Business!$D$22&gt;0,+$G120*Business!$D$20/Business!$D$22,"")</f>
        <v/>
      </c>
      <c r="I120" s="396" t="str">
        <f>IF(Business!$D$22&gt;0,+$G120*Business!$D$21/Business!$D$22,"")</f>
        <v/>
      </c>
    </row>
    <row r="121" spans="1:9">
      <c r="A121" s="334"/>
      <c r="B121" s="335"/>
      <c r="C121" s="335"/>
      <c r="D121" s="335"/>
      <c r="E121" s="335"/>
      <c r="F121" s="338"/>
      <c r="G121" s="323"/>
      <c r="H121" s="396" t="str">
        <f>IF(Business!$D$22&gt;0,+$G121*Business!$D$20/Business!$D$22,"")</f>
        <v/>
      </c>
      <c r="I121" s="396" t="str">
        <f>IF(Business!$D$22&gt;0,+$G121*Business!$D$21/Business!$D$22,"")</f>
        <v/>
      </c>
    </row>
    <row r="122" spans="1:9">
      <c r="A122" s="334"/>
      <c r="B122" s="335"/>
      <c r="C122" s="335"/>
      <c r="D122" s="335"/>
      <c r="E122" s="335"/>
      <c r="F122" s="338"/>
      <c r="G122" s="323"/>
      <c r="H122" s="396" t="str">
        <f>IF(Business!$D$22&gt;0,+$G122*Business!$D$20/Business!$D$22,"")</f>
        <v/>
      </c>
      <c r="I122" s="396" t="str">
        <f>IF(Business!$D$22&gt;0,+$G122*Business!$D$21/Business!$D$22,"")</f>
        <v/>
      </c>
    </row>
    <row r="123" spans="1:9">
      <c r="A123" s="334"/>
      <c r="B123" s="335"/>
      <c r="C123" s="335"/>
      <c r="D123" s="335"/>
      <c r="E123" s="335"/>
      <c r="F123" s="338"/>
      <c r="G123" s="323"/>
      <c r="H123" s="396" t="str">
        <f>IF(Business!$D$22&gt;0,+$G123*Business!$D$20/Business!$D$22,"")</f>
        <v/>
      </c>
      <c r="I123" s="396" t="str">
        <f>IF(Business!$D$22&gt;0,+$G123*Business!$D$21/Business!$D$22,"")</f>
        <v/>
      </c>
    </row>
    <row r="124" spans="1:9">
      <c r="A124" s="334"/>
      <c r="B124" s="335"/>
      <c r="C124" s="335"/>
      <c r="D124" s="335"/>
      <c r="E124" s="335"/>
      <c r="F124" s="338"/>
      <c r="G124" s="323"/>
      <c r="H124" s="396" t="str">
        <f>IF(Business!$D$22&gt;0,+$G124*Business!$D$20/Business!$D$22,"")</f>
        <v/>
      </c>
      <c r="I124" s="396" t="str">
        <f>IF(Business!$D$22&gt;0,+$G124*Business!$D$21/Business!$D$22,"")</f>
        <v/>
      </c>
    </row>
    <row r="125" spans="1:9">
      <c r="A125" s="334"/>
      <c r="B125" s="335"/>
      <c r="C125" s="335"/>
      <c r="D125" s="335"/>
      <c r="E125" s="335"/>
      <c r="F125" s="338"/>
      <c r="G125" s="323"/>
      <c r="H125" s="396" t="str">
        <f>IF(Business!$D$22&gt;0,+$G125*Business!$D$20/Business!$D$22,"")</f>
        <v/>
      </c>
      <c r="I125" s="396" t="str">
        <f>IF(Business!$D$22&gt;0,+$G125*Business!$D$21/Business!$D$22,"")</f>
        <v/>
      </c>
    </row>
    <row r="126" spans="1:9">
      <c r="A126" s="334"/>
      <c r="B126" s="335"/>
      <c r="C126" s="335"/>
      <c r="D126" s="335"/>
      <c r="E126" s="335"/>
      <c r="F126" s="338"/>
      <c r="G126" s="323"/>
      <c r="H126" s="396" t="str">
        <f>IF(Business!$D$22&gt;0,+$G126*Business!$D$20/Business!$D$22,"")</f>
        <v/>
      </c>
      <c r="I126" s="396" t="str">
        <f>IF(Business!$D$22&gt;0,+$G126*Business!$D$21/Business!$D$22,"")</f>
        <v/>
      </c>
    </row>
    <row r="127" spans="1:9">
      <c r="A127" s="334"/>
      <c r="B127" s="335"/>
      <c r="C127" s="335"/>
      <c r="D127" s="335"/>
      <c r="E127" s="335"/>
      <c r="F127" s="338"/>
      <c r="G127" s="323"/>
      <c r="H127" s="396" t="str">
        <f>IF(Business!$D$22&gt;0,+$G127*Business!$D$20/Business!$D$22,"")</f>
        <v/>
      </c>
      <c r="I127" s="396" t="str">
        <f>IF(Business!$D$22&gt;0,+$G127*Business!$D$21/Business!$D$22,"")</f>
        <v/>
      </c>
    </row>
    <row r="128" spans="1:9">
      <c r="A128" s="334"/>
      <c r="B128" s="335"/>
      <c r="C128" s="335"/>
      <c r="D128" s="335"/>
      <c r="E128" s="335"/>
      <c r="F128" s="338"/>
      <c r="G128" s="323"/>
      <c r="H128" s="396" t="str">
        <f>IF(Business!$D$22&gt;0,+$G128*Business!$D$20/Business!$D$22,"")</f>
        <v/>
      </c>
      <c r="I128" s="396" t="str">
        <f>IF(Business!$D$22&gt;0,+$G128*Business!$D$21/Business!$D$22,"")</f>
        <v/>
      </c>
    </row>
    <row r="129" spans="1:9">
      <c r="A129" s="334"/>
      <c r="B129" s="335"/>
      <c r="C129" s="335"/>
      <c r="D129" s="335"/>
      <c r="E129" s="335"/>
      <c r="F129" s="338"/>
      <c r="G129" s="323"/>
      <c r="H129" s="396" t="str">
        <f>IF(Business!$D$22&gt;0,+$G129*Business!$D$20/Business!$D$22,"")</f>
        <v/>
      </c>
      <c r="I129" s="396" t="str">
        <f>IF(Business!$D$22&gt;0,+$G129*Business!$D$21/Business!$D$22,"")</f>
        <v/>
      </c>
    </row>
    <row r="130" spans="1:9">
      <c r="A130" s="334"/>
      <c r="B130" s="335"/>
      <c r="C130" s="335"/>
      <c r="D130" s="335"/>
      <c r="E130" s="335"/>
      <c r="F130" s="338"/>
      <c r="G130" s="323"/>
      <c r="H130" s="396" t="str">
        <f>IF(Business!$D$22&gt;0,+$G130*Business!$D$20/Business!$D$22,"")</f>
        <v/>
      </c>
      <c r="I130" s="396" t="str">
        <f>IF(Business!$D$22&gt;0,+$G130*Business!$D$21/Business!$D$22,"")</f>
        <v/>
      </c>
    </row>
    <row r="131" spans="1:9">
      <c r="A131" s="334"/>
      <c r="B131" s="335"/>
      <c r="C131" s="335"/>
      <c r="D131" s="335"/>
      <c r="E131" s="335"/>
      <c r="F131" s="338"/>
      <c r="G131" s="323"/>
      <c r="H131" s="396" t="str">
        <f>IF(Business!$D$22&gt;0,+$G131*Business!$D$20/Business!$D$22,"")</f>
        <v/>
      </c>
      <c r="I131" s="396" t="str">
        <f>IF(Business!$D$22&gt;0,+$G131*Business!$D$21/Business!$D$22,"")</f>
        <v/>
      </c>
    </row>
    <row r="132" spans="1:9">
      <c r="A132" s="334"/>
      <c r="B132" s="335"/>
      <c r="C132" s="335"/>
      <c r="D132" s="335"/>
      <c r="E132" s="335"/>
      <c r="F132" s="338"/>
      <c r="G132" s="323"/>
      <c r="H132" s="396" t="str">
        <f>IF(Business!$D$22&gt;0,+$G132*Business!$D$20/Business!$D$22,"")</f>
        <v/>
      </c>
      <c r="I132" s="396" t="str">
        <f>IF(Business!$D$22&gt;0,+$G132*Business!$D$21/Business!$D$22,"")</f>
        <v/>
      </c>
    </row>
    <row r="133" spans="1:9">
      <c r="A133" s="334"/>
      <c r="B133" s="335"/>
      <c r="C133" s="335"/>
      <c r="D133" s="335"/>
      <c r="E133" s="335"/>
      <c r="F133" s="338"/>
      <c r="G133" s="323"/>
      <c r="H133" s="396" t="str">
        <f>IF(Business!$D$22&gt;0,+$G133*Business!$D$20/Business!$D$22,"")</f>
        <v/>
      </c>
      <c r="I133" s="396" t="str">
        <f>IF(Business!$D$22&gt;0,+$G133*Business!$D$21/Business!$D$22,"")</f>
        <v/>
      </c>
    </row>
    <row r="134" spans="1:9">
      <c r="A134" s="334"/>
      <c r="B134" s="335"/>
      <c r="C134" s="335"/>
      <c r="D134" s="335"/>
      <c r="E134" s="335"/>
      <c r="F134" s="338"/>
      <c r="G134" s="323"/>
      <c r="H134" s="396" t="str">
        <f>IF(Business!$D$22&gt;0,+$G134*Business!$D$20/Business!$D$22,"")</f>
        <v/>
      </c>
      <c r="I134" s="396" t="str">
        <f>IF(Business!$D$22&gt;0,+$G134*Business!$D$21/Business!$D$22,"")</f>
        <v/>
      </c>
    </row>
    <row r="135" spans="1:9">
      <c r="A135" s="334"/>
      <c r="B135" s="335"/>
      <c r="C135" s="335"/>
      <c r="D135" s="335"/>
      <c r="E135" s="335"/>
      <c r="F135" s="338"/>
      <c r="G135" s="323"/>
      <c r="H135" s="396" t="str">
        <f>IF(Business!$D$22&gt;0,+$G135*Business!$D$20/Business!$D$22,"")</f>
        <v/>
      </c>
      <c r="I135" s="396" t="str">
        <f>IF(Business!$D$22&gt;0,+$G135*Business!$D$21/Business!$D$22,"")</f>
        <v/>
      </c>
    </row>
    <row r="136" spans="1:9">
      <c r="A136" s="334"/>
      <c r="B136" s="335"/>
      <c r="C136" s="335"/>
      <c r="D136" s="335"/>
      <c r="E136" s="335"/>
      <c r="F136" s="338"/>
      <c r="G136" s="323"/>
      <c r="H136" s="396" t="str">
        <f>IF(Business!$D$22&gt;0,+$G136*Business!$D$20/Business!$D$22,"")</f>
        <v/>
      </c>
      <c r="I136" s="396" t="str">
        <f>IF(Business!$D$22&gt;0,+$G136*Business!$D$21/Business!$D$22,"")</f>
        <v/>
      </c>
    </row>
    <row r="137" spans="1:9">
      <c r="A137" s="334"/>
      <c r="B137" s="335"/>
      <c r="C137" s="335"/>
      <c r="D137" s="335"/>
      <c r="E137" s="335"/>
      <c r="F137" s="338"/>
      <c r="G137" s="323"/>
      <c r="H137" s="396" t="str">
        <f>IF(Business!$D$22&gt;0,+$G137*Business!$D$20/Business!$D$22,"")</f>
        <v/>
      </c>
      <c r="I137" s="396" t="str">
        <f>IF(Business!$D$22&gt;0,+$G137*Business!$D$21/Business!$D$22,"")</f>
        <v/>
      </c>
    </row>
    <row r="138" spans="1:9">
      <c r="A138" s="334"/>
      <c r="B138" s="335"/>
      <c r="C138" s="335"/>
      <c r="D138" s="335"/>
      <c r="E138" s="335"/>
      <c r="F138" s="338"/>
      <c r="G138" s="323"/>
      <c r="H138" s="396" t="str">
        <f>IF(Business!$D$22&gt;0,+$G138*Business!$D$20/Business!$D$22,"")</f>
        <v/>
      </c>
      <c r="I138" s="396" t="str">
        <f>IF(Business!$D$22&gt;0,+$G138*Business!$D$21/Business!$D$22,"")</f>
        <v/>
      </c>
    </row>
    <row r="139" spans="1:9">
      <c r="A139" s="334"/>
      <c r="B139" s="335"/>
      <c r="C139" s="335"/>
      <c r="D139" s="335"/>
      <c r="E139" s="335"/>
      <c r="F139" s="338"/>
      <c r="G139" s="323"/>
      <c r="H139" s="396" t="str">
        <f>IF(Business!$D$22&gt;0,+$G139*Business!$D$20/Business!$D$22,"")</f>
        <v/>
      </c>
      <c r="I139" s="396" t="str">
        <f>IF(Business!$D$22&gt;0,+$G139*Business!$D$21/Business!$D$22,"")</f>
        <v/>
      </c>
    </row>
    <row r="140" spans="1:9">
      <c r="A140" s="334"/>
      <c r="B140" s="335"/>
      <c r="C140" s="335"/>
      <c r="D140" s="335"/>
      <c r="E140" s="335"/>
      <c r="F140" s="338"/>
      <c r="G140" s="323"/>
      <c r="H140" s="396" t="str">
        <f>IF(Business!$D$22&gt;0,+$G140*Business!$D$20/Business!$D$22,"")</f>
        <v/>
      </c>
      <c r="I140" s="396" t="str">
        <f>IF(Business!$D$22&gt;0,+$G140*Business!$D$21/Business!$D$22,"")</f>
        <v/>
      </c>
    </row>
    <row r="141" spans="1:9">
      <c r="A141" s="334"/>
      <c r="B141" s="335"/>
      <c r="C141" s="335"/>
      <c r="D141" s="335"/>
      <c r="E141" s="335"/>
      <c r="F141" s="338"/>
      <c r="G141" s="323"/>
      <c r="H141" s="396" t="str">
        <f>IF(Business!$D$22&gt;0,+$G141*Business!$D$20/Business!$D$22,"")</f>
        <v/>
      </c>
      <c r="I141" s="396" t="str">
        <f>IF(Business!$D$22&gt;0,+$G141*Business!$D$21/Business!$D$22,"")</f>
        <v/>
      </c>
    </row>
    <row r="142" spans="1:9">
      <c r="A142" s="334"/>
      <c r="B142" s="335"/>
      <c r="C142" s="335"/>
      <c r="D142" s="335"/>
      <c r="E142" s="335"/>
      <c r="F142" s="338"/>
      <c r="G142" s="323"/>
      <c r="H142" s="396" t="str">
        <f>IF(Business!$D$22&gt;0,+$G142*Business!$D$20/Business!$D$22,"")</f>
        <v/>
      </c>
      <c r="I142" s="396" t="str">
        <f>IF(Business!$D$22&gt;0,+$G142*Business!$D$21/Business!$D$22,"")</f>
        <v/>
      </c>
    </row>
    <row r="143" spans="1:9">
      <c r="A143" s="334"/>
      <c r="B143" s="335"/>
      <c r="C143" s="335"/>
      <c r="D143" s="335"/>
      <c r="E143" s="335"/>
      <c r="F143" s="338"/>
      <c r="G143" s="323"/>
      <c r="H143" s="396" t="str">
        <f>IF(Business!$D$22&gt;0,+$G143*Business!$D$20/Business!$D$22,"")</f>
        <v/>
      </c>
      <c r="I143" s="396" t="str">
        <f>IF(Business!$D$22&gt;0,+$G143*Business!$D$21/Business!$D$22,"")</f>
        <v/>
      </c>
    </row>
    <row r="144" spans="1:9">
      <c r="A144" s="334"/>
      <c r="B144" s="335"/>
      <c r="C144" s="335"/>
      <c r="D144" s="335"/>
      <c r="E144" s="335"/>
      <c r="F144" s="338"/>
      <c r="G144" s="323"/>
      <c r="H144" s="396" t="str">
        <f>IF(Business!$D$22&gt;0,+$G144*Business!$D$20/Business!$D$22,"")</f>
        <v/>
      </c>
      <c r="I144" s="396" t="str">
        <f>IF(Business!$D$22&gt;0,+$G144*Business!$D$21/Business!$D$22,"")</f>
        <v/>
      </c>
    </row>
    <row r="145" spans="1:9">
      <c r="A145" s="334"/>
      <c r="B145" s="335"/>
      <c r="C145" s="335"/>
      <c r="D145" s="335"/>
      <c r="E145" s="335"/>
      <c r="F145" s="338"/>
      <c r="G145" s="323"/>
      <c r="H145" s="396" t="str">
        <f>IF(Business!$D$22&gt;0,+$G145*Business!$D$20/Business!$D$22,"")</f>
        <v/>
      </c>
      <c r="I145" s="396" t="str">
        <f>IF(Business!$D$22&gt;0,+$G145*Business!$D$21/Business!$D$22,"")</f>
        <v/>
      </c>
    </row>
    <row r="146" spans="1:9">
      <c r="A146" s="334"/>
      <c r="B146" s="335"/>
      <c r="C146" s="335"/>
      <c r="D146" s="335"/>
      <c r="E146" s="335"/>
      <c r="F146" s="338"/>
      <c r="G146" s="323"/>
      <c r="H146" s="396" t="str">
        <f>IF(Business!$D$22&gt;0,+$G146*Business!$D$20/Business!$D$22,"")</f>
        <v/>
      </c>
      <c r="I146" s="396" t="str">
        <f>IF(Business!$D$22&gt;0,+$G146*Business!$D$21/Business!$D$22,"")</f>
        <v/>
      </c>
    </row>
    <row r="147" spans="1:9">
      <c r="A147" s="334"/>
      <c r="B147" s="335"/>
      <c r="C147" s="335"/>
      <c r="D147" s="335"/>
      <c r="E147" s="335"/>
      <c r="F147" s="338"/>
      <c r="G147" s="323"/>
      <c r="H147" s="396" t="str">
        <f>IF(Business!$D$22&gt;0,+$G147*Business!$D$20/Business!$D$22,"")</f>
        <v/>
      </c>
      <c r="I147" s="396" t="str">
        <f>IF(Business!$D$22&gt;0,+$G147*Business!$D$21/Business!$D$22,"")</f>
        <v/>
      </c>
    </row>
    <row r="148" spans="1:9">
      <c r="A148" s="334"/>
      <c r="B148" s="335"/>
      <c r="C148" s="335"/>
      <c r="D148" s="335"/>
      <c r="E148" s="335"/>
      <c r="F148" s="338"/>
      <c r="G148" s="323"/>
      <c r="H148" s="396" t="str">
        <f>IF(Business!$D$22&gt;0,+$G148*Business!$D$20/Business!$D$22,"")</f>
        <v/>
      </c>
      <c r="I148" s="396" t="str">
        <f>IF(Business!$D$22&gt;0,+$G148*Business!$D$21/Business!$D$22,"")</f>
        <v/>
      </c>
    </row>
    <row r="149" spans="1:9">
      <c r="A149" s="334"/>
      <c r="B149" s="335"/>
      <c r="C149" s="335"/>
      <c r="D149" s="335"/>
      <c r="E149" s="335"/>
      <c r="F149" s="338"/>
      <c r="G149" s="323"/>
      <c r="H149" s="396" t="str">
        <f>IF(Business!$D$22&gt;0,+$G149*Business!$D$20/Business!$D$22,"")</f>
        <v/>
      </c>
      <c r="I149" s="396" t="str">
        <f>IF(Business!$D$22&gt;0,+$G149*Business!$D$21/Business!$D$22,"")</f>
        <v/>
      </c>
    </row>
    <row r="150" spans="1:9">
      <c r="A150" s="334"/>
      <c r="B150" s="335"/>
      <c r="C150" s="335"/>
      <c r="D150" s="335"/>
      <c r="E150" s="335"/>
      <c r="F150" s="338"/>
      <c r="G150" s="323"/>
      <c r="H150" s="396" t="str">
        <f>IF(Business!$D$22&gt;0,+$G150*Business!$D$20/Business!$D$22,"")</f>
        <v/>
      </c>
      <c r="I150" s="396" t="str">
        <f>IF(Business!$D$22&gt;0,+$G150*Business!$D$21/Business!$D$22,"")</f>
        <v/>
      </c>
    </row>
    <row r="151" spans="1:9">
      <c r="A151" s="334"/>
      <c r="B151" s="335"/>
      <c r="C151" s="335"/>
      <c r="D151" s="335"/>
      <c r="E151" s="335"/>
      <c r="F151" s="338"/>
      <c r="G151" s="323"/>
      <c r="H151" s="396" t="str">
        <f>IF(Business!$D$22&gt;0,+$G151*Business!$D$20/Business!$D$22,"")</f>
        <v/>
      </c>
      <c r="I151" s="396" t="str">
        <f>IF(Business!$D$22&gt;0,+$G151*Business!$D$21/Business!$D$22,"")</f>
        <v/>
      </c>
    </row>
    <row r="152" spans="1:9">
      <c r="A152" s="334"/>
      <c r="B152" s="335"/>
      <c r="C152" s="335"/>
      <c r="D152" s="335"/>
      <c r="E152" s="335"/>
      <c r="F152" s="338"/>
      <c r="G152" s="323"/>
      <c r="H152" s="396" t="str">
        <f>IF(Business!$D$22&gt;0,+$G152*Business!$D$20/Business!$D$22,"")</f>
        <v/>
      </c>
      <c r="I152" s="396" t="str">
        <f>IF(Business!$D$22&gt;0,+$G152*Business!$D$21/Business!$D$22,"")</f>
        <v/>
      </c>
    </row>
    <row r="153" spans="1:9">
      <c r="A153" s="334"/>
      <c r="B153" s="335"/>
      <c r="C153" s="335"/>
      <c r="D153" s="335"/>
      <c r="E153" s="335"/>
      <c r="F153" s="338"/>
      <c r="G153" s="323"/>
      <c r="H153" s="396" t="str">
        <f>IF(Business!$D$22&gt;0,+$G153*Business!$D$20/Business!$D$22,"")</f>
        <v/>
      </c>
      <c r="I153" s="396" t="str">
        <f>IF(Business!$D$22&gt;0,+$G153*Business!$D$21/Business!$D$22,"")</f>
        <v/>
      </c>
    </row>
    <row r="154" spans="1:9">
      <c r="A154" s="334"/>
      <c r="B154" s="335"/>
      <c r="C154" s="335"/>
      <c r="D154" s="335"/>
      <c r="E154" s="335"/>
      <c r="F154" s="338"/>
      <c r="G154" s="323"/>
      <c r="H154" s="396" t="str">
        <f>IF(Business!$D$22&gt;0,+$G154*Business!$D$20/Business!$D$22,"")</f>
        <v/>
      </c>
      <c r="I154" s="396" t="str">
        <f>IF(Business!$D$22&gt;0,+$G154*Business!$D$21/Business!$D$22,"")</f>
        <v/>
      </c>
    </row>
    <row r="155" spans="1:9">
      <c r="A155" s="334"/>
      <c r="B155" s="335"/>
      <c r="C155" s="335"/>
      <c r="D155" s="335"/>
      <c r="E155" s="335"/>
      <c r="F155" s="338"/>
      <c r="G155" s="323"/>
      <c r="H155" s="396" t="str">
        <f>IF(Business!$D$22&gt;0,+$G155*Business!$D$20/Business!$D$22,"")</f>
        <v/>
      </c>
      <c r="I155" s="396" t="str">
        <f>IF(Business!$D$22&gt;0,+$G155*Business!$D$21/Business!$D$22,"")</f>
        <v/>
      </c>
    </row>
    <row r="156" spans="1:9">
      <c r="A156" s="334"/>
      <c r="B156" s="335"/>
      <c r="C156" s="335"/>
      <c r="D156" s="335"/>
      <c r="E156" s="335"/>
      <c r="F156" s="338"/>
      <c r="G156" s="323"/>
      <c r="H156" s="396" t="str">
        <f>IF(Business!$D$22&gt;0,+$G156*Business!$D$20/Business!$D$22,"")</f>
        <v/>
      </c>
      <c r="I156" s="396" t="str">
        <f>IF(Business!$D$22&gt;0,+$G156*Business!$D$21/Business!$D$22,"")</f>
        <v/>
      </c>
    </row>
    <row r="157" spans="1:9">
      <c r="A157" s="334"/>
      <c r="B157" s="335"/>
      <c r="C157" s="335"/>
      <c r="D157" s="335"/>
      <c r="E157" s="335"/>
      <c r="F157" s="338"/>
      <c r="G157" s="323"/>
      <c r="H157" s="396" t="str">
        <f>IF(Business!$D$22&gt;0,+$G157*Business!$D$20/Business!$D$22,"")</f>
        <v/>
      </c>
      <c r="I157" s="396" t="str">
        <f>IF(Business!$D$22&gt;0,+$G157*Business!$D$21/Business!$D$22,"")</f>
        <v/>
      </c>
    </row>
    <row r="158" spans="1:9">
      <c r="A158" s="334"/>
      <c r="B158" s="335"/>
      <c r="C158" s="335"/>
      <c r="D158" s="335"/>
      <c r="E158" s="335"/>
      <c r="F158" s="338"/>
      <c r="G158" s="323"/>
      <c r="H158" s="396" t="str">
        <f>IF(Business!$D$22&gt;0,+$G158*Business!$D$20/Business!$D$22,"")</f>
        <v/>
      </c>
      <c r="I158" s="396" t="str">
        <f>IF(Business!$D$22&gt;0,+$G158*Business!$D$21/Business!$D$22,"")</f>
        <v/>
      </c>
    </row>
    <row r="159" spans="1:9">
      <c r="A159" s="334"/>
      <c r="B159" s="335"/>
      <c r="C159" s="335"/>
      <c r="D159" s="335"/>
      <c r="E159" s="335"/>
      <c r="F159" s="338"/>
      <c r="G159" s="323"/>
      <c r="H159" s="396" t="str">
        <f>IF(Business!$D$22&gt;0,+$G159*Business!$D$20/Business!$D$22,"")</f>
        <v/>
      </c>
      <c r="I159" s="396" t="str">
        <f>IF(Business!$D$22&gt;0,+$G159*Business!$D$21/Business!$D$22,"")</f>
        <v/>
      </c>
    </row>
    <row r="160" spans="1:9">
      <c r="A160" s="334"/>
      <c r="B160" s="335"/>
      <c r="C160" s="335"/>
      <c r="D160" s="335"/>
      <c r="E160" s="335"/>
      <c r="F160" s="338"/>
      <c r="G160" s="323"/>
      <c r="H160" s="396" t="str">
        <f>IF(Business!$D$22&gt;0,+$G160*Business!$D$20/Business!$D$22,"")</f>
        <v/>
      </c>
      <c r="I160" s="396" t="str">
        <f>IF(Business!$D$22&gt;0,+$G160*Business!$D$21/Business!$D$22,"")</f>
        <v/>
      </c>
    </row>
    <row r="161" spans="1:9">
      <c r="A161" s="334"/>
      <c r="B161" s="335"/>
      <c r="C161" s="335"/>
      <c r="D161" s="335"/>
      <c r="E161" s="335"/>
      <c r="F161" s="338"/>
      <c r="G161" s="323"/>
      <c r="H161" s="396" t="str">
        <f>IF(Business!$D$22&gt;0,+$G161*Business!$D$20/Business!$D$22,"")</f>
        <v/>
      </c>
      <c r="I161" s="396" t="str">
        <f>IF(Business!$D$22&gt;0,+$G161*Business!$D$21/Business!$D$22,"")</f>
        <v/>
      </c>
    </row>
    <row r="162" spans="1:9">
      <c r="A162" s="334"/>
      <c r="B162" s="335"/>
      <c r="C162" s="335"/>
      <c r="D162" s="335"/>
      <c r="E162" s="335"/>
      <c r="F162" s="338"/>
      <c r="G162" s="323"/>
      <c r="H162" s="396" t="str">
        <f>IF(Business!$D$22&gt;0,+$G162*Business!$D$20/Business!$D$22,"")</f>
        <v/>
      </c>
      <c r="I162" s="396" t="str">
        <f>IF(Business!$D$22&gt;0,+$G162*Business!$D$21/Business!$D$22,"")</f>
        <v/>
      </c>
    </row>
    <row r="163" spans="1:9">
      <c r="A163" s="334"/>
      <c r="B163" s="335"/>
      <c r="C163" s="335"/>
      <c r="D163" s="335"/>
      <c r="E163" s="335"/>
      <c r="F163" s="338"/>
      <c r="G163" s="323"/>
      <c r="H163" s="396" t="str">
        <f>IF(Business!$D$22&gt;0,+$G163*Business!$D$20/Business!$D$22,"")</f>
        <v/>
      </c>
      <c r="I163" s="396" t="str">
        <f>IF(Business!$D$22&gt;0,+$G163*Business!$D$21/Business!$D$22,"")</f>
        <v/>
      </c>
    </row>
    <row r="164" spans="1:9">
      <c r="A164" s="334"/>
      <c r="B164" s="335"/>
      <c r="C164" s="335"/>
      <c r="D164" s="335"/>
      <c r="E164" s="335"/>
      <c r="F164" s="338"/>
      <c r="G164" s="323"/>
      <c r="H164" s="396" t="str">
        <f>IF(Business!$D$22&gt;0,+$G164*Business!$D$20/Business!$D$22,"")</f>
        <v/>
      </c>
      <c r="I164" s="396" t="str">
        <f>IF(Business!$D$22&gt;0,+$G164*Business!$D$21/Business!$D$22,"")</f>
        <v/>
      </c>
    </row>
    <row r="165" spans="1:9">
      <c r="A165" s="334"/>
      <c r="B165" s="335"/>
      <c r="C165" s="335"/>
      <c r="D165" s="335"/>
      <c r="E165" s="335"/>
      <c r="F165" s="338"/>
      <c r="G165" s="323"/>
      <c r="H165" s="396" t="str">
        <f>IF(Business!$D$22&gt;0,+$G165*Business!$D$20/Business!$D$22,"")</f>
        <v/>
      </c>
      <c r="I165" s="396" t="str">
        <f>IF(Business!$D$22&gt;0,+$G165*Business!$D$21/Business!$D$22,"")</f>
        <v/>
      </c>
    </row>
    <row r="166" spans="1:9">
      <c r="A166" s="334"/>
      <c r="B166" s="335"/>
      <c r="C166" s="335"/>
      <c r="D166" s="335"/>
      <c r="E166" s="335"/>
      <c r="F166" s="338"/>
      <c r="G166" s="323"/>
      <c r="H166" s="396" t="str">
        <f>IF(Business!$D$22&gt;0,+$G166*Business!$D$20/Business!$D$22,"")</f>
        <v/>
      </c>
      <c r="I166" s="396" t="str">
        <f>IF(Business!$D$22&gt;0,+$G166*Business!$D$21/Business!$D$22,"")</f>
        <v/>
      </c>
    </row>
    <row r="167" spans="1:9">
      <c r="A167" s="334"/>
      <c r="B167" s="335"/>
      <c r="C167" s="335"/>
      <c r="D167" s="335"/>
      <c r="E167" s="335"/>
      <c r="F167" s="338"/>
      <c r="G167" s="323"/>
      <c r="H167" s="396" t="str">
        <f>IF(Business!$D$22&gt;0,+$G167*Business!$D$20/Business!$D$22,"")</f>
        <v/>
      </c>
      <c r="I167" s="396" t="str">
        <f>IF(Business!$D$22&gt;0,+$G167*Business!$D$21/Business!$D$22,"")</f>
        <v/>
      </c>
    </row>
    <row r="168" spans="1:9">
      <c r="A168" s="334"/>
      <c r="B168" s="335"/>
      <c r="C168" s="335"/>
      <c r="D168" s="335"/>
      <c r="E168" s="335"/>
      <c r="F168" s="338"/>
      <c r="G168" s="323"/>
      <c r="H168" s="396" t="str">
        <f>IF(Business!$D$22&gt;0,+$G168*Business!$D$20/Business!$D$22,"")</f>
        <v/>
      </c>
      <c r="I168" s="396" t="str">
        <f>IF(Business!$D$22&gt;0,+$G168*Business!$D$21/Business!$D$22,"")</f>
        <v/>
      </c>
    </row>
    <row r="169" spans="1:9">
      <c r="A169" s="334"/>
      <c r="B169" s="335"/>
      <c r="C169" s="335"/>
      <c r="D169" s="335"/>
      <c r="E169" s="335"/>
      <c r="F169" s="338"/>
      <c r="G169" s="323"/>
      <c r="H169" s="396" t="str">
        <f>IF(Business!$D$22&gt;0,+$G169*Business!$D$20/Business!$D$22,"")</f>
        <v/>
      </c>
      <c r="I169" s="396" t="str">
        <f>IF(Business!$D$22&gt;0,+$G169*Business!$D$21/Business!$D$22,"")</f>
        <v/>
      </c>
    </row>
    <row r="170" spans="1:9">
      <c r="A170" s="334"/>
      <c r="B170" s="335"/>
      <c r="C170" s="335"/>
      <c r="D170" s="335"/>
      <c r="E170" s="335"/>
      <c r="F170" s="338"/>
      <c r="G170" s="323"/>
      <c r="H170" s="396" t="str">
        <f>IF(Business!$D$22&gt;0,+$G170*Business!$D$20/Business!$D$22,"")</f>
        <v/>
      </c>
      <c r="I170" s="396" t="str">
        <f>IF(Business!$D$22&gt;0,+$G170*Business!$D$21/Business!$D$22,"")</f>
        <v/>
      </c>
    </row>
    <row r="171" spans="1:9">
      <c r="A171" s="334"/>
      <c r="B171" s="335"/>
      <c r="C171" s="335"/>
      <c r="D171" s="335"/>
      <c r="E171" s="335"/>
      <c r="F171" s="338"/>
      <c r="G171" s="323"/>
      <c r="H171" s="396" t="str">
        <f>IF(Business!$D$22&gt;0,+$G171*Business!$D$20/Business!$D$22,"")</f>
        <v/>
      </c>
      <c r="I171" s="396" t="str">
        <f>IF(Business!$D$22&gt;0,+$G171*Business!$D$21/Business!$D$22,"")</f>
        <v/>
      </c>
    </row>
    <row r="172" spans="1:9">
      <c r="A172" s="334"/>
      <c r="B172" s="335"/>
      <c r="C172" s="335"/>
      <c r="D172" s="335"/>
      <c r="E172" s="335"/>
      <c r="F172" s="338"/>
      <c r="G172" s="323"/>
      <c r="H172" s="396" t="str">
        <f>IF(Business!$D$22&gt;0,+$G172*Business!$D$20/Business!$D$22,"")</f>
        <v/>
      </c>
      <c r="I172" s="396" t="str">
        <f>IF(Business!$D$22&gt;0,+$G172*Business!$D$21/Business!$D$22,"")</f>
        <v/>
      </c>
    </row>
    <row r="173" spans="1:9">
      <c r="A173" s="334"/>
      <c r="B173" s="335"/>
      <c r="C173" s="335"/>
      <c r="D173" s="335"/>
      <c r="E173" s="335"/>
      <c r="F173" s="338"/>
      <c r="G173" s="323"/>
      <c r="H173" s="396" t="str">
        <f>IF(Business!$D$22&gt;0,+$G173*Business!$D$20/Business!$D$22,"")</f>
        <v/>
      </c>
      <c r="I173" s="396" t="str">
        <f>IF(Business!$D$22&gt;0,+$G173*Business!$D$21/Business!$D$22,"")</f>
        <v/>
      </c>
    </row>
    <row r="174" spans="1:9">
      <c r="A174" s="334"/>
      <c r="B174" s="335"/>
      <c r="C174" s="335"/>
      <c r="D174" s="335"/>
      <c r="E174" s="335"/>
      <c r="F174" s="338"/>
      <c r="G174" s="323"/>
      <c r="H174" s="396" t="str">
        <f>IF(Business!$D$22&gt;0,+$G174*Business!$D$20/Business!$D$22,"")</f>
        <v/>
      </c>
      <c r="I174" s="396" t="str">
        <f>IF(Business!$D$22&gt;0,+$G174*Business!$D$21/Business!$D$22,"")</f>
        <v/>
      </c>
    </row>
    <row r="175" spans="1:9">
      <c r="A175" s="334"/>
      <c r="B175" s="335"/>
      <c r="C175" s="335"/>
      <c r="D175" s="335"/>
      <c r="E175" s="335"/>
      <c r="F175" s="338"/>
      <c r="G175" s="323"/>
      <c r="H175" s="396" t="str">
        <f>IF(Business!$D$22&gt;0,+$G175*Business!$D$20/Business!$D$22,"")</f>
        <v/>
      </c>
      <c r="I175" s="396" t="str">
        <f>IF(Business!$D$22&gt;0,+$G175*Business!$D$21/Business!$D$22,"")</f>
        <v/>
      </c>
    </row>
    <row r="176" spans="1:9">
      <c r="A176" s="334"/>
      <c r="B176" s="335"/>
      <c r="C176" s="335"/>
      <c r="D176" s="335"/>
      <c r="E176" s="335"/>
      <c r="F176" s="338"/>
      <c r="G176" s="323"/>
      <c r="H176" s="396" t="str">
        <f>IF(Business!$D$22&gt;0,+$G176*Business!$D$20/Business!$D$22,"")</f>
        <v/>
      </c>
      <c r="I176" s="396" t="str">
        <f>IF(Business!$D$22&gt;0,+$G176*Business!$D$21/Business!$D$22,"")</f>
        <v/>
      </c>
    </row>
    <row r="177" spans="1:9">
      <c r="A177" s="334"/>
      <c r="B177" s="335"/>
      <c r="C177" s="335"/>
      <c r="D177" s="335"/>
      <c r="E177" s="335"/>
      <c r="F177" s="338"/>
      <c r="G177" s="323"/>
      <c r="H177" s="396" t="str">
        <f>IF(Business!$D$22&gt;0,+$G177*Business!$D$20/Business!$D$22,"")</f>
        <v/>
      </c>
      <c r="I177" s="396" t="str">
        <f>IF(Business!$D$22&gt;0,+$G177*Business!$D$21/Business!$D$22,"")</f>
        <v/>
      </c>
    </row>
    <row r="178" spans="1:9">
      <c r="A178" s="334"/>
      <c r="B178" s="335"/>
      <c r="C178" s="335"/>
      <c r="D178" s="335"/>
      <c r="E178" s="335"/>
      <c r="F178" s="338"/>
      <c r="G178" s="323"/>
      <c r="H178" s="396" t="str">
        <f>IF(Business!$D$22&gt;0,+$G178*Business!$D$20/Business!$D$22,"")</f>
        <v/>
      </c>
      <c r="I178" s="396" t="str">
        <f>IF(Business!$D$22&gt;0,+$G178*Business!$D$21/Business!$D$22,"")</f>
        <v/>
      </c>
    </row>
    <row r="179" spans="1:9">
      <c r="A179" s="334"/>
      <c r="B179" s="335"/>
      <c r="C179" s="335"/>
      <c r="D179" s="335"/>
      <c r="E179" s="335"/>
      <c r="F179" s="338"/>
      <c r="G179" s="323"/>
      <c r="H179" s="396" t="str">
        <f>IF(Business!$D$22&gt;0,+$G179*Business!$D$20/Business!$D$22,"")</f>
        <v/>
      </c>
      <c r="I179" s="396" t="str">
        <f>IF(Business!$D$22&gt;0,+$G179*Business!$D$21/Business!$D$22,"")</f>
        <v/>
      </c>
    </row>
    <row r="180" spans="1:9">
      <c r="A180" s="334"/>
      <c r="B180" s="335"/>
      <c r="C180" s="335"/>
      <c r="D180" s="335"/>
      <c r="E180" s="335"/>
      <c r="F180" s="338"/>
      <c r="G180" s="323"/>
      <c r="H180" s="396" t="str">
        <f>IF(Business!$D$22&gt;0,+$G180*Business!$D$20/Business!$D$22,"")</f>
        <v/>
      </c>
      <c r="I180" s="396" t="str">
        <f>IF(Business!$D$22&gt;0,+$G180*Business!$D$21/Business!$D$22,"")</f>
        <v/>
      </c>
    </row>
    <row r="181" spans="1:9">
      <c r="A181" s="334"/>
      <c r="B181" s="335"/>
      <c r="C181" s="335"/>
      <c r="D181" s="335"/>
      <c r="E181" s="335"/>
      <c r="F181" s="338"/>
      <c r="G181" s="323"/>
      <c r="H181" s="396" t="str">
        <f>IF(Business!$D$22&gt;0,+$G181*Business!$D$20/Business!$D$22,"")</f>
        <v/>
      </c>
      <c r="I181" s="396" t="str">
        <f>IF(Business!$D$22&gt;0,+$G181*Business!$D$21/Business!$D$22,"")</f>
        <v/>
      </c>
    </row>
    <row r="182" spans="1:9">
      <c r="A182" s="334"/>
      <c r="B182" s="335"/>
      <c r="C182" s="335"/>
      <c r="D182" s="335"/>
      <c r="E182" s="335"/>
      <c r="F182" s="338"/>
      <c r="G182" s="323"/>
      <c r="H182" s="396" t="str">
        <f>IF(Business!$D$22&gt;0,+$G182*Business!$D$20/Business!$D$22,"")</f>
        <v/>
      </c>
      <c r="I182" s="396" t="str">
        <f>IF(Business!$D$22&gt;0,+$G182*Business!$D$21/Business!$D$22,"")</f>
        <v/>
      </c>
    </row>
    <row r="183" spans="1:9">
      <c r="A183" s="334"/>
      <c r="B183" s="335"/>
      <c r="C183" s="335"/>
      <c r="D183" s="335"/>
      <c r="E183" s="335"/>
      <c r="F183" s="338"/>
      <c r="G183" s="323"/>
      <c r="H183" s="396" t="str">
        <f>IF(Business!$D$22&gt;0,+$G183*Business!$D$20/Business!$D$22,"")</f>
        <v/>
      </c>
      <c r="I183" s="396" t="str">
        <f>IF(Business!$D$22&gt;0,+$G183*Business!$D$21/Business!$D$22,"")</f>
        <v/>
      </c>
    </row>
    <row r="184" spans="1:9">
      <c r="A184" s="334"/>
      <c r="B184" s="335"/>
      <c r="C184" s="335"/>
      <c r="D184" s="335"/>
      <c r="E184" s="335"/>
      <c r="F184" s="338"/>
      <c r="G184" s="323"/>
      <c r="H184" s="396" t="str">
        <f>IF(Business!$D$22&gt;0,+$G184*Business!$D$20/Business!$D$22,"")</f>
        <v/>
      </c>
      <c r="I184" s="396" t="str">
        <f>IF(Business!$D$22&gt;0,+$G184*Business!$D$21/Business!$D$22,"")</f>
        <v/>
      </c>
    </row>
    <row r="185" spans="1:9">
      <c r="A185" s="334"/>
      <c r="B185" s="335"/>
      <c r="C185" s="335"/>
      <c r="D185" s="335"/>
      <c r="E185" s="335"/>
      <c r="F185" s="338"/>
      <c r="G185" s="323"/>
      <c r="H185" s="396" t="str">
        <f>IF(Business!$D$22&gt;0,+$G185*Business!$D$20/Business!$D$22,"")</f>
        <v/>
      </c>
      <c r="I185" s="396" t="str">
        <f>IF(Business!$D$22&gt;0,+$G185*Business!$D$21/Business!$D$22,"")</f>
        <v/>
      </c>
    </row>
    <row r="186" spans="1:9">
      <c r="A186" s="334"/>
      <c r="B186" s="335"/>
      <c r="C186" s="335"/>
      <c r="D186" s="335"/>
      <c r="E186" s="335"/>
      <c r="F186" s="338"/>
      <c r="G186" s="323"/>
      <c r="H186" s="396" t="str">
        <f>IF(Business!$D$22&gt;0,+$G186*Business!$D$20/Business!$D$22,"")</f>
        <v/>
      </c>
      <c r="I186" s="396" t="str">
        <f>IF(Business!$D$22&gt;0,+$G186*Business!$D$21/Business!$D$22,"")</f>
        <v/>
      </c>
    </row>
    <row r="187" spans="1:9">
      <c r="A187" s="334"/>
      <c r="B187" s="335"/>
      <c r="C187" s="335"/>
      <c r="D187" s="335"/>
      <c r="E187" s="335"/>
      <c r="F187" s="338"/>
      <c r="G187" s="323"/>
      <c r="H187" s="396" t="str">
        <f>IF(Business!$D$22&gt;0,+$G187*Business!$D$20/Business!$D$22,"")</f>
        <v/>
      </c>
      <c r="I187" s="396" t="str">
        <f>IF(Business!$D$22&gt;0,+$G187*Business!$D$21/Business!$D$22,"")</f>
        <v/>
      </c>
    </row>
    <row r="188" spans="1:9">
      <c r="A188" s="334"/>
      <c r="B188" s="335"/>
      <c r="C188" s="335"/>
      <c r="D188" s="335"/>
      <c r="E188" s="335"/>
      <c r="F188" s="338"/>
      <c r="G188" s="323"/>
      <c r="H188" s="396" t="str">
        <f>IF(Business!$D$22&gt;0,+$G188*Business!$D$20/Business!$D$22,"")</f>
        <v/>
      </c>
      <c r="I188" s="396" t="str">
        <f>IF(Business!$D$22&gt;0,+$G188*Business!$D$21/Business!$D$22,"")</f>
        <v/>
      </c>
    </row>
    <row r="189" spans="1:9">
      <c r="A189" s="334"/>
      <c r="B189" s="335"/>
      <c r="C189" s="335"/>
      <c r="D189" s="335"/>
      <c r="E189" s="335"/>
      <c r="F189" s="338"/>
      <c r="G189" s="323"/>
      <c r="H189" s="396" t="str">
        <f>IF(Business!$D$22&gt;0,+$G189*Business!$D$20/Business!$D$22,"")</f>
        <v/>
      </c>
      <c r="I189" s="396" t="str">
        <f>IF(Business!$D$22&gt;0,+$G189*Business!$D$21/Business!$D$22,"")</f>
        <v/>
      </c>
    </row>
    <row r="190" spans="1:9">
      <c r="A190" s="334"/>
      <c r="B190" s="335"/>
      <c r="C190" s="335"/>
      <c r="D190" s="335"/>
      <c r="E190" s="335"/>
      <c r="F190" s="338"/>
      <c r="G190" s="323"/>
      <c r="H190" s="396" t="str">
        <f>IF(Business!$D$22&gt;0,+$G190*Business!$D$20/Business!$D$22,"")</f>
        <v/>
      </c>
      <c r="I190" s="396" t="str">
        <f>IF(Business!$D$22&gt;0,+$G190*Business!$D$21/Business!$D$22,"")</f>
        <v/>
      </c>
    </row>
    <row r="191" spans="1:9">
      <c r="A191" s="334"/>
      <c r="B191" s="335"/>
      <c r="C191" s="335"/>
      <c r="D191" s="335"/>
      <c r="E191" s="335"/>
      <c r="F191" s="338"/>
      <c r="G191" s="323"/>
      <c r="H191" s="396" t="str">
        <f>IF(Business!$D$22&gt;0,+$G191*Business!$D$20/Business!$D$22,"")</f>
        <v/>
      </c>
      <c r="I191" s="396" t="str">
        <f>IF(Business!$D$22&gt;0,+$G191*Business!$D$21/Business!$D$22,"")</f>
        <v/>
      </c>
    </row>
    <row r="192" spans="1:9">
      <c r="A192" s="334"/>
      <c r="B192" s="335"/>
      <c r="C192" s="335"/>
      <c r="D192" s="335"/>
      <c r="E192" s="335"/>
      <c r="F192" s="338"/>
      <c r="G192" s="323"/>
      <c r="H192" s="396" t="str">
        <f>IF(Business!$D$22&gt;0,+$G192*Business!$D$20/Business!$D$22,"")</f>
        <v/>
      </c>
      <c r="I192" s="396" t="str">
        <f>IF(Business!$D$22&gt;0,+$G192*Business!$D$21/Business!$D$22,"")</f>
        <v/>
      </c>
    </row>
    <row r="193" spans="1:9">
      <c r="A193" s="334"/>
      <c r="B193" s="335"/>
      <c r="C193" s="335"/>
      <c r="D193" s="335"/>
      <c r="E193" s="335"/>
      <c r="F193" s="338"/>
      <c r="G193" s="323"/>
      <c r="H193" s="396" t="str">
        <f>IF(Business!$D$22&gt;0,+$G193*Business!$D$20/Business!$D$22,"")</f>
        <v/>
      </c>
      <c r="I193" s="396" t="str">
        <f>IF(Business!$D$22&gt;0,+$G193*Business!$D$21/Business!$D$22,"")</f>
        <v/>
      </c>
    </row>
    <row r="194" spans="1:9">
      <c r="A194" s="334"/>
      <c r="B194" s="335"/>
      <c r="C194" s="335"/>
      <c r="D194" s="335"/>
      <c r="E194" s="335"/>
      <c r="F194" s="338"/>
      <c r="G194" s="323"/>
      <c r="H194" s="396" t="str">
        <f>IF(Business!$D$22&gt;0,+$G194*Business!$D$20/Business!$D$22,"")</f>
        <v/>
      </c>
      <c r="I194" s="396" t="str">
        <f>IF(Business!$D$22&gt;0,+$G194*Business!$D$21/Business!$D$22,"")</f>
        <v/>
      </c>
    </row>
    <row r="195" spans="1:9">
      <c r="A195" s="334"/>
      <c r="B195" s="335"/>
      <c r="C195" s="335"/>
      <c r="D195" s="335"/>
      <c r="E195" s="335"/>
      <c r="F195" s="338"/>
      <c r="G195" s="323"/>
      <c r="H195" s="396" t="str">
        <f>IF(Business!$D$22&gt;0,+$G195*Business!$D$20/Business!$D$22,"")</f>
        <v/>
      </c>
      <c r="I195" s="396" t="str">
        <f>IF(Business!$D$22&gt;0,+$G195*Business!$D$21/Business!$D$22,"")</f>
        <v/>
      </c>
    </row>
    <row r="196" spans="1:9">
      <c r="A196" s="334"/>
      <c r="B196" s="335"/>
      <c r="C196" s="335"/>
      <c r="D196" s="335"/>
      <c r="E196" s="335"/>
      <c r="F196" s="338"/>
      <c r="G196" s="323"/>
      <c r="H196" s="396" t="str">
        <f>IF(Business!$D$22&gt;0,+$G196*Business!$D$20/Business!$D$22,"")</f>
        <v/>
      </c>
      <c r="I196" s="396" t="str">
        <f>IF(Business!$D$22&gt;0,+$G196*Business!$D$21/Business!$D$22,"")</f>
        <v/>
      </c>
    </row>
    <row r="197" spans="1:9">
      <c r="A197" s="334"/>
      <c r="B197" s="335"/>
      <c r="C197" s="335"/>
      <c r="D197" s="335"/>
      <c r="E197" s="335"/>
      <c r="F197" s="338"/>
      <c r="G197" s="323"/>
      <c r="H197" s="396" t="str">
        <f>IF(Business!$D$22&gt;0,+$G197*Business!$D$20/Business!$D$22,"")</f>
        <v/>
      </c>
      <c r="I197" s="396" t="str">
        <f>IF(Business!$D$22&gt;0,+$G197*Business!$D$21/Business!$D$22,"")</f>
        <v/>
      </c>
    </row>
    <row r="198" spans="1:9">
      <c r="A198" s="334"/>
      <c r="B198" s="335"/>
      <c r="C198" s="335"/>
      <c r="D198" s="335"/>
      <c r="E198" s="335"/>
      <c r="F198" s="338"/>
      <c r="G198" s="323"/>
      <c r="H198" s="396" t="str">
        <f>IF(Business!$D$22&gt;0,+$G198*Business!$D$20/Business!$D$22,"")</f>
        <v/>
      </c>
      <c r="I198" s="396" t="str">
        <f>IF(Business!$D$22&gt;0,+$G198*Business!$D$21/Business!$D$22,"")</f>
        <v/>
      </c>
    </row>
    <row r="199" spans="1:9">
      <c r="A199" s="334"/>
      <c r="B199" s="335"/>
      <c r="C199" s="335"/>
      <c r="D199" s="335"/>
      <c r="E199" s="335"/>
      <c r="F199" s="338"/>
      <c r="G199" s="323"/>
      <c r="H199" s="396" t="str">
        <f>IF(Business!$D$22&gt;0,+$G199*Business!$D$20/Business!$D$22,"")</f>
        <v/>
      </c>
      <c r="I199" s="396" t="str">
        <f>IF(Business!$D$22&gt;0,+$G199*Business!$D$21/Business!$D$22,"")</f>
        <v/>
      </c>
    </row>
    <row r="200" spans="1:9">
      <c r="A200" s="334"/>
      <c r="B200" s="335"/>
      <c r="C200" s="335"/>
      <c r="D200" s="335"/>
      <c r="E200" s="335"/>
      <c r="F200" s="338"/>
      <c r="G200" s="323"/>
      <c r="H200" s="396" t="str">
        <f>IF(Business!$D$22&gt;0,+$G200*Business!$D$20/Business!$D$22,"")</f>
        <v/>
      </c>
      <c r="I200" s="396" t="str">
        <f>IF(Business!$D$22&gt;0,+$G200*Business!$D$21/Business!$D$22,"")</f>
        <v/>
      </c>
    </row>
    <row r="201" spans="1:9">
      <c r="A201" s="334"/>
      <c r="B201" s="335"/>
      <c r="C201" s="335"/>
      <c r="D201" s="335"/>
      <c r="E201" s="335"/>
      <c r="F201" s="338"/>
      <c r="G201" s="323"/>
      <c r="H201" s="396" t="str">
        <f>IF(Business!$D$22&gt;0,+$G201*Business!$D$20/Business!$D$22,"")</f>
        <v/>
      </c>
      <c r="I201" s="396" t="str">
        <f>IF(Business!$D$22&gt;0,+$G201*Business!$D$21/Business!$D$22,"")</f>
        <v/>
      </c>
    </row>
    <row r="202" spans="1:9">
      <c r="A202" s="334"/>
      <c r="B202" s="335"/>
      <c r="C202" s="335"/>
      <c r="D202" s="335"/>
      <c r="E202" s="335"/>
      <c r="F202" s="338"/>
      <c r="G202" s="323"/>
      <c r="H202" s="396" t="str">
        <f>IF(Business!$D$22&gt;0,+$G202*Business!$D$20/Business!$D$22,"")</f>
        <v/>
      </c>
      <c r="I202" s="396" t="str">
        <f>IF(Business!$D$22&gt;0,+$G202*Business!$D$21/Business!$D$22,"")</f>
        <v/>
      </c>
    </row>
    <row r="203" spans="1:9">
      <c r="A203" s="334"/>
      <c r="B203" s="335"/>
      <c r="C203" s="335"/>
      <c r="D203" s="335"/>
      <c r="E203" s="335"/>
      <c r="F203" s="338"/>
      <c r="G203" s="323"/>
      <c r="H203" s="396" t="str">
        <f>IF(Business!$D$22&gt;0,+$G203*Business!$D$20/Business!$D$22,"")</f>
        <v/>
      </c>
      <c r="I203" s="396" t="str">
        <f>IF(Business!$D$22&gt;0,+$G203*Business!$D$21/Business!$D$22,"")</f>
        <v/>
      </c>
    </row>
    <row r="204" spans="1:9">
      <c r="A204" s="334"/>
      <c r="B204" s="335"/>
      <c r="C204" s="335"/>
      <c r="D204" s="335"/>
      <c r="E204" s="335"/>
      <c r="F204" s="338"/>
      <c r="G204" s="323"/>
      <c r="H204" s="396" t="str">
        <f>IF(Business!$D$22&gt;0,+$G204*Business!$D$20/Business!$D$22,"")</f>
        <v/>
      </c>
      <c r="I204" s="396" t="str">
        <f>IF(Business!$D$22&gt;0,+$G204*Business!$D$21/Business!$D$22,"")</f>
        <v/>
      </c>
    </row>
    <row r="205" spans="1:9">
      <c r="A205" s="334"/>
      <c r="B205" s="335"/>
      <c r="C205" s="335"/>
      <c r="D205" s="335"/>
      <c r="E205" s="335"/>
      <c r="F205" s="338"/>
      <c r="G205" s="323"/>
      <c r="H205" s="396" t="str">
        <f>IF(Business!$D$22&gt;0,+$G205*Business!$D$20/Business!$D$22,"")</f>
        <v/>
      </c>
      <c r="I205" s="396" t="str">
        <f>IF(Business!$D$22&gt;0,+$G205*Business!$D$21/Business!$D$22,"")</f>
        <v/>
      </c>
    </row>
    <row r="206" spans="1:9">
      <c r="A206" s="334"/>
      <c r="B206" s="335"/>
      <c r="C206" s="335"/>
      <c r="D206" s="335"/>
      <c r="E206" s="335"/>
      <c r="F206" s="338"/>
      <c r="G206" s="323"/>
      <c r="H206" s="396" t="str">
        <f>IF(Business!$D$22&gt;0,+$G206*Business!$D$20/Business!$D$22,"")</f>
        <v/>
      </c>
      <c r="I206" s="396" t="str">
        <f>IF(Business!$D$22&gt;0,+$G206*Business!$D$21/Business!$D$22,"")</f>
        <v/>
      </c>
    </row>
    <row r="207" spans="1:9">
      <c r="A207" s="334"/>
      <c r="B207" s="335"/>
      <c r="C207" s="335"/>
      <c r="D207" s="335"/>
      <c r="E207" s="335"/>
      <c r="F207" s="338"/>
      <c r="G207" s="323"/>
      <c r="H207" s="396" t="str">
        <f>IF(Business!$D$22&gt;0,+$G207*Business!$D$20/Business!$D$22,"")</f>
        <v/>
      </c>
      <c r="I207" s="396" t="str">
        <f>IF(Business!$D$22&gt;0,+$G207*Business!$D$21/Business!$D$22,"")</f>
        <v/>
      </c>
    </row>
    <row r="208" spans="1:9">
      <c r="A208" s="334"/>
      <c r="B208" s="335"/>
      <c r="C208" s="335"/>
      <c r="D208" s="335"/>
      <c r="E208" s="335"/>
      <c r="F208" s="338"/>
      <c r="G208" s="323"/>
      <c r="H208" s="396" t="str">
        <f>IF(Business!$D$22&gt;0,+$G208*Business!$D$20/Business!$D$22,"")</f>
        <v/>
      </c>
      <c r="I208" s="396" t="str">
        <f>IF(Business!$D$22&gt;0,+$G208*Business!$D$21/Business!$D$22,"")</f>
        <v/>
      </c>
    </row>
    <row r="209" spans="1:9">
      <c r="A209" s="334"/>
      <c r="B209" s="335"/>
      <c r="C209" s="335"/>
      <c r="D209" s="335"/>
      <c r="E209" s="335"/>
      <c r="F209" s="338"/>
      <c r="G209" s="323"/>
      <c r="H209" s="396" t="str">
        <f>IF(Business!$D$22&gt;0,+$G209*Business!$D$20/Business!$D$22,"")</f>
        <v/>
      </c>
      <c r="I209" s="396" t="str">
        <f>IF(Business!$D$22&gt;0,+$G209*Business!$D$21/Business!$D$22,"")</f>
        <v/>
      </c>
    </row>
    <row r="210" spans="1:9">
      <c r="A210" s="334"/>
      <c r="B210" s="335"/>
      <c r="C210" s="335"/>
      <c r="D210" s="335"/>
      <c r="E210" s="335"/>
      <c r="F210" s="338"/>
      <c r="G210" s="323"/>
      <c r="H210" s="396" t="str">
        <f>IF(Business!$D$22&gt;0,+$G210*Business!$D$20/Business!$D$22,"")</f>
        <v/>
      </c>
      <c r="I210" s="396" t="str">
        <f>IF(Business!$D$22&gt;0,+$G210*Business!$D$21/Business!$D$22,"")</f>
        <v/>
      </c>
    </row>
    <row r="211" spans="1:9">
      <c r="A211" s="334"/>
      <c r="B211" s="335"/>
      <c r="C211" s="335"/>
      <c r="D211" s="335"/>
      <c r="E211" s="335"/>
      <c r="F211" s="338"/>
      <c r="G211" s="323"/>
      <c r="H211" s="396" t="str">
        <f>IF(Business!$D$22&gt;0,+$G211*Business!$D$20/Business!$D$22,"")</f>
        <v/>
      </c>
      <c r="I211" s="396" t="str">
        <f>IF(Business!$D$22&gt;0,+$G211*Business!$D$21/Business!$D$22,"")</f>
        <v/>
      </c>
    </row>
    <row r="212" spans="1:9">
      <c r="A212" s="334"/>
      <c r="B212" s="335"/>
      <c r="C212" s="335"/>
      <c r="D212" s="335"/>
      <c r="E212" s="335"/>
      <c r="F212" s="338"/>
      <c r="G212" s="323"/>
      <c r="H212" s="396" t="str">
        <f>IF(Business!$D$22&gt;0,+$G212*Business!$D$20/Business!$D$22,"")</f>
        <v/>
      </c>
      <c r="I212" s="396" t="str">
        <f>IF(Business!$D$22&gt;0,+$G212*Business!$D$21/Business!$D$22,"")</f>
        <v/>
      </c>
    </row>
    <row r="213" spans="1:9">
      <c r="A213" s="334"/>
      <c r="B213" s="335"/>
      <c r="C213" s="335"/>
      <c r="D213" s="335"/>
      <c r="E213" s="335"/>
      <c r="F213" s="338"/>
      <c r="G213" s="323"/>
      <c r="H213" s="396" t="str">
        <f>IF(Business!$D$22&gt;0,+$G213*Business!$D$20/Business!$D$22,"")</f>
        <v/>
      </c>
      <c r="I213" s="396" t="str">
        <f>IF(Business!$D$22&gt;0,+$G213*Business!$D$21/Business!$D$22,"")</f>
        <v/>
      </c>
    </row>
    <row r="214" spans="1:9">
      <c r="A214" s="334"/>
      <c r="B214" s="335"/>
      <c r="C214" s="335"/>
      <c r="D214" s="335"/>
      <c r="E214" s="335"/>
      <c r="F214" s="338"/>
      <c r="G214" s="323"/>
      <c r="H214" s="396" t="str">
        <f>IF(Business!$D$22&gt;0,+$G214*Business!$D$20/Business!$D$22,"")</f>
        <v/>
      </c>
      <c r="I214" s="396" t="str">
        <f>IF(Business!$D$22&gt;0,+$G214*Business!$D$21/Business!$D$22,"")</f>
        <v/>
      </c>
    </row>
    <row r="215" spans="1:9">
      <c r="A215" s="334"/>
      <c r="B215" s="335"/>
      <c r="C215" s="335"/>
      <c r="D215" s="335"/>
      <c r="E215" s="335"/>
      <c r="F215" s="338"/>
      <c r="G215" s="323"/>
      <c r="H215" s="396" t="str">
        <f>IF(Business!$D$22&gt;0,+$G215*Business!$D$20/Business!$D$22,"")</f>
        <v/>
      </c>
      <c r="I215" s="396" t="str">
        <f>IF(Business!$D$22&gt;0,+$G215*Business!$D$21/Business!$D$22,"")</f>
        <v/>
      </c>
    </row>
    <row r="216" spans="1:9">
      <c r="A216" s="334"/>
      <c r="B216" s="335"/>
      <c r="C216" s="335"/>
      <c r="D216" s="335"/>
      <c r="E216" s="335"/>
      <c r="F216" s="338"/>
      <c r="G216" s="323"/>
      <c r="H216" s="396" t="str">
        <f>IF(Business!$D$22&gt;0,+$G216*Business!$D$20/Business!$D$22,"")</f>
        <v/>
      </c>
      <c r="I216" s="396" t="str">
        <f>IF(Business!$D$22&gt;0,+$G216*Business!$D$21/Business!$D$22,"")</f>
        <v/>
      </c>
    </row>
    <row r="217" spans="1:9">
      <c r="A217" s="334"/>
      <c r="B217" s="335"/>
      <c r="C217" s="335"/>
      <c r="D217" s="335"/>
      <c r="E217" s="335"/>
      <c r="F217" s="338"/>
      <c r="G217" s="323"/>
      <c r="H217" s="396" t="str">
        <f>IF(Business!$D$22&gt;0,+$G217*Business!$D$20/Business!$D$22,"")</f>
        <v/>
      </c>
      <c r="I217" s="396" t="str">
        <f>IF(Business!$D$22&gt;0,+$G217*Business!$D$21/Business!$D$22,"")</f>
        <v/>
      </c>
    </row>
    <row r="218" spans="1:9">
      <c r="A218" s="334"/>
      <c r="B218" s="335"/>
      <c r="C218" s="335"/>
      <c r="D218" s="335"/>
      <c r="E218" s="335"/>
      <c r="F218" s="338"/>
      <c r="G218" s="323"/>
      <c r="H218" s="396" t="str">
        <f>IF(Business!$D$22&gt;0,+$G218*Business!$D$20/Business!$D$22,"")</f>
        <v/>
      </c>
      <c r="I218" s="396" t="str">
        <f>IF(Business!$D$22&gt;0,+$G218*Business!$D$21/Business!$D$22,"")</f>
        <v/>
      </c>
    </row>
    <row r="219" spans="1:9">
      <c r="A219" s="334"/>
      <c r="B219" s="335"/>
      <c r="C219" s="335"/>
      <c r="D219" s="335"/>
      <c r="E219" s="335"/>
      <c r="F219" s="338"/>
      <c r="G219" s="323"/>
      <c r="H219" s="396" t="str">
        <f>IF(Business!$D$22&gt;0,+$G219*Business!$D$20/Business!$D$22,"")</f>
        <v/>
      </c>
      <c r="I219" s="396" t="str">
        <f>IF(Business!$D$22&gt;0,+$G219*Business!$D$21/Business!$D$22,"")</f>
        <v/>
      </c>
    </row>
    <row r="220" spans="1:9">
      <c r="A220" s="334"/>
      <c r="B220" s="335"/>
      <c r="C220" s="335"/>
      <c r="D220" s="335"/>
      <c r="E220" s="335"/>
      <c r="F220" s="338"/>
      <c r="G220" s="323"/>
      <c r="H220" s="396" t="str">
        <f>IF(Business!$D$22&gt;0,+$G220*Business!$D$20/Business!$D$22,"")</f>
        <v/>
      </c>
      <c r="I220" s="396" t="str">
        <f>IF(Business!$D$22&gt;0,+$G220*Business!$D$21/Business!$D$22,"")</f>
        <v/>
      </c>
    </row>
    <row r="221" spans="1:9">
      <c r="A221" s="334"/>
      <c r="B221" s="335"/>
      <c r="C221" s="335"/>
      <c r="D221" s="335"/>
      <c r="E221" s="335"/>
      <c r="F221" s="338"/>
      <c r="G221" s="323"/>
      <c r="H221" s="396" t="str">
        <f>IF(Business!$D$22&gt;0,+$G221*Business!$D$20/Business!$D$22,"")</f>
        <v/>
      </c>
      <c r="I221" s="396" t="str">
        <f>IF(Business!$D$22&gt;0,+$G221*Business!$D$21/Business!$D$22,"")</f>
        <v/>
      </c>
    </row>
    <row r="222" spans="1:9">
      <c r="A222" s="334"/>
      <c r="B222" s="335"/>
      <c r="C222" s="335"/>
      <c r="D222" s="335"/>
      <c r="E222" s="335"/>
      <c r="F222" s="338"/>
      <c r="G222" s="323"/>
      <c r="H222" s="396" t="str">
        <f>IF(Business!$D$22&gt;0,+$G222*Business!$D$20/Business!$D$22,"")</f>
        <v/>
      </c>
      <c r="I222" s="396" t="str">
        <f>IF(Business!$D$22&gt;0,+$G222*Business!$D$21/Business!$D$22,"")</f>
        <v/>
      </c>
    </row>
    <row r="223" spans="1:9">
      <c r="A223" s="334"/>
      <c r="B223" s="335"/>
      <c r="C223" s="335"/>
      <c r="D223" s="335"/>
      <c r="E223" s="335"/>
      <c r="F223" s="338"/>
      <c r="G223" s="323"/>
      <c r="H223" s="396" t="str">
        <f>IF(Business!$D$22&gt;0,+$G223*Business!$D$20/Business!$D$22,"")</f>
        <v/>
      </c>
      <c r="I223" s="396" t="str">
        <f>IF(Business!$D$22&gt;0,+$G223*Business!$D$21/Business!$D$22,"")</f>
        <v/>
      </c>
    </row>
    <row r="224" spans="1:9">
      <c r="A224" s="334"/>
      <c r="B224" s="335"/>
      <c r="C224" s="335"/>
      <c r="D224" s="335"/>
      <c r="E224" s="335"/>
      <c r="F224" s="338"/>
      <c r="G224" s="323"/>
      <c r="H224" s="396" t="str">
        <f>IF(Business!$D$22&gt;0,+$G224*Business!$D$20/Business!$D$22,"")</f>
        <v/>
      </c>
      <c r="I224" s="396" t="str">
        <f>IF(Business!$D$22&gt;0,+$G224*Business!$D$21/Business!$D$22,"")</f>
        <v/>
      </c>
    </row>
    <row r="225" spans="1:9">
      <c r="A225" s="334"/>
      <c r="B225" s="335"/>
      <c r="C225" s="335"/>
      <c r="D225" s="335"/>
      <c r="E225" s="335"/>
      <c r="F225" s="338"/>
      <c r="G225" s="323"/>
      <c r="H225" s="396" t="str">
        <f>IF(Business!$D$22&gt;0,+$G225*Business!$D$20/Business!$D$22,"")</f>
        <v/>
      </c>
      <c r="I225" s="396" t="str">
        <f>IF(Business!$D$22&gt;0,+$G225*Business!$D$21/Business!$D$22,"")</f>
        <v/>
      </c>
    </row>
    <row r="226" spans="1:9">
      <c r="A226" s="334"/>
      <c r="B226" s="335"/>
      <c r="C226" s="335"/>
      <c r="D226" s="335"/>
      <c r="E226" s="335"/>
      <c r="F226" s="338"/>
      <c r="G226" s="323"/>
      <c r="H226" s="396" t="str">
        <f>IF(Business!$D$22&gt;0,+$G226*Business!$D$20/Business!$D$22,"")</f>
        <v/>
      </c>
      <c r="I226" s="396" t="str">
        <f>IF(Business!$D$22&gt;0,+$G226*Business!$D$21/Business!$D$22,"")</f>
        <v/>
      </c>
    </row>
    <row r="227" spans="1:9">
      <c r="A227" s="334"/>
      <c r="B227" s="335"/>
      <c r="C227" s="335"/>
      <c r="D227" s="335"/>
      <c r="E227" s="335"/>
      <c r="F227" s="338"/>
      <c r="G227" s="323"/>
      <c r="H227" s="396" t="str">
        <f>IF(Business!$D$22&gt;0,+$G227*Business!$D$20/Business!$D$22,"")</f>
        <v/>
      </c>
      <c r="I227" s="396" t="str">
        <f>IF(Business!$D$22&gt;0,+$G227*Business!$D$21/Business!$D$22,"")</f>
        <v/>
      </c>
    </row>
    <row r="228" spans="1:9">
      <c r="A228" s="334"/>
      <c r="B228" s="335"/>
      <c r="C228" s="335"/>
      <c r="D228" s="335"/>
      <c r="E228" s="335"/>
      <c r="F228" s="338"/>
      <c r="G228" s="323"/>
      <c r="H228" s="396" t="str">
        <f>IF(Business!$D$22&gt;0,+$G228*Business!$D$20/Business!$D$22,"")</f>
        <v/>
      </c>
      <c r="I228" s="396" t="str">
        <f>IF(Business!$D$22&gt;0,+$G228*Business!$D$21/Business!$D$22,"")</f>
        <v/>
      </c>
    </row>
    <row r="229" spans="1:9">
      <c r="A229" s="334"/>
      <c r="B229" s="335"/>
      <c r="C229" s="335"/>
      <c r="D229" s="335"/>
      <c r="E229" s="335"/>
      <c r="F229" s="338"/>
      <c r="G229" s="323"/>
      <c r="H229" s="396" t="str">
        <f>IF(Business!$D$22&gt;0,+$G229*Business!$D$20/Business!$D$22,"")</f>
        <v/>
      </c>
      <c r="I229" s="396" t="str">
        <f>IF(Business!$D$22&gt;0,+$G229*Business!$D$21/Business!$D$22,"")</f>
        <v/>
      </c>
    </row>
    <row r="230" spans="1:9">
      <c r="A230" s="334"/>
      <c r="B230" s="335"/>
      <c r="C230" s="335"/>
      <c r="D230" s="335"/>
      <c r="E230" s="335"/>
      <c r="F230" s="338"/>
      <c r="G230" s="323"/>
      <c r="H230" s="396" t="str">
        <f>IF(Business!$D$22&gt;0,+$G230*Business!$D$20/Business!$D$22,"")</f>
        <v/>
      </c>
      <c r="I230" s="396" t="str">
        <f>IF(Business!$D$22&gt;0,+$G230*Business!$D$21/Business!$D$22,"")</f>
        <v/>
      </c>
    </row>
    <row r="231" spans="1:9">
      <c r="A231" s="334"/>
      <c r="B231" s="335"/>
      <c r="C231" s="335"/>
      <c r="D231" s="335"/>
      <c r="E231" s="335"/>
      <c r="F231" s="338"/>
      <c r="G231" s="323"/>
      <c r="H231" s="396" t="str">
        <f>IF(Business!$D$22&gt;0,+$G231*Business!$D$20/Business!$D$22,"")</f>
        <v/>
      </c>
      <c r="I231" s="396" t="str">
        <f>IF(Business!$D$22&gt;0,+$G231*Business!$D$21/Business!$D$22,"")</f>
        <v/>
      </c>
    </row>
    <row r="232" spans="1:9">
      <c r="A232" s="334"/>
      <c r="B232" s="335"/>
      <c r="C232" s="335"/>
      <c r="D232" s="335"/>
      <c r="E232" s="335"/>
      <c r="F232" s="338"/>
      <c r="G232" s="323"/>
      <c r="H232" s="396" t="str">
        <f>IF(Business!$D$22&gt;0,+$G232*Business!$D$20/Business!$D$22,"")</f>
        <v/>
      </c>
      <c r="I232" s="396" t="str">
        <f>IF(Business!$D$22&gt;0,+$G232*Business!$D$21/Business!$D$22,"")</f>
        <v/>
      </c>
    </row>
    <row r="233" spans="1:9">
      <c r="A233" s="334"/>
      <c r="B233" s="335"/>
      <c r="C233" s="335"/>
      <c r="D233" s="335"/>
      <c r="E233" s="335"/>
      <c r="F233" s="338"/>
      <c r="G233" s="323"/>
      <c r="H233" s="396" t="str">
        <f>IF(Business!$D$22&gt;0,+$G233*Business!$D$20/Business!$D$22,"")</f>
        <v/>
      </c>
      <c r="I233" s="396" t="str">
        <f>IF(Business!$D$22&gt;0,+$G233*Business!$D$21/Business!$D$22,"")</f>
        <v/>
      </c>
    </row>
    <row r="234" spans="1:9">
      <c r="A234" s="334"/>
      <c r="B234" s="335"/>
      <c r="C234" s="335"/>
      <c r="D234" s="335"/>
      <c r="E234" s="335"/>
      <c r="F234" s="338"/>
      <c r="G234" s="323"/>
      <c r="H234" s="396" t="str">
        <f>IF(Business!$D$22&gt;0,+$G234*Business!$D$20/Business!$D$22,"")</f>
        <v/>
      </c>
      <c r="I234" s="396" t="str">
        <f>IF(Business!$D$22&gt;0,+$G234*Business!$D$21/Business!$D$22,"")</f>
        <v/>
      </c>
    </row>
    <row r="235" spans="1:9">
      <c r="A235" s="334"/>
      <c r="B235" s="335"/>
      <c r="C235" s="335"/>
      <c r="D235" s="335"/>
      <c r="E235" s="335"/>
      <c r="F235" s="338"/>
      <c r="G235" s="323"/>
      <c r="H235" s="396" t="str">
        <f>IF(Business!$D$22&gt;0,+$G235*Business!$D$20/Business!$D$22,"")</f>
        <v/>
      </c>
      <c r="I235" s="396" t="str">
        <f>IF(Business!$D$22&gt;0,+$G235*Business!$D$21/Business!$D$22,"")</f>
        <v/>
      </c>
    </row>
    <row r="236" spans="1:9">
      <c r="A236" s="334"/>
      <c r="B236" s="335"/>
      <c r="C236" s="335"/>
      <c r="D236" s="335"/>
      <c r="E236" s="335"/>
      <c r="F236" s="338"/>
      <c r="G236" s="323"/>
      <c r="H236" s="396" t="str">
        <f>IF(Business!$D$22&gt;0,+$G236*Business!$D$20/Business!$D$22,"")</f>
        <v/>
      </c>
      <c r="I236" s="396" t="str">
        <f>IF(Business!$D$22&gt;0,+$G236*Business!$D$21/Business!$D$22,"")</f>
        <v/>
      </c>
    </row>
    <row r="237" spans="1:9">
      <c r="A237" s="334"/>
      <c r="B237" s="335"/>
      <c r="C237" s="335"/>
      <c r="D237" s="335"/>
      <c r="E237" s="335"/>
      <c r="F237" s="338"/>
      <c r="G237" s="323"/>
      <c r="H237" s="396" t="str">
        <f>IF(Business!$D$22&gt;0,+$G237*Business!$D$20/Business!$D$22,"")</f>
        <v/>
      </c>
      <c r="I237" s="396" t="str">
        <f>IF(Business!$D$22&gt;0,+$G237*Business!$D$21/Business!$D$22,"")</f>
        <v/>
      </c>
    </row>
    <row r="238" spans="1:9">
      <c r="A238" s="334"/>
      <c r="B238" s="335"/>
      <c r="C238" s="335"/>
      <c r="D238" s="335"/>
      <c r="E238" s="335"/>
      <c r="F238" s="338"/>
      <c r="G238" s="323"/>
      <c r="H238" s="396" t="str">
        <f>IF(Business!$D$22&gt;0,+$G238*Business!$D$20/Business!$D$22,"")</f>
        <v/>
      </c>
      <c r="I238" s="396" t="str">
        <f>IF(Business!$D$22&gt;0,+$G238*Business!$D$21/Business!$D$22,"")</f>
        <v/>
      </c>
    </row>
    <row r="239" spans="1:9">
      <c r="A239" s="334"/>
      <c r="B239" s="335"/>
      <c r="C239" s="335"/>
      <c r="D239" s="335"/>
      <c r="E239" s="335"/>
      <c r="F239" s="338"/>
      <c r="G239" s="323"/>
      <c r="H239" s="396" t="str">
        <f>IF(Business!$D$22&gt;0,+$G239*Business!$D$20/Business!$D$22,"")</f>
        <v/>
      </c>
      <c r="I239" s="396" t="str">
        <f>IF(Business!$D$22&gt;0,+$G239*Business!$D$21/Business!$D$22,"")</f>
        <v/>
      </c>
    </row>
    <row r="240" spans="1:9">
      <c r="A240" s="334"/>
      <c r="B240" s="335"/>
      <c r="C240" s="335"/>
      <c r="D240" s="335"/>
      <c r="E240" s="335"/>
      <c r="F240" s="338"/>
      <c r="G240" s="323"/>
      <c r="H240" s="396" t="str">
        <f>IF(Business!$D$22&gt;0,+$G240*Business!$D$20/Business!$D$22,"")</f>
        <v/>
      </c>
      <c r="I240" s="396" t="str">
        <f>IF(Business!$D$22&gt;0,+$G240*Business!$D$21/Business!$D$22,"")</f>
        <v/>
      </c>
    </row>
    <row r="241" spans="1:9">
      <c r="A241" s="334"/>
      <c r="B241" s="335"/>
      <c r="C241" s="335"/>
      <c r="D241" s="335"/>
      <c r="E241" s="335"/>
      <c r="F241" s="338"/>
      <c r="G241" s="323"/>
      <c r="H241" s="396" t="str">
        <f>IF(Business!$D$22&gt;0,+$G241*Business!$D$20/Business!$D$22,"")</f>
        <v/>
      </c>
      <c r="I241" s="396" t="str">
        <f>IF(Business!$D$22&gt;0,+$G241*Business!$D$21/Business!$D$22,"")</f>
        <v/>
      </c>
    </row>
    <row r="242" spans="1:9">
      <c r="A242" s="334"/>
      <c r="B242" s="335"/>
      <c r="C242" s="335"/>
      <c r="D242" s="335"/>
      <c r="E242" s="335"/>
      <c r="F242" s="338"/>
      <c r="G242" s="323"/>
      <c r="H242" s="396" t="str">
        <f>IF(Business!$D$22&gt;0,+$G242*Business!$D$20/Business!$D$22,"")</f>
        <v/>
      </c>
      <c r="I242" s="396" t="str">
        <f>IF(Business!$D$22&gt;0,+$G242*Business!$D$21/Business!$D$22,"")</f>
        <v/>
      </c>
    </row>
    <row r="243" spans="1:9">
      <c r="A243" s="334"/>
      <c r="B243" s="335"/>
      <c r="C243" s="335"/>
      <c r="D243" s="335"/>
      <c r="E243" s="335"/>
      <c r="F243" s="338"/>
      <c r="G243" s="323"/>
      <c r="H243" s="396" t="str">
        <f>IF(Business!$D$22&gt;0,+$G243*Business!$D$20/Business!$D$22,"")</f>
        <v/>
      </c>
      <c r="I243" s="396" t="str">
        <f>IF(Business!$D$22&gt;0,+$G243*Business!$D$21/Business!$D$22,"")</f>
        <v/>
      </c>
    </row>
    <row r="244" spans="1:9">
      <c r="A244" s="334"/>
      <c r="B244" s="335"/>
      <c r="C244" s="335"/>
      <c r="D244" s="335"/>
      <c r="E244" s="335"/>
      <c r="F244" s="338"/>
      <c r="G244" s="323"/>
      <c r="H244" s="396" t="str">
        <f>IF(Business!$D$22&gt;0,+$G244*Business!$D$20/Business!$D$22,"")</f>
        <v/>
      </c>
      <c r="I244" s="396" t="str">
        <f>IF(Business!$D$22&gt;0,+$G244*Business!$D$21/Business!$D$22,"")</f>
        <v/>
      </c>
    </row>
    <row r="245" spans="1:9">
      <c r="A245" s="334"/>
      <c r="B245" s="335"/>
      <c r="C245" s="335"/>
      <c r="D245" s="335"/>
      <c r="E245" s="335"/>
      <c r="F245" s="338"/>
      <c r="G245" s="323"/>
      <c r="H245" s="396" t="str">
        <f>IF(Business!$D$22&gt;0,+$G245*Business!$D$20/Business!$D$22,"")</f>
        <v/>
      </c>
      <c r="I245" s="396" t="str">
        <f>IF(Business!$D$22&gt;0,+$G245*Business!$D$21/Business!$D$22,"")</f>
        <v/>
      </c>
    </row>
    <row r="246" spans="1:9">
      <c r="A246" s="334"/>
      <c r="B246" s="335"/>
      <c r="C246" s="335"/>
      <c r="D246" s="335"/>
      <c r="E246" s="335"/>
      <c r="F246" s="338"/>
      <c r="G246" s="323"/>
      <c r="H246" s="396" t="str">
        <f>IF(Business!$D$22&gt;0,+$G246*Business!$D$20/Business!$D$22,"")</f>
        <v/>
      </c>
      <c r="I246" s="396" t="str">
        <f>IF(Business!$D$22&gt;0,+$G246*Business!$D$21/Business!$D$22,"")</f>
        <v/>
      </c>
    </row>
    <row r="247" spans="1:9">
      <c r="A247" s="334"/>
      <c r="B247" s="335"/>
      <c r="C247" s="335"/>
      <c r="D247" s="335"/>
      <c r="E247" s="335"/>
      <c r="F247" s="338"/>
      <c r="G247" s="323"/>
      <c r="H247" s="396" t="str">
        <f>IF(Business!$D$22&gt;0,+$G247*Business!$D$20/Business!$D$22,"")</f>
        <v/>
      </c>
      <c r="I247" s="396" t="str">
        <f>IF(Business!$D$22&gt;0,+$G247*Business!$D$21/Business!$D$22,"")</f>
        <v/>
      </c>
    </row>
    <row r="248" spans="1:9">
      <c r="A248" s="334"/>
      <c r="B248" s="335"/>
      <c r="C248" s="335"/>
      <c r="D248" s="335"/>
      <c r="E248" s="335"/>
      <c r="F248" s="338"/>
      <c r="G248" s="323"/>
      <c r="H248" s="396" t="str">
        <f>IF(Business!$D$22&gt;0,+$G248*Business!$D$20/Business!$D$22,"")</f>
        <v/>
      </c>
      <c r="I248" s="396" t="str">
        <f>IF(Business!$D$22&gt;0,+$G248*Business!$D$21/Business!$D$22,"")</f>
        <v/>
      </c>
    </row>
    <row r="249" spans="1:9">
      <c r="A249" s="334"/>
      <c r="B249" s="335"/>
      <c r="C249" s="335"/>
      <c r="D249" s="335"/>
      <c r="E249" s="335"/>
      <c r="F249" s="338"/>
      <c r="G249" s="323"/>
      <c r="H249" s="396" t="str">
        <f>IF(Business!$D$22&gt;0,+$G249*Business!$D$20/Business!$D$22,"")</f>
        <v/>
      </c>
      <c r="I249" s="396" t="str">
        <f>IF(Business!$D$22&gt;0,+$G249*Business!$D$21/Business!$D$22,"")</f>
        <v/>
      </c>
    </row>
    <row r="250" spans="1:9">
      <c r="A250" s="334"/>
      <c r="B250" s="335"/>
      <c r="C250" s="335"/>
      <c r="D250" s="335"/>
      <c r="E250" s="335"/>
      <c r="F250" s="338"/>
      <c r="G250" s="323"/>
      <c r="H250" s="396" t="str">
        <f>IF(Business!$D$22&gt;0,+$G250*Business!$D$20/Business!$D$22,"")</f>
        <v/>
      </c>
      <c r="I250" s="396" t="str">
        <f>IF(Business!$D$22&gt;0,+$G250*Business!$D$21/Business!$D$22,"")</f>
        <v/>
      </c>
    </row>
    <row r="251" spans="1:9">
      <c r="A251" s="334"/>
      <c r="B251" s="335"/>
      <c r="C251" s="335"/>
      <c r="D251" s="335"/>
      <c r="E251" s="335"/>
      <c r="F251" s="338"/>
      <c r="G251" s="323"/>
      <c r="H251" s="396" t="str">
        <f>IF(Business!$D$22&gt;0,+$G251*Business!$D$20/Business!$D$22,"")</f>
        <v/>
      </c>
      <c r="I251" s="396" t="str">
        <f>IF(Business!$D$22&gt;0,+$G251*Business!$D$21/Business!$D$22,"")</f>
        <v/>
      </c>
    </row>
    <row r="252" spans="1:9">
      <c r="A252" s="334"/>
      <c r="B252" s="335"/>
      <c r="C252" s="335"/>
      <c r="D252" s="335"/>
      <c r="E252" s="335"/>
      <c r="F252" s="338"/>
      <c r="G252" s="323"/>
      <c r="H252" s="396" t="str">
        <f>IF(Business!$D$22&gt;0,+$G252*Business!$D$20/Business!$D$22,"")</f>
        <v/>
      </c>
      <c r="I252" s="396" t="str">
        <f>IF(Business!$D$22&gt;0,+$G252*Business!$D$21/Business!$D$22,"")</f>
        <v/>
      </c>
    </row>
    <row r="253" spans="1:9">
      <c r="A253" s="334"/>
      <c r="B253" s="335"/>
      <c r="C253" s="335"/>
      <c r="D253" s="335"/>
      <c r="E253" s="335"/>
      <c r="F253" s="338"/>
      <c r="G253" s="323"/>
      <c r="H253" s="396" t="str">
        <f>IF(Business!$D$22&gt;0,+$G253*Business!$D$20/Business!$D$22,"")</f>
        <v/>
      </c>
      <c r="I253" s="396" t="str">
        <f>IF(Business!$D$22&gt;0,+$G253*Business!$D$21/Business!$D$22,"")</f>
        <v/>
      </c>
    </row>
    <row r="254" spans="1:9">
      <c r="A254" s="334"/>
      <c r="B254" s="335"/>
      <c r="C254" s="335"/>
      <c r="D254" s="335"/>
      <c r="E254" s="335"/>
      <c r="F254" s="338"/>
      <c r="G254" s="323"/>
      <c r="H254" s="396" t="str">
        <f>IF(Business!$D$22&gt;0,+$G254*Business!$D$20/Business!$D$22,"")</f>
        <v/>
      </c>
      <c r="I254" s="396" t="str">
        <f>IF(Business!$D$22&gt;0,+$G254*Business!$D$21/Business!$D$22,"")</f>
        <v/>
      </c>
    </row>
    <row r="255" spans="1:9">
      <c r="A255" s="334"/>
      <c r="B255" s="335"/>
      <c r="C255" s="335"/>
      <c r="D255" s="335"/>
      <c r="E255" s="335"/>
      <c r="F255" s="338"/>
      <c r="G255" s="323"/>
      <c r="H255" s="396" t="str">
        <f>IF(Business!$D$22&gt;0,+$G255*Business!$D$20/Business!$D$22,"")</f>
        <v/>
      </c>
      <c r="I255" s="396" t="str">
        <f>IF(Business!$D$22&gt;0,+$G255*Business!$D$21/Business!$D$22,"")</f>
        <v/>
      </c>
    </row>
    <row r="256" spans="1:9">
      <c r="A256" s="334"/>
      <c r="B256" s="335"/>
      <c r="C256" s="335"/>
      <c r="D256" s="335"/>
      <c r="E256" s="335"/>
      <c r="F256" s="338"/>
      <c r="G256" s="323"/>
      <c r="H256" s="396" t="str">
        <f>IF(Business!$D$22&gt;0,+$G256*Business!$D$20/Business!$D$22,"")</f>
        <v/>
      </c>
      <c r="I256" s="396" t="str">
        <f>IF(Business!$D$22&gt;0,+$G256*Business!$D$21/Business!$D$22,"")</f>
        <v/>
      </c>
    </row>
    <row r="257" spans="1:9">
      <c r="A257" s="334"/>
      <c r="B257" s="335"/>
      <c r="C257" s="335"/>
      <c r="D257" s="335"/>
      <c r="E257" s="335"/>
      <c r="F257" s="338"/>
      <c r="G257" s="323"/>
      <c r="H257" s="396" t="str">
        <f>IF(Business!$D$22&gt;0,+$G257*Business!$D$20/Business!$D$22,"")</f>
        <v/>
      </c>
      <c r="I257" s="396" t="str">
        <f>IF(Business!$D$22&gt;0,+$G257*Business!$D$21/Business!$D$22,"")</f>
        <v/>
      </c>
    </row>
    <row r="258" spans="1:9">
      <c r="A258" s="334"/>
      <c r="B258" s="335"/>
      <c r="C258" s="335"/>
      <c r="D258" s="335"/>
      <c r="E258" s="335"/>
      <c r="F258" s="338"/>
      <c r="G258" s="323"/>
      <c r="H258" s="396" t="str">
        <f>IF(Business!$D$22&gt;0,+$G258*Business!$D$20/Business!$D$22,"")</f>
        <v/>
      </c>
      <c r="I258" s="396" t="str">
        <f>IF(Business!$D$22&gt;0,+$G258*Business!$D$21/Business!$D$22,"")</f>
        <v/>
      </c>
    </row>
    <row r="259" spans="1:9">
      <c r="A259" s="334"/>
      <c r="B259" s="335"/>
      <c r="C259" s="335"/>
      <c r="D259" s="335"/>
      <c r="E259" s="335"/>
      <c r="F259" s="338"/>
      <c r="G259" s="323"/>
      <c r="H259" s="396" t="str">
        <f>IF(Business!$D$22&gt;0,+$G259*Business!$D$20/Business!$D$22,"")</f>
        <v/>
      </c>
      <c r="I259" s="396" t="str">
        <f>IF(Business!$D$22&gt;0,+$G259*Business!$D$21/Business!$D$22,"")</f>
        <v/>
      </c>
    </row>
    <row r="260" spans="1:9">
      <c r="A260" s="334"/>
      <c r="B260" s="335"/>
      <c r="C260" s="335"/>
      <c r="D260" s="335"/>
      <c r="E260" s="335"/>
      <c r="F260" s="338"/>
      <c r="G260" s="323"/>
      <c r="H260" s="396" t="str">
        <f>IF(Business!$D$22&gt;0,+$G260*Business!$D$20/Business!$D$22,"")</f>
        <v/>
      </c>
      <c r="I260" s="396" t="str">
        <f>IF(Business!$D$22&gt;0,+$G260*Business!$D$21/Business!$D$22,"")</f>
        <v/>
      </c>
    </row>
    <row r="261" spans="1:9">
      <c r="A261" s="334"/>
      <c r="B261" s="335"/>
      <c r="C261" s="335"/>
      <c r="D261" s="335"/>
      <c r="E261" s="335"/>
      <c r="F261" s="338"/>
      <c r="G261" s="323"/>
      <c r="H261" s="396" t="str">
        <f>IF(Business!$D$22&gt;0,+$G261*Business!$D$20/Business!$D$22,"")</f>
        <v/>
      </c>
      <c r="I261" s="396" t="str">
        <f>IF(Business!$D$22&gt;0,+$G261*Business!$D$21/Business!$D$22,"")</f>
        <v/>
      </c>
    </row>
    <row r="262" spans="1:9">
      <c r="A262" s="334"/>
      <c r="B262" s="335"/>
      <c r="C262" s="335"/>
      <c r="D262" s="335"/>
      <c r="E262" s="335"/>
      <c r="F262" s="338"/>
      <c r="G262" s="323"/>
      <c r="H262" s="396" t="str">
        <f>IF(Business!$D$22&gt;0,+$G262*Business!$D$20/Business!$D$22,"")</f>
        <v/>
      </c>
      <c r="I262" s="396" t="str">
        <f>IF(Business!$D$22&gt;0,+$G262*Business!$D$21/Business!$D$22,"")</f>
        <v/>
      </c>
    </row>
    <row r="263" spans="1:9">
      <c r="A263" s="334"/>
      <c r="B263" s="335"/>
      <c r="C263" s="335"/>
      <c r="D263" s="335"/>
      <c r="E263" s="335"/>
      <c r="F263" s="338"/>
      <c r="G263" s="323"/>
      <c r="H263" s="396" t="str">
        <f>IF(Business!$D$22&gt;0,+$G263*Business!$D$20/Business!$D$22,"")</f>
        <v/>
      </c>
      <c r="I263" s="396" t="str">
        <f>IF(Business!$D$22&gt;0,+$G263*Business!$D$21/Business!$D$22,"")</f>
        <v/>
      </c>
    </row>
    <row r="264" spans="1:9">
      <c r="A264" s="334"/>
      <c r="B264" s="335"/>
      <c r="C264" s="335"/>
      <c r="D264" s="335"/>
      <c r="E264" s="335"/>
      <c r="F264" s="338"/>
      <c r="G264" s="323"/>
      <c r="H264" s="396" t="str">
        <f>IF(Business!$D$22&gt;0,+$G264*Business!$D$20/Business!$D$22,"")</f>
        <v/>
      </c>
      <c r="I264" s="396" t="str">
        <f>IF(Business!$D$22&gt;0,+$G264*Business!$D$21/Business!$D$22,"")</f>
        <v/>
      </c>
    </row>
    <row r="265" spans="1:9">
      <c r="A265" s="334"/>
      <c r="B265" s="335"/>
      <c r="C265" s="335"/>
      <c r="D265" s="335"/>
      <c r="E265" s="335"/>
      <c r="F265" s="338"/>
      <c r="G265" s="323"/>
      <c r="H265" s="396" t="str">
        <f>IF(Business!$D$22&gt;0,+$G265*Business!$D$20/Business!$D$22,"")</f>
        <v/>
      </c>
      <c r="I265" s="396" t="str">
        <f>IF(Business!$D$22&gt;0,+$G265*Business!$D$21/Business!$D$22,"")</f>
        <v/>
      </c>
    </row>
    <row r="266" spans="1:9">
      <c r="A266" s="334"/>
      <c r="B266" s="335"/>
      <c r="C266" s="335"/>
      <c r="D266" s="335"/>
      <c r="E266" s="335"/>
      <c r="F266" s="338"/>
      <c r="G266" s="323"/>
      <c r="H266" s="396" t="str">
        <f>IF(Business!$D$22&gt;0,+$G266*Business!$D$20/Business!$D$22,"")</f>
        <v/>
      </c>
      <c r="I266" s="396" t="str">
        <f>IF(Business!$D$22&gt;0,+$G266*Business!$D$21/Business!$D$22,"")</f>
        <v/>
      </c>
    </row>
    <row r="267" spans="1:9">
      <c r="A267" s="334"/>
      <c r="B267" s="335"/>
      <c r="C267" s="335"/>
      <c r="D267" s="335"/>
      <c r="E267" s="335"/>
      <c r="F267" s="338"/>
      <c r="G267" s="323"/>
      <c r="H267" s="396" t="str">
        <f>IF(Business!$D$22&gt;0,+$G267*Business!$D$20/Business!$D$22,"")</f>
        <v/>
      </c>
      <c r="I267" s="396" t="str">
        <f>IF(Business!$D$22&gt;0,+$G267*Business!$D$21/Business!$D$22,"")</f>
        <v/>
      </c>
    </row>
    <row r="268" spans="1:9">
      <c r="A268" s="334"/>
      <c r="B268" s="335"/>
      <c r="C268" s="335"/>
      <c r="D268" s="335"/>
      <c r="E268" s="335"/>
      <c r="F268" s="338"/>
      <c r="G268" s="323"/>
      <c r="H268" s="396" t="str">
        <f>IF(Business!$D$22&gt;0,+$G268*Business!$D$20/Business!$D$22,"")</f>
        <v/>
      </c>
      <c r="I268" s="396" t="str">
        <f>IF(Business!$D$22&gt;0,+$G268*Business!$D$21/Business!$D$22,"")</f>
        <v/>
      </c>
    </row>
    <row r="269" spans="1:9">
      <c r="A269" s="334"/>
      <c r="B269" s="335"/>
      <c r="C269" s="335"/>
      <c r="D269" s="335"/>
      <c r="E269" s="335"/>
      <c r="F269" s="338"/>
      <c r="G269" s="323"/>
      <c r="H269" s="396" t="str">
        <f>IF(Business!$D$22&gt;0,+$G269*Business!$D$20/Business!$D$22,"")</f>
        <v/>
      </c>
      <c r="I269" s="396" t="str">
        <f>IF(Business!$D$22&gt;0,+$G269*Business!$D$21/Business!$D$22,"")</f>
        <v/>
      </c>
    </row>
    <row r="270" spans="1:9">
      <c r="A270" s="334"/>
      <c r="B270" s="335"/>
      <c r="C270" s="335"/>
      <c r="D270" s="335"/>
      <c r="E270" s="335"/>
      <c r="F270" s="338"/>
      <c r="G270" s="323"/>
      <c r="H270" s="396" t="str">
        <f>IF(Business!$D$22&gt;0,+$G270*Business!$D$20/Business!$D$22,"")</f>
        <v/>
      </c>
      <c r="I270" s="396" t="str">
        <f>IF(Business!$D$22&gt;0,+$G270*Business!$D$21/Business!$D$22,"")</f>
        <v/>
      </c>
    </row>
    <row r="271" spans="1:9">
      <c r="A271" s="334"/>
      <c r="B271" s="335"/>
      <c r="C271" s="335"/>
      <c r="D271" s="335"/>
      <c r="E271" s="335"/>
      <c r="F271" s="338"/>
      <c r="G271" s="323"/>
      <c r="H271" s="396" t="str">
        <f>IF(Business!$D$22&gt;0,+$G271*Business!$D$20/Business!$D$22,"")</f>
        <v/>
      </c>
      <c r="I271" s="396" t="str">
        <f>IF(Business!$D$22&gt;0,+$G271*Business!$D$21/Business!$D$22,"")</f>
        <v/>
      </c>
    </row>
    <row r="272" spans="1:9">
      <c r="A272" s="334"/>
      <c r="B272" s="335"/>
      <c r="C272" s="335"/>
      <c r="D272" s="335"/>
      <c r="E272" s="335"/>
      <c r="F272" s="338"/>
      <c r="G272" s="323"/>
      <c r="H272" s="396" t="str">
        <f>IF(Business!$D$22&gt;0,+$G272*Business!$D$20/Business!$D$22,"")</f>
        <v/>
      </c>
      <c r="I272" s="396" t="str">
        <f>IF(Business!$D$22&gt;0,+$G272*Business!$D$21/Business!$D$22,"")</f>
        <v/>
      </c>
    </row>
    <row r="273" spans="1:9">
      <c r="A273" s="334"/>
      <c r="B273" s="335"/>
      <c r="C273" s="335"/>
      <c r="D273" s="335"/>
      <c r="E273" s="335"/>
      <c r="F273" s="338"/>
      <c r="G273" s="323"/>
      <c r="H273" s="396" t="str">
        <f>IF(Business!$D$22&gt;0,+$G273*Business!$D$20/Business!$D$22,"")</f>
        <v/>
      </c>
      <c r="I273" s="396" t="str">
        <f>IF(Business!$D$22&gt;0,+$G273*Business!$D$21/Business!$D$22,"")</f>
        <v/>
      </c>
    </row>
    <row r="274" spans="1:9">
      <c r="A274" s="334"/>
      <c r="B274" s="335"/>
      <c r="C274" s="335"/>
      <c r="D274" s="335"/>
      <c r="E274" s="335"/>
      <c r="F274" s="338"/>
      <c r="G274" s="323"/>
      <c r="H274" s="396" t="str">
        <f>IF(Business!$D$22&gt;0,+$G274*Business!$D$20/Business!$D$22,"")</f>
        <v/>
      </c>
      <c r="I274" s="396" t="str">
        <f>IF(Business!$D$22&gt;0,+$G274*Business!$D$21/Business!$D$22,"")</f>
        <v/>
      </c>
    </row>
    <row r="275" spans="1:9">
      <c r="A275" s="334"/>
      <c r="B275" s="335"/>
      <c r="C275" s="335"/>
      <c r="D275" s="335"/>
      <c r="E275" s="335"/>
      <c r="F275" s="338"/>
      <c r="G275" s="323"/>
      <c r="H275" s="396" t="str">
        <f>IF(Business!$D$22&gt;0,+$G275*Business!$D$20/Business!$D$22,"")</f>
        <v/>
      </c>
      <c r="I275" s="396" t="str">
        <f>IF(Business!$D$22&gt;0,+$G275*Business!$D$21/Business!$D$22,"")</f>
        <v/>
      </c>
    </row>
    <row r="276" spans="1:9">
      <c r="A276" s="334"/>
      <c r="B276" s="335"/>
      <c r="C276" s="335"/>
      <c r="D276" s="335"/>
      <c r="E276" s="335"/>
      <c r="F276" s="338"/>
      <c r="G276" s="323"/>
      <c r="H276" s="396" t="str">
        <f>IF(Business!$D$22&gt;0,+$G276*Business!$D$20/Business!$D$22,"")</f>
        <v/>
      </c>
      <c r="I276" s="396" t="str">
        <f>IF(Business!$D$22&gt;0,+$G276*Business!$D$21/Business!$D$22,"")</f>
        <v/>
      </c>
    </row>
    <row r="277" spans="1:9">
      <c r="A277" s="334"/>
      <c r="B277" s="335"/>
      <c r="C277" s="335"/>
      <c r="D277" s="335"/>
      <c r="E277" s="335"/>
      <c r="F277" s="338"/>
      <c r="G277" s="323"/>
      <c r="H277" s="396" t="str">
        <f>IF(Business!$D$22&gt;0,+$G277*Business!$D$20/Business!$D$22,"")</f>
        <v/>
      </c>
      <c r="I277" s="396" t="str">
        <f>IF(Business!$D$22&gt;0,+$G277*Business!$D$21/Business!$D$22,"")</f>
        <v/>
      </c>
    </row>
    <row r="278" spans="1:9">
      <c r="A278" s="334"/>
      <c r="B278" s="335"/>
      <c r="C278" s="335"/>
      <c r="D278" s="335"/>
      <c r="E278" s="335"/>
      <c r="F278" s="338"/>
      <c r="G278" s="323"/>
      <c r="H278" s="396" t="str">
        <f>IF(Business!$D$22&gt;0,+$G278*Business!$D$20/Business!$D$22,"")</f>
        <v/>
      </c>
      <c r="I278" s="396" t="str">
        <f>IF(Business!$D$22&gt;0,+$G278*Business!$D$21/Business!$D$22,"")</f>
        <v/>
      </c>
    </row>
    <row r="279" spans="1:9">
      <c r="A279" s="334"/>
      <c r="B279" s="335"/>
      <c r="C279" s="335"/>
      <c r="D279" s="335"/>
      <c r="E279" s="335"/>
      <c r="F279" s="338"/>
      <c r="G279" s="323"/>
      <c r="H279" s="396" t="str">
        <f>IF(Business!$D$22&gt;0,+$G279*Business!$D$20/Business!$D$22,"")</f>
        <v/>
      </c>
      <c r="I279" s="396" t="str">
        <f>IF(Business!$D$22&gt;0,+$G279*Business!$D$21/Business!$D$22,"")</f>
        <v/>
      </c>
    </row>
    <row r="280" spans="1:9">
      <c r="A280" s="334"/>
      <c r="B280" s="335"/>
      <c r="C280" s="335"/>
      <c r="D280" s="335"/>
      <c r="E280" s="335"/>
      <c r="F280" s="338"/>
      <c r="G280" s="323"/>
      <c r="H280" s="396" t="str">
        <f>IF(Business!$D$22&gt;0,+$G280*Business!$D$20/Business!$D$22,"")</f>
        <v/>
      </c>
      <c r="I280" s="396" t="str">
        <f>IF(Business!$D$22&gt;0,+$G280*Business!$D$21/Business!$D$22,"")</f>
        <v/>
      </c>
    </row>
    <row r="281" spans="1:9">
      <c r="A281" s="334"/>
      <c r="B281" s="335"/>
      <c r="C281" s="335"/>
      <c r="D281" s="335"/>
      <c r="E281" s="335"/>
      <c r="F281" s="338"/>
      <c r="G281" s="323"/>
      <c r="H281" s="396" t="str">
        <f>IF(Business!$D$22&gt;0,+$G281*Business!$D$20/Business!$D$22,"")</f>
        <v/>
      </c>
      <c r="I281" s="396" t="str">
        <f>IF(Business!$D$22&gt;0,+$G281*Business!$D$21/Business!$D$22,"")</f>
        <v/>
      </c>
    </row>
    <row r="282" spans="1:9">
      <c r="A282" s="334"/>
      <c r="B282" s="335"/>
      <c r="C282" s="335"/>
      <c r="D282" s="335"/>
      <c r="E282" s="335"/>
      <c r="F282" s="338"/>
      <c r="G282" s="323"/>
      <c r="H282" s="396" t="str">
        <f>IF(Business!$D$22&gt;0,+$G282*Business!$D$20/Business!$D$22,"")</f>
        <v/>
      </c>
      <c r="I282" s="396" t="str">
        <f>IF(Business!$D$22&gt;0,+$G282*Business!$D$21/Business!$D$22,"")</f>
        <v/>
      </c>
    </row>
    <row r="283" spans="1:9">
      <c r="A283" s="334"/>
      <c r="B283" s="335"/>
      <c r="C283" s="335"/>
      <c r="D283" s="335"/>
      <c r="E283" s="335"/>
      <c r="F283" s="338"/>
      <c r="G283" s="323"/>
      <c r="H283" s="396" t="str">
        <f>IF(Business!$D$22&gt;0,+$G283*Business!$D$20/Business!$D$22,"")</f>
        <v/>
      </c>
      <c r="I283" s="396" t="str">
        <f>IF(Business!$D$22&gt;0,+$G283*Business!$D$21/Business!$D$22,"")</f>
        <v/>
      </c>
    </row>
    <row r="284" spans="1:9">
      <c r="A284" s="334"/>
      <c r="B284" s="335"/>
      <c r="C284" s="335"/>
      <c r="D284" s="335"/>
      <c r="E284" s="335"/>
      <c r="F284" s="338"/>
      <c r="G284" s="323"/>
      <c r="H284" s="396" t="str">
        <f>IF(Business!$D$22&gt;0,+$G284*Business!$D$20/Business!$D$22,"")</f>
        <v/>
      </c>
      <c r="I284" s="396" t="str">
        <f>IF(Business!$D$22&gt;0,+$G284*Business!$D$21/Business!$D$22,"")</f>
        <v/>
      </c>
    </row>
    <row r="285" spans="1:9">
      <c r="A285" s="334"/>
      <c r="B285" s="335"/>
      <c r="C285" s="335"/>
      <c r="D285" s="335"/>
      <c r="E285" s="335"/>
      <c r="F285" s="338"/>
      <c r="G285" s="323"/>
      <c r="H285" s="396" t="str">
        <f>IF(Business!$D$22&gt;0,+$G285*Business!$D$20/Business!$D$22,"")</f>
        <v/>
      </c>
      <c r="I285" s="396" t="str">
        <f>IF(Business!$D$22&gt;0,+$G285*Business!$D$21/Business!$D$22,"")</f>
        <v/>
      </c>
    </row>
    <row r="286" spans="1:9">
      <c r="A286" s="334"/>
      <c r="B286" s="335"/>
      <c r="C286" s="335"/>
      <c r="D286" s="335"/>
      <c r="E286" s="335"/>
      <c r="F286" s="338"/>
      <c r="G286" s="323"/>
      <c r="H286" s="396" t="str">
        <f>IF(Business!$D$22&gt;0,+$G286*Business!$D$20/Business!$D$22,"")</f>
        <v/>
      </c>
      <c r="I286" s="396" t="str">
        <f>IF(Business!$D$22&gt;0,+$G286*Business!$D$21/Business!$D$22,"")</f>
        <v/>
      </c>
    </row>
    <row r="287" spans="1:9">
      <c r="A287" s="334"/>
      <c r="B287" s="335"/>
      <c r="C287" s="335"/>
      <c r="D287" s="335"/>
      <c r="E287" s="335"/>
      <c r="F287" s="338"/>
      <c r="G287" s="323"/>
      <c r="H287" s="396" t="str">
        <f>IF(Business!$D$22&gt;0,+$G287*Business!$D$20/Business!$D$22,"")</f>
        <v/>
      </c>
      <c r="I287" s="396" t="str">
        <f>IF(Business!$D$22&gt;0,+$G287*Business!$D$21/Business!$D$22,"")</f>
        <v/>
      </c>
    </row>
    <row r="288" spans="1:9">
      <c r="A288" s="334"/>
      <c r="B288" s="335"/>
      <c r="C288" s="335"/>
      <c r="D288" s="335"/>
      <c r="E288" s="335"/>
      <c r="F288" s="338"/>
      <c r="G288" s="323"/>
      <c r="H288" s="396" t="str">
        <f>IF(Business!$D$22&gt;0,+$G288*Business!$D$20/Business!$D$22,"")</f>
        <v/>
      </c>
      <c r="I288" s="396" t="str">
        <f>IF(Business!$D$22&gt;0,+$G288*Business!$D$21/Business!$D$22,"")</f>
        <v/>
      </c>
    </row>
    <row r="289" spans="1:9">
      <c r="A289" s="334"/>
      <c r="B289" s="335"/>
      <c r="C289" s="335"/>
      <c r="D289" s="335"/>
      <c r="E289" s="335"/>
      <c r="F289" s="338"/>
      <c r="G289" s="323"/>
      <c r="H289" s="396" t="str">
        <f>IF(Business!$D$22&gt;0,+$G289*Business!$D$20/Business!$D$22,"")</f>
        <v/>
      </c>
      <c r="I289" s="396" t="str">
        <f>IF(Business!$D$22&gt;0,+$G289*Business!$D$21/Business!$D$22,"")</f>
        <v/>
      </c>
    </row>
    <row r="290" spans="1:9">
      <c r="A290" s="334"/>
      <c r="B290" s="335"/>
      <c r="C290" s="335"/>
      <c r="D290" s="335"/>
      <c r="E290" s="335"/>
      <c r="F290" s="338"/>
      <c r="G290" s="323"/>
      <c r="H290" s="396" t="str">
        <f>IF(Business!$D$22&gt;0,+$G290*Business!$D$20/Business!$D$22,"")</f>
        <v/>
      </c>
      <c r="I290" s="396" t="str">
        <f>IF(Business!$D$22&gt;0,+$G290*Business!$D$21/Business!$D$22,"")</f>
        <v/>
      </c>
    </row>
    <row r="291" spans="1:9">
      <c r="A291" s="334"/>
      <c r="B291" s="335"/>
      <c r="C291" s="335"/>
      <c r="D291" s="335"/>
      <c r="E291" s="335"/>
      <c r="F291" s="338"/>
      <c r="G291" s="323"/>
      <c r="H291" s="396" t="str">
        <f>IF(Business!$D$22&gt;0,+$G291*Business!$D$20/Business!$D$22,"")</f>
        <v/>
      </c>
      <c r="I291" s="396" t="str">
        <f>IF(Business!$D$22&gt;0,+$G291*Business!$D$21/Business!$D$22,"")</f>
        <v/>
      </c>
    </row>
    <row r="292" spans="1:9">
      <c r="A292" s="334"/>
      <c r="B292" s="335"/>
      <c r="C292" s="335"/>
      <c r="D292" s="335"/>
      <c r="E292" s="335"/>
      <c r="F292" s="338"/>
      <c r="G292" s="323"/>
      <c r="H292" s="396" t="str">
        <f>IF(Business!$D$22&gt;0,+$G292*Business!$D$20/Business!$D$22,"")</f>
        <v/>
      </c>
      <c r="I292" s="396" t="str">
        <f>IF(Business!$D$22&gt;0,+$G292*Business!$D$21/Business!$D$22,"")</f>
        <v/>
      </c>
    </row>
    <row r="293" spans="1:9">
      <c r="A293" s="334"/>
      <c r="B293" s="335"/>
      <c r="C293" s="335"/>
      <c r="D293" s="335"/>
      <c r="E293" s="335"/>
      <c r="F293" s="338"/>
      <c r="G293" s="323"/>
      <c r="H293" s="396" t="str">
        <f>IF(Business!$D$22&gt;0,+$G293*Business!$D$20/Business!$D$22,"")</f>
        <v/>
      </c>
      <c r="I293" s="396" t="str">
        <f>IF(Business!$D$22&gt;0,+$G293*Business!$D$21/Business!$D$22,"")</f>
        <v/>
      </c>
    </row>
    <row r="294" spans="1:9">
      <c r="A294" s="334"/>
      <c r="B294" s="335"/>
      <c r="C294" s="335"/>
      <c r="D294" s="335"/>
      <c r="E294" s="335"/>
      <c r="F294" s="338"/>
      <c r="G294" s="323"/>
      <c r="H294" s="396" t="str">
        <f>IF(Business!$D$22&gt;0,+$G294*Business!$D$20/Business!$D$22,"")</f>
        <v/>
      </c>
      <c r="I294" s="396" t="str">
        <f>IF(Business!$D$22&gt;0,+$G294*Business!$D$21/Business!$D$22,"")</f>
        <v/>
      </c>
    </row>
    <row r="295" spans="1:9">
      <c r="A295" s="334"/>
      <c r="B295" s="335"/>
      <c r="C295" s="335"/>
      <c r="D295" s="335"/>
      <c r="E295" s="335"/>
      <c r="F295" s="338"/>
      <c r="G295" s="323"/>
      <c r="H295" s="396" t="str">
        <f>IF(Business!$D$22&gt;0,+$G295*Business!$D$20/Business!$D$22,"")</f>
        <v/>
      </c>
      <c r="I295" s="396" t="str">
        <f>IF(Business!$D$22&gt;0,+$G295*Business!$D$21/Business!$D$22,"")</f>
        <v/>
      </c>
    </row>
    <row r="296" spans="1:9">
      <c r="A296" s="334"/>
      <c r="B296" s="335"/>
      <c r="C296" s="335"/>
      <c r="D296" s="335"/>
      <c r="E296" s="335"/>
      <c r="F296" s="338"/>
      <c r="G296" s="323"/>
      <c r="H296" s="396" t="str">
        <f>IF(Business!$D$22&gt;0,+$G296*Business!$D$20/Business!$D$22,"")</f>
        <v/>
      </c>
      <c r="I296" s="396" t="str">
        <f>IF(Business!$D$22&gt;0,+$G296*Business!$D$21/Business!$D$22,"")</f>
        <v/>
      </c>
    </row>
    <row r="297" spans="1:9">
      <c r="A297" s="334"/>
      <c r="B297" s="335"/>
      <c r="C297" s="335"/>
      <c r="D297" s="335"/>
      <c r="E297" s="335"/>
      <c r="F297" s="338"/>
      <c r="G297" s="323"/>
      <c r="H297" s="396" t="str">
        <f>IF(Business!$D$22&gt;0,+$G297*Business!$D$20/Business!$D$22,"")</f>
        <v/>
      </c>
      <c r="I297" s="396" t="str">
        <f>IF(Business!$D$22&gt;0,+$G297*Business!$D$21/Business!$D$22,"")</f>
        <v/>
      </c>
    </row>
    <row r="298" spans="1:9">
      <c r="A298" s="334"/>
      <c r="B298" s="335"/>
      <c r="C298" s="335"/>
      <c r="D298" s="335"/>
      <c r="E298" s="335"/>
      <c r="F298" s="338"/>
      <c r="G298" s="323"/>
      <c r="H298" s="396" t="str">
        <f>IF(Business!$D$22&gt;0,+$G298*Business!$D$20/Business!$D$22,"")</f>
        <v/>
      </c>
      <c r="I298" s="396" t="str">
        <f>IF(Business!$D$22&gt;0,+$G298*Business!$D$21/Business!$D$22,"")</f>
        <v/>
      </c>
    </row>
    <row r="299" spans="1:9">
      <c r="A299" s="334"/>
      <c r="B299" s="335"/>
      <c r="C299" s="335"/>
      <c r="D299" s="335"/>
      <c r="E299" s="335"/>
      <c r="F299" s="338"/>
      <c r="G299" s="323"/>
      <c r="H299" s="396" t="str">
        <f>IF(Business!$D$22&gt;0,+$G299*Business!$D$20/Business!$D$22,"")</f>
        <v/>
      </c>
      <c r="I299" s="396" t="str">
        <f>IF(Business!$D$22&gt;0,+$G299*Business!$D$21/Business!$D$22,"")</f>
        <v/>
      </c>
    </row>
    <row r="300" spans="1:9">
      <c r="A300" s="334"/>
      <c r="B300" s="335"/>
      <c r="C300" s="335"/>
      <c r="D300" s="335"/>
      <c r="E300" s="335"/>
      <c r="F300" s="338"/>
      <c r="G300" s="323"/>
      <c r="H300" s="396" t="str">
        <f>IF(Business!$D$22&gt;0,+$G300*Business!$D$20/Business!$D$22,"")</f>
        <v/>
      </c>
      <c r="I300" s="396" t="str">
        <f>IF(Business!$D$22&gt;0,+$G300*Business!$D$21/Business!$D$22,"")</f>
        <v/>
      </c>
    </row>
    <row r="301" spans="1:9">
      <c r="A301" s="334"/>
      <c r="B301" s="335"/>
      <c r="C301" s="335"/>
      <c r="D301" s="335"/>
      <c r="E301" s="335"/>
      <c r="F301" s="338"/>
      <c r="G301" s="323"/>
      <c r="H301" s="396" t="str">
        <f>IF(Business!$D$22&gt;0,+$G301*Business!$D$20/Business!$D$22,"")</f>
        <v/>
      </c>
      <c r="I301" s="396" t="str">
        <f>IF(Business!$D$22&gt;0,+$G301*Business!$D$21/Business!$D$22,"")</f>
        <v/>
      </c>
    </row>
    <row r="302" spans="1:9">
      <c r="A302" s="334"/>
      <c r="B302" s="335"/>
      <c r="C302" s="335"/>
      <c r="D302" s="335"/>
      <c r="E302" s="335"/>
      <c r="F302" s="338"/>
      <c r="G302" s="323"/>
      <c r="H302" s="396" t="str">
        <f>IF(Business!$D$22&gt;0,+$G302*Business!$D$20/Business!$D$22,"")</f>
        <v/>
      </c>
      <c r="I302" s="396" t="str">
        <f>IF(Business!$D$22&gt;0,+$G302*Business!$D$21/Business!$D$22,"")</f>
        <v/>
      </c>
    </row>
    <row r="303" spans="1:9">
      <c r="A303" s="334"/>
      <c r="B303" s="335"/>
      <c r="C303" s="335"/>
      <c r="D303" s="335"/>
      <c r="E303" s="335"/>
      <c r="F303" s="338"/>
      <c r="G303" s="323"/>
      <c r="H303" s="396" t="str">
        <f>IF(Business!$D$22&gt;0,+$G303*Business!$D$20/Business!$D$22,"")</f>
        <v/>
      </c>
      <c r="I303" s="396" t="str">
        <f>IF(Business!$D$22&gt;0,+$G303*Business!$D$21/Business!$D$22,"")</f>
        <v/>
      </c>
    </row>
    <row r="304" spans="1:9">
      <c r="A304" s="334"/>
      <c r="B304" s="335"/>
      <c r="C304" s="335"/>
      <c r="D304" s="335"/>
      <c r="E304" s="335"/>
      <c r="F304" s="338"/>
      <c r="G304" s="323"/>
      <c r="H304" s="396" t="str">
        <f>IF(Business!$D$22&gt;0,+$G304*Business!$D$20/Business!$D$22,"")</f>
        <v/>
      </c>
      <c r="I304" s="396" t="str">
        <f>IF(Business!$D$22&gt;0,+$G304*Business!$D$21/Business!$D$22,"")</f>
        <v/>
      </c>
    </row>
    <row r="305" spans="1:9">
      <c r="A305" s="334"/>
      <c r="B305" s="335"/>
      <c r="C305" s="335"/>
      <c r="D305" s="335"/>
      <c r="E305" s="335"/>
      <c r="F305" s="338"/>
      <c r="G305" s="323"/>
      <c r="H305" s="396" t="str">
        <f>IF(Business!$D$22&gt;0,+$G305*Business!$D$20/Business!$D$22,"")</f>
        <v/>
      </c>
      <c r="I305" s="396" t="str">
        <f>IF(Business!$D$22&gt;0,+$G305*Business!$D$21/Business!$D$22,"")</f>
        <v/>
      </c>
    </row>
    <row r="306" spans="1:9">
      <c r="A306" s="334"/>
      <c r="B306" s="335"/>
      <c r="C306" s="335"/>
      <c r="D306" s="335"/>
      <c r="E306" s="335"/>
      <c r="F306" s="338"/>
      <c r="G306" s="323"/>
      <c r="H306" s="396" t="str">
        <f>IF(Business!$D$22&gt;0,+$G306*Business!$D$20/Business!$D$22,"")</f>
        <v/>
      </c>
      <c r="I306" s="396" t="str">
        <f>IF(Business!$D$22&gt;0,+$G306*Business!$D$21/Business!$D$22,"")</f>
        <v/>
      </c>
    </row>
    <row r="307" spans="1:9">
      <c r="A307" s="334"/>
      <c r="B307" s="335"/>
      <c r="C307" s="335"/>
      <c r="D307" s="335"/>
      <c r="E307" s="335"/>
      <c r="F307" s="338"/>
      <c r="G307" s="323"/>
      <c r="H307" s="396" t="str">
        <f>IF(Business!$D$22&gt;0,+$G307*Business!$D$20/Business!$D$22,"")</f>
        <v/>
      </c>
      <c r="I307" s="396" t="str">
        <f>IF(Business!$D$22&gt;0,+$G307*Business!$D$21/Business!$D$22,"")</f>
        <v/>
      </c>
    </row>
    <row r="308" spans="1:9">
      <c r="A308" s="334"/>
      <c r="B308" s="335"/>
      <c r="C308" s="335"/>
      <c r="D308" s="335"/>
      <c r="E308" s="335"/>
      <c r="F308" s="338"/>
      <c r="G308" s="323"/>
      <c r="H308" s="396" t="str">
        <f>IF(Business!$D$22&gt;0,+$G308*Business!$D$20/Business!$D$22,"")</f>
        <v/>
      </c>
      <c r="I308" s="396" t="str">
        <f>IF(Business!$D$22&gt;0,+$G308*Business!$D$21/Business!$D$22,"")</f>
        <v/>
      </c>
    </row>
    <row r="309" spans="1:9">
      <c r="A309" s="334"/>
      <c r="B309" s="335"/>
      <c r="C309" s="335"/>
      <c r="D309" s="335"/>
      <c r="E309" s="335"/>
      <c r="F309" s="338"/>
      <c r="G309" s="323"/>
      <c r="H309" s="396" t="str">
        <f>IF(Business!$D$22&gt;0,+$G309*Business!$D$20/Business!$D$22,"")</f>
        <v/>
      </c>
      <c r="I309" s="396" t="str">
        <f>IF(Business!$D$22&gt;0,+$G309*Business!$D$21/Business!$D$22,"")</f>
        <v/>
      </c>
    </row>
    <row r="310" spans="1:9">
      <c r="A310" s="334"/>
      <c r="B310" s="335"/>
      <c r="C310" s="335"/>
      <c r="D310" s="335"/>
      <c r="E310" s="335"/>
      <c r="F310" s="338"/>
      <c r="G310" s="323"/>
      <c r="H310" s="396" t="str">
        <f>IF(Business!$D$22&gt;0,+$G310*Business!$D$20/Business!$D$22,"")</f>
        <v/>
      </c>
      <c r="I310" s="396" t="str">
        <f>IF(Business!$D$22&gt;0,+$G310*Business!$D$21/Business!$D$22,"")</f>
        <v/>
      </c>
    </row>
    <row r="311" spans="1:9">
      <c r="A311" s="334"/>
      <c r="B311" s="335"/>
      <c r="C311" s="335"/>
      <c r="D311" s="335"/>
      <c r="E311" s="335"/>
      <c r="F311" s="338"/>
      <c r="G311" s="323"/>
      <c r="H311" s="396" t="str">
        <f>IF(Business!$D$22&gt;0,+$G311*Business!$D$20/Business!$D$22,"")</f>
        <v/>
      </c>
      <c r="I311" s="396" t="str">
        <f>IF(Business!$D$22&gt;0,+$G311*Business!$D$21/Business!$D$22,"")</f>
        <v/>
      </c>
    </row>
    <row r="312" spans="1:9">
      <c r="A312" s="334"/>
      <c r="B312" s="335"/>
      <c r="C312" s="335"/>
      <c r="D312" s="335"/>
      <c r="E312" s="335"/>
      <c r="F312" s="338"/>
      <c r="G312" s="323"/>
      <c r="H312" s="396" t="str">
        <f>IF(Business!$D$22&gt;0,+$G312*Business!$D$20/Business!$D$22,"")</f>
        <v/>
      </c>
      <c r="I312" s="396" t="str">
        <f>IF(Business!$D$22&gt;0,+$G312*Business!$D$21/Business!$D$22,"")</f>
        <v/>
      </c>
    </row>
    <row r="313" spans="1:9">
      <c r="A313" s="334"/>
      <c r="B313" s="335"/>
      <c r="C313" s="335"/>
      <c r="D313" s="335"/>
      <c r="E313" s="335"/>
      <c r="F313" s="338"/>
      <c r="G313" s="323"/>
      <c r="H313" s="396" t="str">
        <f>IF(Business!$D$22&gt;0,+$G313*Business!$D$20/Business!$D$22,"")</f>
        <v/>
      </c>
      <c r="I313" s="396" t="str">
        <f>IF(Business!$D$22&gt;0,+$G313*Business!$D$21/Business!$D$22,"")</f>
        <v/>
      </c>
    </row>
    <row r="314" spans="1:9">
      <c r="A314" s="334"/>
      <c r="B314" s="335"/>
      <c r="C314" s="335"/>
      <c r="D314" s="335"/>
      <c r="E314" s="335"/>
      <c r="F314" s="338"/>
      <c r="G314" s="323"/>
      <c r="H314" s="396" t="str">
        <f>IF(Business!$D$22&gt;0,+$G314*Business!$D$20/Business!$D$22,"")</f>
        <v/>
      </c>
      <c r="I314" s="396" t="str">
        <f>IF(Business!$D$22&gt;0,+$G314*Business!$D$21/Business!$D$22,"")</f>
        <v/>
      </c>
    </row>
    <row r="315" spans="1:9">
      <c r="A315" s="334"/>
      <c r="B315" s="335"/>
      <c r="C315" s="335"/>
      <c r="D315" s="335"/>
      <c r="E315" s="335"/>
      <c r="F315" s="338"/>
      <c r="G315" s="323"/>
      <c r="H315" s="396" t="str">
        <f>IF(Business!$D$22&gt;0,+$G315*Business!$D$20/Business!$D$22,"")</f>
        <v/>
      </c>
      <c r="I315" s="396" t="str">
        <f>IF(Business!$D$22&gt;0,+$G315*Business!$D$21/Business!$D$22,"")</f>
        <v/>
      </c>
    </row>
    <row r="316" spans="1:9">
      <c r="A316" s="334"/>
      <c r="B316" s="335"/>
      <c r="C316" s="335"/>
      <c r="D316" s="335"/>
      <c r="E316" s="335"/>
      <c r="F316" s="338"/>
      <c r="G316" s="323"/>
      <c r="H316" s="396" t="str">
        <f>IF(Business!$D$22&gt;0,+$G316*Business!$D$20/Business!$D$22,"")</f>
        <v/>
      </c>
      <c r="I316" s="396" t="str">
        <f>IF(Business!$D$22&gt;0,+$G316*Business!$D$21/Business!$D$22,"")</f>
        <v/>
      </c>
    </row>
    <row r="317" spans="1:9">
      <c r="A317" s="334"/>
      <c r="B317" s="335"/>
      <c r="C317" s="335"/>
      <c r="D317" s="335"/>
      <c r="E317" s="335"/>
      <c r="F317" s="338"/>
      <c r="G317" s="323"/>
      <c r="H317" s="396" t="str">
        <f>IF(Business!$D$22&gt;0,+$G317*Business!$D$20/Business!$D$22,"")</f>
        <v/>
      </c>
      <c r="I317" s="396" t="str">
        <f>IF(Business!$D$22&gt;0,+$G317*Business!$D$21/Business!$D$22,"")</f>
        <v/>
      </c>
    </row>
    <row r="318" spans="1:9">
      <c r="A318" s="334"/>
      <c r="B318" s="335"/>
      <c r="C318" s="335"/>
      <c r="D318" s="335"/>
      <c r="E318" s="335"/>
      <c r="F318" s="338"/>
      <c r="G318" s="323"/>
      <c r="H318" s="396" t="str">
        <f>IF(Business!$D$22&gt;0,+$G318*Business!$D$20/Business!$D$22,"")</f>
        <v/>
      </c>
      <c r="I318" s="396" t="str">
        <f>IF(Business!$D$22&gt;0,+$G318*Business!$D$21/Business!$D$22,"")</f>
        <v/>
      </c>
    </row>
    <row r="319" spans="1:9">
      <c r="A319" s="334"/>
      <c r="B319" s="335"/>
      <c r="C319" s="335"/>
      <c r="D319" s="335"/>
      <c r="E319" s="335"/>
      <c r="F319" s="338"/>
      <c r="G319" s="323"/>
      <c r="H319" s="396" t="str">
        <f>IF(Business!$D$22&gt;0,+$G319*Business!$D$20/Business!$D$22,"")</f>
        <v/>
      </c>
      <c r="I319" s="396" t="str">
        <f>IF(Business!$D$22&gt;0,+$G319*Business!$D$21/Business!$D$22,"")</f>
        <v/>
      </c>
    </row>
    <row r="320" spans="1:9">
      <c r="A320" s="334"/>
      <c r="B320" s="335"/>
      <c r="C320" s="335"/>
      <c r="D320" s="335"/>
      <c r="E320" s="335"/>
      <c r="F320" s="338"/>
      <c r="G320" s="323"/>
      <c r="H320" s="396" t="str">
        <f>IF(Business!$D$22&gt;0,+$G320*Business!$D$20/Business!$D$22,"")</f>
        <v/>
      </c>
      <c r="I320" s="396" t="str">
        <f>IF(Business!$D$22&gt;0,+$G320*Business!$D$21/Business!$D$22,"")</f>
        <v/>
      </c>
    </row>
    <row r="321" spans="1:9">
      <c r="A321" s="334"/>
      <c r="B321" s="335"/>
      <c r="C321" s="335"/>
      <c r="D321" s="335"/>
      <c r="E321" s="335"/>
      <c r="F321" s="338"/>
      <c r="G321" s="323"/>
      <c r="H321" s="396" t="str">
        <f>IF(Business!$D$22&gt;0,+$G321*Business!$D$20/Business!$D$22,"")</f>
        <v/>
      </c>
      <c r="I321" s="396" t="str">
        <f>IF(Business!$D$22&gt;0,+$G321*Business!$D$21/Business!$D$22,"")</f>
        <v/>
      </c>
    </row>
    <row r="322" spans="1:9">
      <c r="A322" s="334"/>
      <c r="B322" s="335"/>
      <c r="C322" s="335"/>
      <c r="D322" s="335"/>
      <c r="E322" s="335"/>
      <c r="F322" s="338"/>
      <c r="G322" s="323"/>
      <c r="H322" s="396" t="str">
        <f>IF(Business!$D$22&gt;0,+$G322*Business!$D$20/Business!$D$22,"")</f>
        <v/>
      </c>
      <c r="I322" s="396" t="str">
        <f>IF(Business!$D$22&gt;0,+$G322*Business!$D$21/Business!$D$22,"")</f>
        <v/>
      </c>
    </row>
    <row r="323" spans="1:9">
      <c r="A323" s="334"/>
      <c r="B323" s="335"/>
      <c r="C323" s="335"/>
      <c r="D323" s="335"/>
      <c r="E323" s="335"/>
      <c r="F323" s="338"/>
      <c r="G323" s="323"/>
      <c r="H323" s="396" t="str">
        <f>IF(Business!$D$22&gt;0,+$G323*Business!$D$20/Business!$D$22,"")</f>
        <v/>
      </c>
      <c r="I323" s="396" t="str">
        <f>IF(Business!$D$22&gt;0,+$G323*Business!$D$21/Business!$D$22,"")</f>
        <v/>
      </c>
    </row>
    <row r="324" spans="1:9">
      <c r="A324" s="334"/>
      <c r="B324" s="335"/>
      <c r="C324" s="335"/>
      <c r="D324" s="335"/>
      <c r="E324" s="335"/>
      <c r="F324" s="338"/>
      <c r="G324" s="323"/>
      <c r="H324" s="396" t="str">
        <f>IF(Business!$D$22&gt;0,+$G324*Business!$D$20/Business!$D$22,"")</f>
        <v/>
      </c>
      <c r="I324" s="396" t="str">
        <f>IF(Business!$D$22&gt;0,+$G324*Business!$D$21/Business!$D$22,"")</f>
        <v/>
      </c>
    </row>
    <row r="325" spans="1:9">
      <c r="A325" s="334"/>
      <c r="B325" s="335"/>
      <c r="C325" s="335"/>
      <c r="D325" s="335"/>
      <c r="E325" s="335"/>
      <c r="F325" s="338"/>
      <c r="G325" s="323"/>
      <c r="H325" s="396" t="str">
        <f>IF(Business!$D$22&gt;0,+$G325*Business!$D$20/Business!$D$22,"")</f>
        <v/>
      </c>
      <c r="I325" s="396" t="str">
        <f>IF(Business!$D$22&gt;0,+$G325*Business!$D$21/Business!$D$22,"")</f>
        <v/>
      </c>
    </row>
    <row r="326" spans="1:9">
      <c r="A326" s="334"/>
      <c r="B326" s="335"/>
      <c r="C326" s="335"/>
      <c r="D326" s="335"/>
      <c r="E326" s="335"/>
      <c r="F326" s="338"/>
      <c r="G326" s="323"/>
      <c r="H326" s="396" t="str">
        <f>IF(Business!$D$22&gt;0,+$G326*Business!$D$20/Business!$D$22,"")</f>
        <v/>
      </c>
      <c r="I326" s="396" t="str">
        <f>IF(Business!$D$22&gt;0,+$G326*Business!$D$21/Business!$D$22,"")</f>
        <v/>
      </c>
    </row>
    <row r="327" spans="1:9">
      <c r="A327" s="334"/>
      <c r="B327" s="335"/>
      <c r="C327" s="335"/>
      <c r="D327" s="335"/>
      <c r="E327" s="335"/>
      <c r="F327" s="338"/>
      <c r="G327" s="323"/>
      <c r="H327" s="396" t="str">
        <f>IF(Business!$D$22&gt;0,+$G327*Business!$D$20/Business!$D$22,"")</f>
        <v/>
      </c>
      <c r="I327" s="396" t="str">
        <f>IF(Business!$D$22&gt;0,+$G327*Business!$D$21/Business!$D$22,"")</f>
        <v/>
      </c>
    </row>
    <row r="328" spans="1:9">
      <c r="A328" s="334"/>
      <c r="B328" s="335"/>
      <c r="C328" s="335"/>
      <c r="D328" s="335"/>
      <c r="E328" s="335"/>
      <c r="F328" s="338"/>
      <c r="G328" s="323"/>
      <c r="H328" s="396" t="str">
        <f>IF(Business!$D$22&gt;0,+$G328*Business!$D$20/Business!$D$22,"")</f>
        <v/>
      </c>
      <c r="I328" s="396" t="str">
        <f>IF(Business!$D$22&gt;0,+$G328*Business!$D$21/Business!$D$22,"")</f>
        <v/>
      </c>
    </row>
    <row r="329" spans="1:9">
      <c r="A329" s="334"/>
      <c r="B329" s="335"/>
      <c r="C329" s="335"/>
      <c r="D329" s="335"/>
      <c r="E329" s="335"/>
      <c r="F329" s="338"/>
      <c r="G329" s="323"/>
      <c r="H329" s="396" t="str">
        <f>IF(Business!$D$22&gt;0,+$G329*Business!$D$20/Business!$D$22,"")</f>
        <v/>
      </c>
      <c r="I329" s="396" t="str">
        <f>IF(Business!$D$22&gt;0,+$G329*Business!$D$21/Business!$D$22,"")</f>
        <v/>
      </c>
    </row>
    <row r="330" spans="1:9">
      <c r="A330" s="334"/>
      <c r="B330" s="335"/>
      <c r="C330" s="335"/>
      <c r="D330" s="335"/>
      <c r="E330" s="335"/>
      <c r="F330" s="338"/>
      <c r="G330" s="323"/>
      <c r="H330" s="396" t="str">
        <f>IF(Business!$D$22&gt;0,+$G330*Business!$D$20/Business!$D$22,"")</f>
        <v/>
      </c>
      <c r="I330" s="396" t="str">
        <f>IF(Business!$D$22&gt;0,+$G330*Business!$D$21/Business!$D$22,"")</f>
        <v/>
      </c>
    </row>
    <row r="331" spans="1:9">
      <c r="A331" s="334"/>
      <c r="B331" s="335"/>
      <c r="C331" s="335"/>
      <c r="D331" s="335"/>
      <c r="E331" s="335"/>
      <c r="F331" s="338"/>
      <c r="G331" s="323"/>
      <c r="H331" s="396" t="str">
        <f>IF(Business!$D$22&gt;0,+$G331*Business!$D$20/Business!$D$22,"")</f>
        <v/>
      </c>
      <c r="I331" s="396" t="str">
        <f>IF(Business!$D$22&gt;0,+$G331*Business!$D$21/Business!$D$22,"")</f>
        <v/>
      </c>
    </row>
    <row r="332" spans="1:9">
      <c r="A332" s="334"/>
      <c r="B332" s="335"/>
      <c r="C332" s="335"/>
      <c r="D332" s="335"/>
      <c r="E332" s="335"/>
      <c r="F332" s="338"/>
      <c r="G332" s="323"/>
      <c r="H332" s="396" t="str">
        <f>IF(Business!$D$22&gt;0,+$G332*Business!$D$20/Business!$D$22,"")</f>
        <v/>
      </c>
      <c r="I332" s="396" t="str">
        <f>IF(Business!$D$22&gt;0,+$G332*Business!$D$21/Business!$D$22,"")</f>
        <v/>
      </c>
    </row>
    <row r="333" spans="1:9">
      <c r="A333" s="334"/>
      <c r="B333" s="335"/>
      <c r="C333" s="335"/>
      <c r="D333" s="335"/>
      <c r="E333" s="335"/>
      <c r="F333" s="338"/>
      <c r="G333" s="323"/>
      <c r="H333" s="396" t="str">
        <f>IF(Business!$D$22&gt;0,+$G333*Business!$D$20/Business!$D$22,"")</f>
        <v/>
      </c>
      <c r="I333" s="396" t="str">
        <f>IF(Business!$D$22&gt;0,+$G333*Business!$D$21/Business!$D$22,"")</f>
        <v/>
      </c>
    </row>
    <row r="334" spans="1:9">
      <c r="A334" s="334"/>
      <c r="B334" s="335"/>
      <c r="C334" s="335"/>
      <c r="D334" s="335"/>
      <c r="E334" s="335"/>
      <c r="F334" s="338"/>
      <c r="G334" s="323"/>
      <c r="H334" s="396" t="str">
        <f>IF(Business!$D$22&gt;0,+$G334*Business!$D$20/Business!$D$22,"")</f>
        <v/>
      </c>
      <c r="I334" s="396" t="str">
        <f>IF(Business!$D$22&gt;0,+$G334*Business!$D$21/Business!$D$22,"")</f>
        <v/>
      </c>
    </row>
    <row r="335" spans="1:9">
      <c r="A335" s="334"/>
      <c r="B335" s="335"/>
      <c r="C335" s="335"/>
      <c r="D335" s="335"/>
      <c r="E335" s="335"/>
      <c r="F335" s="338"/>
      <c r="G335" s="323"/>
      <c r="H335" s="396" t="str">
        <f>IF(Business!$D$22&gt;0,+$G335*Business!$D$20/Business!$D$22,"")</f>
        <v/>
      </c>
      <c r="I335" s="396" t="str">
        <f>IF(Business!$D$22&gt;0,+$G335*Business!$D$21/Business!$D$22,"")</f>
        <v/>
      </c>
    </row>
    <row r="336" spans="1:9">
      <c r="A336" s="334"/>
      <c r="B336" s="335"/>
      <c r="C336" s="335"/>
      <c r="D336" s="335"/>
      <c r="E336" s="335"/>
      <c r="F336" s="338"/>
      <c r="G336" s="323"/>
      <c r="H336" s="396" t="str">
        <f>IF(Business!$D$22&gt;0,+$G336*Business!$D$20/Business!$D$22,"")</f>
        <v/>
      </c>
      <c r="I336" s="396" t="str">
        <f>IF(Business!$D$22&gt;0,+$G336*Business!$D$21/Business!$D$22,"")</f>
        <v/>
      </c>
    </row>
    <row r="337" spans="1:9">
      <c r="A337" s="334"/>
      <c r="B337" s="335"/>
      <c r="C337" s="335"/>
      <c r="D337" s="335"/>
      <c r="E337" s="335"/>
      <c r="F337" s="338"/>
      <c r="G337" s="323"/>
      <c r="H337" s="396" t="str">
        <f>IF(Business!$D$22&gt;0,+$G337*Business!$D$20/Business!$D$22,"")</f>
        <v/>
      </c>
      <c r="I337" s="396" t="str">
        <f>IF(Business!$D$22&gt;0,+$G337*Business!$D$21/Business!$D$22,"")</f>
        <v/>
      </c>
    </row>
    <row r="338" spans="1:9">
      <c r="A338" s="334"/>
      <c r="B338" s="335"/>
      <c r="C338" s="335"/>
      <c r="D338" s="335"/>
      <c r="E338" s="335"/>
      <c r="F338" s="338"/>
      <c r="G338" s="323"/>
      <c r="H338" s="396" t="str">
        <f>IF(Business!$D$22&gt;0,+$G338*Business!$D$20/Business!$D$22,"")</f>
        <v/>
      </c>
      <c r="I338" s="396" t="str">
        <f>IF(Business!$D$22&gt;0,+$G338*Business!$D$21/Business!$D$22,"")</f>
        <v/>
      </c>
    </row>
    <row r="339" spans="1:9">
      <c r="A339" s="334"/>
      <c r="B339" s="335"/>
      <c r="C339" s="335"/>
      <c r="D339" s="335"/>
      <c r="E339" s="335"/>
      <c r="F339" s="338"/>
      <c r="G339" s="323"/>
      <c r="H339" s="396" t="str">
        <f>IF(Business!$D$22&gt;0,+$G339*Business!$D$20/Business!$D$22,"")</f>
        <v/>
      </c>
      <c r="I339" s="396" t="str">
        <f>IF(Business!$D$22&gt;0,+$G339*Business!$D$21/Business!$D$22,"")</f>
        <v/>
      </c>
    </row>
    <row r="340" spans="1:9">
      <c r="A340" s="334"/>
      <c r="B340" s="335"/>
      <c r="C340" s="335"/>
      <c r="D340" s="335"/>
      <c r="E340" s="335"/>
      <c r="F340" s="338"/>
      <c r="G340" s="323"/>
      <c r="H340" s="396" t="str">
        <f>IF(Business!$D$22&gt;0,+$G340*Business!$D$20/Business!$D$22,"")</f>
        <v/>
      </c>
      <c r="I340" s="396" t="str">
        <f>IF(Business!$D$22&gt;0,+$G340*Business!$D$21/Business!$D$22,"")</f>
        <v/>
      </c>
    </row>
    <row r="341" spans="1:9">
      <c r="A341" s="334"/>
      <c r="B341" s="335"/>
      <c r="C341" s="335"/>
      <c r="D341" s="335"/>
      <c r="E341" s="335"/>
      <c r="F341" s="338"/>
      <c r="G341" s="323"/>
      <c r="H341" s="396" t="str">
        <f>IF(Business!$D$22&gt;0,+$G341*Business!$D$20/Business!$D$22,"")</f>
        <v/>
      </c>
      <c r="I341" s="396" t="str">
        <f>IF(Business!$D$22&gt;0,+$G341*Business!$D$21/Business!$D$22,"")</f>
        <v/>
      </c>
    </row>
    <row r="342" spans="1:9">
      <c r="A342" s="334"/>
      <c r="B342" s="335"/>
      <c r="C342" s="335"/>
      <c r="D342" s="335"/>
      <c r="E342" s="335"/>
      <c r="F342" s="338"/>
      <c r="G342" s="323"/>
      <c r="H342" s="396" t="str">
        <f>IF(Business!$D$22&gt;0,+$G342*Business!$D$20/Business!$D$22,"")</f>
        <v/>
      </c>
      <c r="I342" s="396" t="str">
        <f>IF(Business!$D$22&gt;0,+$G342*Business!$D$21/Business!$D$22,"")</f>
        <v/>
      </c>
    </row>
    <row r="343" spans="1:9">
      <c r="A343" s="334"/>
      <c r="B343" s="335"/>
      <c r="C343" s="335"/>
      <c r="D343" s="335"/>
      <c r="E343" s="335"/>
      <c r="F343" s="338"/>
      <c r="G343" s="323"/>
      <c r="H343" s="396" t="str">
        <f>IF(Business!$D$22&gt;0,+$G343*Business!$D$20/Business!$D$22,"")</f>
        <v/>
      </c>
      <c r="I343" s="396" t="str">
        <f>IF(Business!$D$22&gt;0,+$G343*Business!$D$21/Business!$D$22,"")</f>
        <v/>
      </c>
    </row>
    <row r="344" spans="1:9">
      <c r="A344" s="334"/>
      <c r="B344" s="335"/>
      <c r="C344" s="335"/>
      <c r="D344" s="335"/>
      <c r="E344" s="335"/>
      <c r="F344" s="338"/>
      <c r="G344" s="323"/>
      <c r="H344" s="396" t="str">
        <f>IF(Business!$D$22&gt;0,+$G344*Business!$D$20/Business!$D$22,"")</f>
        <v/>
      </c>
      <c r="I344" s="396" t="str">
        <f>IF(Business!$D$22&gt;0,+$G344*Business!$D$21/Business!$D$22,"")</f>
        <v/>
      </c>
    </row>
    <row r="345" spans="1:9">
      <c r="A345" s="334"/>
      <c r="B345" s="335"/>
      <c r="C345" s="335"/>
      <c r="D345" s="335"/>
      <c r="E345" s="335"/>
      <c r="F345" s="338"/>
      <c r="G345" s="323"/>
      <c r="H345" s="396" t="str">
        <f>IF(Business!$D$22&gt;0,+$G345*Business!$D$20/Business!$D$22,"")</f>
        <v/>
      </c>
      <c r="I345" s="396" t="str">
        <f>IF(Business!$D$22&gt;0,+$G345*Business!$D$21/Business!$D$22,"")</f>
        <v/>
      </c>
    </row>
    <row r="346" spans="1:9">
      <c r="A346" s="334"/>
      <c r="B346" s="335"/>
      <c r="C346" s="335"/>
      <c r="D346" s="335"/>
      <c r="E346" s="335"/>
      <c r="F346" s="338"/>
      <c r="G346" s="323"/>
      <c r="H346" s="396" t="str">
        <f>IF(Business!$D$22&gt;0,+$G346*Business!$D$20/Business!$D$22,"")</f>
        <v/>
      </c>
      <c r="I346" s="396" t="str">
        <f>IF(Business!$D$22&gt;0,+$G346*Business!$D$21/Business!$D$22,"")</f>
        <v/>
      </c>
    </row>
    <row r="347" spans="1:9">
      <c r="A347" s="334"/>
      <c r="B347" s="335"/>
      <c r="C347" s="335"/>
      <c r="D347" s="335"/>
      <c r="E347" s="335"/>
      <c r="F347" s="338"/>
      <c r="G347" s="323"/>
      <c r="H347" s="396" t="str">
        <f>IF(Business!$D$22&gt;0,+$G347*Business!$D$20/Business!$D$22,"")</f>
        <v/>
      </c>
      <c r="I347" s="396" t="str">
        <f>IF(Business!$D$22&gt;0,+$G347*Business!$D$21/Business!$D$22,"")</f>
        <v/>
      </c>
    </row>
    <row r="348" spans="1:9">
      <c r="A348" s="334"/>
      <c r="B348" s="335"/>
      <c r="C348" s="335"/>
      <c r="D348" s="335"/>
      <c r="E348" s="335"/>
      <c r="F348" s="338"/>
      <c r="G348" s="323"/>
      <c r="H348" s="396" t="str">
        <f>IF(Business!$D$22&gt;0,+$G348*Business!$D$20/Business!$D$22,"")</f>
        <v/>
      </c>
      <c r="I348" s="396" t="str">
        <f>IF(Business!$D$22&gt;0,+$G348*Business!$D$21/Business!$D$22,"")</f>
        <v/>
      </c>
    </row>
    <row r="349" spans="1:9">
      <c r="A349" s="334"/>
      <c r="B349" s="335"/>
      <c r="C349" s="335"/>
      <c r="D349" s="335"/>
      <c r="E349" s="335"/>
      <c r="F349" s="338"/>
      <c r="G349" s="323"/>
      <c r="H349" s="396" t="str">
        <f>IF(Business!$D$22&gt;0,+$G349*Business!$D$20/Business!$D$22,"")</f>
        <v/>
      </c>
      <c r="I349" s="396" t="str">
        <f>IF(Business!$D$22&gt;0,+$G349*Business!$D$21/Business!$D$22,"")</f>
        <v/>
      </c>
    </row>
    <row r="350" spans="1:9">
      <c r="A350" s="334"/>
      <c r="B350" s="335"/>
      <c r="C350" s="335"/>
      <c r="D350" s="335"/>
      <c r="E350" s="335"/>
      <c r="F350" s="338"/>
      <c r="G350" s="323"/>
      <c r="H350" s="396" t="str">
        <f>IF(Business!$D$22&gt;0,+$G350*Business!$D$20/Business!$D$22,"")</f>
        <v/>
      </c>
      <c r="I350" s="396" t="str">
        <f>IF(Business!$D$22&gt;0,+$G350*Business!$D$21/Business!$D$22,"")</f>
        <v/>
      </c>
    </row>
    <row r="351" spans="1:9">
      <c r="A351" s="334"/>
      <c r="B351" s="335"/>
      <c r="C351" s="335"/>
      <c r="D351" s="335"/>
      <c r="E351" s="335"/>
      <c r="F351" s="338"/>
      <c r="G351" s="323"/>
      <c r="H351" s="396" t="str">
        <f>IF(Business!$D$22&gt;0,+$G351*Business!$D$20/Business!$D$22,"")</f>
        <v/>
      </c>
      <c r="I351" s="396" t="str">
        <f>IF(Business!$D$22&gt;0,+$G351*Business!$D$21/Business!$D$22,"")</f>
        <v/>
      </c>
    </row>
    <row r="352" spans="1:9">
      <c r="A352" s="334"/>
      <c r="B352" s="335"/>
      <c r="C352" s="335"/>
      <c r="D352" s="335"/>
      <c r="E352" s="335"/>
      <c r="F352" s="338"/>
      <c r="G352" s="323"/>
      <c r="H352" s="396" t="str">
        <f>IF(Business!$D$22&gt;0,+$G352*Business!$D$20/Business!$D$22,"")</f>
        <v/>
      </c>
      <c r="I352" s="396" t="str">
        <f>IF(Business!$D$22&gt;0,+$G352*Business!$D$21/Business!$D$22,"")</f>
        <v/>
      </c>
    </row>
    <row r="353" spans="1:9">
      <c r="A353" s="334"/>
      <c r="B353" s="335"/>
      <c r="C353" s="335"/>
      <c r="D353" s="335"/>
      <c r="E353" s="335"/>
      <c r="F353" s="338"/>
      <c r="G353" s="323"/>
      <c r="H353" s="396" t="str">
        <f>IF(Business!$D$22&gt;0,+$G353*Business!$D$20/Business!$D$22,"")</f>
        <v/>
      </c>
      <c r="I353" s="396" t="str">
        <f>IF(Business!$D$22&gt;0,+$G353*Business!$D$21/Business!$D$22,"")</f>
        <v/>
      </c>
    </row>
    <row r="354" spans="1:9">
      <c r="A354" s="334"/>
      <c r="B354" s="335"/>
      <c r="C354" s="335"/>
      <c r="D354" s="335"/>
      <c r="E354" s="335"/>
      <c r="F354" s="338"/>
      <c r="G354" s="323"/>
      <c r="H354" s="396" t="str">
        <f>IF(Business!$D$22&gt;0,+$G354*Business!$D$20/Business!$D$22,"")</f>
        <v/>
      </c>
      <c r="I354" s="396" t="str">
        <f>IF(Business!$D$22&gt;0,+$G354*Business!$D$21/Business!$D$22,"")</f>
        <v/>
      </c>
    </row>
    <row r="355" spans="1:9">
      <c r="A355" s="334"/>
      <c r="B355" s="335"/>
      <c r="C355" s="335"/>
      <c r="D355" s="335"/>
      <c r="E355" s="335"/>
      <c r="F355" s="338"/>
      <c r="G355" s="323"/>
      <c r="H355" s="396" t="str">
        <f>IF(Business!$D$22&gt;0,+$G355*Business!$D$20/Business!$D$22,"")</f>
        <v/>
      </c>
      <c r="I355" s="396" t="str">
        <f>IF(Business!$D$22&gt;0,+$G355*Business!$D$21/Business!$D$22,"")</f>
        <v/>
      </c>
    </row>
    <row r="356" spans="1:9">
      <c r="A356" s="334"/>
      <c r="B356" s="335"/>
      <c r="C356" s="335"/>
      <c r="D356" s="335"/>
      <c r="E356" s="335"/>
      <c r="F356" s="338"/>
      <c r="G356" s="323"/>
      <c r="H356" s="396" t="str">
        <f>IF(Business!$D$22&gt;0,+$G356*Business!$D$20/Business!$D$22,"")</f>
        <v/>
      </c>
      <c r="I356" s="396" t="str">
        <f>IF(Business!$D$22&gt;0,+$G356*Business!$D$21/Business!$D$22,"")</f>
        <v/>
      </c>
    </row>
    <row r="357" spans="1:9">
      <c r="A357" s="334"/>
      <c r="B357" s="335"/>
      <c r="C357" s="335"/>
      <c r="D357" s="335"/>
      <c r="E357" s="335"/>
      <c r="F357" s="338"/>
      <c r="G357" s="323"/>
      <c r="H357" s="396" t="str">
        <f>IF(Business!$D$22&gt;0,+$G357*Business!$D$20/Business!$D$22,"")</f>
        <v/>
      </c>
      <c r="I357" s="396" t="str">
        <f>IF(Business!$D$22&gt;0,+$G357*Business!$D$21/Business!$D$22,"")</f>
        <v/>
      </c>
    </row>
    <row r="358" spans="1:9">
      <c r="A358" s="334"/>
      <c r="B358" s="335"/>
      <c r="C358" s="335"/>
      <c r="D358" s="335"/>
      <c r="E358" s="335"/>
      <c r="F358" s="338"/>
      <c r="G358" s="323"/>
      <c r="H358" s="396" t="str">
        <f>IF(Business!$D$22&gt;0,+$G358*Business!$D$20/Business!$D$22,"")</f>
        <v/>
      </c>
      <c r="I358" s="396" t="str">
        <f>IF(Business!$D$22&gt;0,+$G358*Business!$D$21/Business!$D$22,"")</f>
        <v/>
      </c>
    </row>
    <row r="359" spans="1:9">
      <c r="A359" s="334"/>
      <c r="B359" s="335"/>
      <c r="C359" s="335"/>
      <c r="D359" s="335"/>
      <c r="E359" s="335"/>
      <c r="F359" s="338"/>
      <c r="G359" s="323"/>
      <c r="H359" s="396" t="str">
        <f>IF(Business!$D$22&gt;0,+$G359*Business!$D$20/Business!$D$22,"")</f>
        <v/>
      </c>
      <c r="I359" s="396" t="str">
        <f>IF(Business!$D$22&gt;0,+$G359*Business!$D$21/Business!$D$22,"")</f>
        <v/>
      </c>
    </row>
    <row r="360" spans="1:9">
      <c r="A360" s="334"/>
      <c r="B360" s="335"/>
      <c r="C360" s="335"/>
      <c r="D360" s="335"/>
      <c r="E360" s="335"/>
      <c r="F360" s="338"/>
      <c r="G360" s="323"/>
      <c r="H360" s="396" t="str">
        <f>IF(Business!$D$22&gt;0,+$G360*Business!$D$20/Business!$D$22,"")</f>
        <v/>
      </c>
      <c r="I360" s="396" t="str">
        <f>IF(Business!$D$22&gt;0,+$G360*Business!$D$21/Business!$D$22,"")</f>
        <v/>
      </c>
    </row>
    <row r="361" spans="1:9">
      <c r="A361" s="334"/>
      <c r="B361" s="335"/>
      <c r="C361" s="335"/>
      <c r="D361" s="335"/>
      <c r="E361" s="335"/>
      <c r="F361" s="338"/>
      <c r="G361" s="323"/>
      <c r="H361" s="396" t="str">
        <f>IF(Business!$D$22&gt;0,+$G361*Business!$D$20/Business!$D$22,"")</f>
        <v/>
      </c>
      <c r="I361" s="396" t="str">
        <f>IF(Business!$D$22&gt;0,+$G361*Business!$D$21/Business!$D$22,"")</f>
        <v/>
      </c>
    </row>
    <row r="362" spans="1:9">
      <c r="A362" s="334"/>
      <c r="B362" s="335"/>
      <c r="C362" s="335"/>
      <c r="D362" s="335"/>
      <c r="E362" s="335"/>
      <c r="F362" s="338"/>
      <c r="G362" s="323"/>
      <c r="H362" s="396" t="str">
        <f>IF(Business!$D$22&gt;0,+$G362*Business!$D$20/Business!$D$22,"")</f>
        <v/>
      </c>
      <c r="I362" s="396" t="str">
        <f>IF(Business!$D$22&gt;0,+$G362*Business!$D$21/Business!$D$22,"")</f>
        <v/>
      </c>
    </row>
    <row r="363" spans="1:9">
      <c r="A363" s="334"/>
      <c r="B363" s="335"/>
      <c r="C363" s="335"/>
      <c r="D363" s="335"/>
      <c r="E363" s="335"/>
      <c r="F363" s="338"/>
      <c r="G363" s="323"/>
      <c r="H363" s="396" t="str">
        <f>IF(Business!$D$22&gt;0,+$G363*Business!$D$20/Business!$D$22,"")</f>
        <v/>
      </c>
      <c r="I363" s="396" t="str">
        <f>IF(Business!$D$22&gt;0,+$G363*Business!$D$21/Business!$D$22,"")</f>
        <v/>
      </c>
    </row>
    <row r="364" spans="1:9">
      <c r="A364" s="334"/>
      <c r="B364" s="335"/>
      <c r="C364" s="335"/>
      <c r="D364" s="335"/>
      <c r="E364" s="335"/>
      <c r="F364" s="338"/>
      <c r="G364" s="323"/>
      <c r="H364" s="396" t="str">
        <f>IF(Business!$D$22&gt;0,+$G364*Business!$D$20/Business!$D$22,"")</f>
        <v/>
      </c>
      <c r="I364" s="396" t="str">
        <f>IF(Business!$D$22&gt;0,+$G364*Business!$D$21/Business!$D$22,"")</f>
        <v/>
      </c>
    </row>
    <row r="365" spans="1:9">
      <c r="A365" s="334"/>
      <c r="B365" s="335"/>
      <c r="C365" s="335"/>
      <c r="D365" s="335"/>
      <c r="E365" s="335"/>
      <c r="F365" s="338"/>
      <c r="G365" s="323"/>
      <c r="H365" s="396" t="str">
        <f>IF(Business!$D$22&gt;0,+$G365*Business!$D$20/Business!$D$22,"")</f>
        <v/>
      </c>
      <c r="I365" s="396" t="str">
        <f>IF(Business!$D$22&gt;0,+$G365*Business!$D$21/Business!$D$22,"")</f>
        <v/>
      </c>
    </row>
    <row r="366" spans="1:9">
      <c r="A366" s="334"/>
      <c r="B366" s="335"/>
      <c r="C366" s="335"/>
      <c r="D366" s="335"/>
      <c r="E366" s="335"/>
      <c r="F366" s="338"/>
      <c r="G366" s="323"/>
      <c r="H366" s="396" t="str">
        <f>IF(Business!$D$22&gt;0,+$G366*Business!$D$20/Business!$D$22,"")</f>
        <v/>
      </c>
      <c r="I366" s="396" t="str">
        <f>IF(Business!$D$22&gt;0,+$G366*Business!$D$21/Business!$D$22,"")</f>
        <v/>
      </c>
    </row>
    <row r="367" spans="1:9">
      <c r="A367" s="334"/>
      <c r="B367" s="335"/>
      <c r="C367" s="335"/>
      <c r="D367" s="335"/>
      <c r="E367" s="335"/>
      <c r="F367" s="338"/>
      <c r="G367" s="323"/>
      <c r="H367" s="396" t="str">
        <f>IF(Business!$D$22&gt;0,+$G367*Business!$D$20/Business!$D$22,"")</f>
        <v/>
      </c>
      <c r="I367" s="396" t="str">
        <f>IF(Business!$D$22&gt;0,+$G367*Business!$D$21/Business!$D$22,"")</f>
        <v/>
      </c>
    </row>
    <row r="368" spans="1:9">
      <c r="A368" s="334"/>
      <c r="B368" s="335"/>
      <c r="C368" s="335"/>
      <c r="D368" s="335"/>
      <c r="E368" s="335"/>
      <c r="F368" s="338"/>
      <c r="G368" s="323"/>
      <c r="H368" s="396" t="str">
        <f>IF(Business!$D$22&gt;0,+$G368*Business!$D$20/Business!$D$22,"")</f>
        <v/>
      </c>
      <c r="I368" s="396" t="str">
        <f>IF(Business!$D$22&gt;0,+$G368*Business!$D$21/Business!$D$22,"")</f>
        <v/>
      </c>
    </row>
    <row r="369" spans="1:9">
      <c r="A369" s="334"/>
      <c r="B369" s="335"/>
      <c r="C369" s="335"/>
      <c r="D369" s="335"/>
      <c r="E369" s="335"/>
      <c r="F369" s="338"/>
      <c r="G369" s="323"/>
      <c r="H369" s="396" t="str">
        <f>IF(Business!$D$22&gt;0,+$G369*Business!$D$20/Business!$D$22,"")</f>
        <v/>
      </c>
      <c r="I369" s="396" t="str">
        <f>IF(Business!$D$22&gt;0,+$G369*Business!$D$21/Business!$D$22,"")</f>
        <v/>
      </c>
    </row>
    <row r="370" spans="1:9">
      <c r="A370" s="334"/>
      <c r="B370" s="335"/>
      <c r="C370" s="335"/>
      <c r="D370" s="335"/>
      <c r="E370" s="335"/>
      <c r="F370" s="338"/>
      <c r="G370" s="323"/>
      <c r="H370" s="396" t="str">
        <f>IF(Business!$D$22&gt;0,+$G370*Business!$D$20/Business!$D$22,"")</f>
        <v/>
      </c>
      <c r="I370" s="396" t="str">
        <f>IF(Business!$D$22&gt;0,+$G370*Business!$D$21/Business!$D$22,"")</f>
        <v/>
      </c>
    </row>
    <row r="371" spans="1:9">
      <c r="A371" s="334"/>
      <c r="B371" s="335"/>
      <c r="C371" s="335"/>
      <c r="D371" s="335"/>
      <c r="E371" s="335"/>
      <c r="F371" s="338"/>
      <c r="G371" s="323"/>
      <c r="H371" s="396" t="str">
        <f>IF(Business!$D$22&gt;0,+$G371*Business!$D$20/Business!$D$22,"")</f>
        <v/>
      </c>
      <c r="I371" s="396" t="str">
        <f>IF(Business!$D$22&gt;0,+$G371*Business!$D$21/Business!$D$22,"")</f>
        <v/>
      </c>
    </row>
    <row r="372" spans="1:9">
      <c r="A372" s="334"/>
      <c r="B372" s="335"/>
      <c r="C372" s="335"/>
      <c r="D372" s="335"/>
      <c r="E372" s="335"/>
      <c r="F372" s="338"/>
      <c r="G372" s="323"/>
      <c r="H372" s="396" t="str">
        <f>IF(Business!$D$22&gt;0,+$G372*Business!$D$20/Business!$D$22,"")</f>
        <v/>
      </c>
      <c r="I372" s="396" t="str">
        <f>IF(Business!$D$22&gt;0,+$G372*Business!$D$21/Business!$D$22,"")</f>
        <v/>
      </c>
    </row>
    <row r="373" spans="1:9">
      <c r="A373" s="334"/>
      <c r="B373" s="335"/>
      <c r="C373" s="335"/>
      <c r="D373" s="335"/>
      <c r="E373" s="335"/>
      <c r="F373" s="338"/>
      <c r="G373" s="323"/>
      <c r="H373" s="396" t="str">
        <f>IF(Business!$D$22&gt;0,+$G373*Business!$D$20/Business!$D$22,"")</f>
        <v/>
      </c>
      <c r="I373" s="396" t="str">
        <f>IF(Business!$D$22&gt;0,+$G373*Business!$D$21/Business!$D$22,"")</f>
        <v/>
      </c>
    </row>
    <row r="374" spans="1:9">
      <c r="A374" s="334"/>
      <c r="B374" s="335"/>
      <c r="C374" s="335"/>
      <c r="D374" s="335"/>
      <c r="E374" s="335"/>
      <c r="F374" s="338"/>
      <c r="G374" s="323"/>
      <c r="H374" s="396" t="str">
        <f>IF(Business!$D$22&gt;0,+$G374*Business!$D$20/Business!$D$22,"")</f>
        <v/>
      </c>
      <c r="I374" s="396" t="str">
        <f>IF(Business!$D$22&gt;0,+$G374*Business!$D$21/Business!$D$22,"")</f>
        <v/>
      </c>
    </row>
    <row r="375" spans="1:9">
      <c r="A375" s="334"/>
      <c r="B375" s="335"/>
      <c r="C375" s="335"/>
      <c r="D375" s="335"/>
      <c r="E375" s="335"/>
      <c r="F375" s="338"/>
      <c r="G375" s="323"/>
      <c r="H375" s="396" t="str">
        <f>IF(Business!$D$22&gt;0,+$G375*Business!$D$20/Business!$D$22,"")</f>
        <v/>
      </c>
      <c r="I375" s="396" t="str">
        <f>IF(Business!$D$22&gt;0,+$G375*Business!$D$21/Business!$D$22,"")</f>
        <v/>
      </c>
    </row>
    <row r="376" spans="1:9">
      <c r="A376" s="334"/>
      <c r="B376" s="335"/>
      <c r="C376" s="335"/>
      <c r="D376" s="335"/>
      <c r="E376" s="335"/>
      <c r="F376" s="338"/>
      <c r="G376" s="323"/>
      <c r="H376" s="396" t="str">
        <f>IF(Business!$D$22&gt;0,+$G376*Business!$D$20/Business!$D$22,"")</f>
        <v/>
      </c>
      <c r="I376" s="396" t="str">
        <f>IF(Business!$D$22&gt;0,+$G376*Business!$D$21/Business!$D$22,"")</f>
        <v/>
      </c>
    </row>
    <row r="377" spans="1:9">
      <c r="A377" s="334"/>
      <c r="B377" s="335"/>
      <c r="C377" s="335"/>
      <c r="D377" s="335"/>
      <c r="E377" s="335"/>
      <c r="F377" s="338"/>
      <c r="G377" s="323"/>
      <c r="H377" s="396" t="str">
        <f>IF(Business!$D$22&gt;0,+$G377*Business!$D$20/Business!$D$22,"")</f>
        <v/>
      </c>
      <c r="I377" s="396" t="str">
        <f>IF(Business!$D$22&gt;0,+$G377*Business!$D$21/Business!$D$22,"")</f>
        <v/>
      </c>
    </row>
    <row r="378" spans="1:9">
      <c r="A378" s="334"/>
      <c r="B378" s="335"/>
      <c r="C378" s="335"/>
      <c r="D378" s="335"/>
      <c r="E378" s="335"/>
      <c r="F378" s="338"/>
      <c r="G378" s="323"/>
      <c r="H378" s="396" t="str">
        <f>IF(Business!$D$22&gt;0,+$G378*Business!$D$20/Business!$D$22,"")</f>
        <v/>
      </c>
      <c r="I378" s="396" t="str">
        <f>IF(Business!$D$22&gt;0,+$G378*Business!$D$21/Business!$D$22,"")</f>
        <v/>
      </c>
    </row>
    <row r="379" spans="1:9">
      <c r="A379" s="334"/>
      <c r="B379" s="335"/>
      <c r="C379" s="335"/>
      <c r="D379" s="335"/>
      <c r="E379" s="335"/>
      <c r="F379" s="338"/>
      <c r="G379" s="323"/>
      <c r="H379" s="396" t="str">
        <f>IF(Business!$D$22&gt;0,+$G379*Business!$D$20/Business!$D$22,"")</f>
        <v/>
      </c>
      <c r="I379" s="396" t="str">
        <f>IF(Business!$D$22&gt;0,+$G379*Business!$D$21/Business!$D$22,"")</f>
        <v/>
      </c>
    </row>
    <row r="380" spans="1:9">
      <c r="A380" s="334"/>
      <c r="B380" s="335"/>
      <c r="C380" s="335"/>
      <c r="D380" s="335"/>
      <c r="E380" s="335"/>
      <c r="F380" s="338"/>
      <c r="G380" s="323"/>
      <c r="H380" s="396" t="str">
        <f>IF(Business!$D$22&gt;0,+$G380*Business!$D$20/Business!$D$22,"")</f>
        <v/>
      </c>
      <c r="I380" s="396" t="str">
        <f>IF(Business!$D$22&gt;0,+$G380*Business!$D$21/Business!$D$22,"")</f>
        <v/>
      </c>
    </row>
    <row r="381" spans="1:9">
      <c r="A381" s="334"/>
      <c r="B381" s="335"/>
      <c r="C381" s="335"/>
      <c r="D381" s="335"/>
      <c r="E381" s="335"/>
      <c r="F381" s="338"/>
      <c r="G381" s="323"/>
      <c r="H381" s="396" t="str">
        <f>IF(Business!$D$22&gt;0,+$G381*Business!$D$20/Business!$D$22,"")</f>
        <v/>
      </c>
      <c r="I381" s="396" t="str">
        <f>IF(Business!$D$22&gt;0,+$G381*Business!$D$21/Business!$D$22,"")</f>
        <v/>
      </c>
    </row>
    <row r="382" spans="1:9">
      <c r="A382" s="334"/>
      <c r="B382" s="335"/>
      <c r="C382" s="335"/>
      <c r="D382" s="335"/>
      <c r="E382" s="335"/>
      <c r="F382" s="338"/>
      <c r="G382" s="323"/>
      <c r="H382" s="396" t="str">
        <f>IF(Business!$D$22&gt;0,+$G382*Business!$D$20/Business!$D$22,"")</f>
        <v/>
      </c>
      <c r="I382" s="396" t="str">
        <f>IF(Business!$D$22&gt;0,+$G382*Business!$D$21/Business!$D$22,"")</f>
        <v/>
      </c>
    </row>
    <row r="383" spans="1:9">
      <c r="A383" s="334"/>
      <c r="B383" s="335"/>
      <c r="C383" s="335"/>
      <c r="D383" s="335"/>
      <c r="E383" s="335"/>
      <c r="F383" s="338"/>
      <c r="G383" s="323"/>
      <c r="H383" s="396" t="str">
        <f>IF(Business!$D$22&gt;0,+$G383*Business!$D$20/Business!$D$22,"")</f>
        <v/>
      </c>
      <c r="I383" s="396" t="str">
        <f>IF(Business!$D$22&gt;0,+$G383*Business!$D$21/Business!$D$22,"")</f>
        <v/>
      </c>
    </row>
    <row r="384" spans="1:9">
      <c r="A384" s="334"/>
      <c r="B384" s="335"/>
      <c r="C384" s="335"/>
      <c r="D384" s="335"/>
      <c r="E384" s="335"/>
      <c r="F384" s="338"/>
      <c r="G384" s="323"/>
      <c r="H384" s="396" t="str">
        <f>IF(Business!$D$22&gt;0,+$G384*Business!$D$20/Business!$D$22,"")</f>
        <v/>
      </c>
      <c r="I384" s="396" t="str">
        <f>IF(Business!$D$22&gt;0,+$G384*Business!$D$21/Business!$D$22,"")</f>
        <v/>
      </c>
    </row>
    <row r="385" spans="1:9">
      <c r="A385" s="334"/>
      <c r="B385" s="335"/>
      <c r="C385" s="335"/>
      <c r="D385" s="335"/>
      <c r="E385" s="335"/>
      <c r="F385" s="338"/>
      <c r="G385" s="323"/>
      <c r="H385" s="396" t="str">
        <f>IF(Business!$D$22&gt;0,+$G385*Business!$D$20/Business!$D$22,"")</f>
        <v/>
      </c>
      <c r="I385" s="396" t="str">
        <f>IF(Business!$D$22&gt;0,+$G385*Business!$D$21/Business!$D$22,"")</f>
        <v/>
      </c>
    </row>
    <row r="386" spans="1:9">
      <c r="A386" s="334"/>
      <c r="B386" s="335"/>
      <c r="C386" s="335"/>
      <c r="D386" s="335"/>
      <c r="E386" s="335"/>
      <c r="F386" s="338"/>
      <c r="G386" s="323"/>
      <c r="H386" s="396" t="str">
        <f>IF(Business!$D$22&gt;0,+$G386*Business!$D$20/Business!$D$22,"")</f>
        <v/>
      </c>
      <c r="I386" s="396" t="str">
        <f>IF(Business!$D$22&gt;0,+$G386*Business!$D$21/Business!$D$22,"")</f>
        <v/>
      </c>
    </row>
    <row r="387" spans="1:9">
      <c r="A387" s="334"/>
      <c r="B387" s="335"/>
      <c r="C387" s="335"/>
      <c r="D387" s="335"/>
      <c r="E387" s="335"/>
      <c r="F387" s="338"/>
      <c r="G387" s="323"/>
      <c r="H387" s="396" t="str">
        <f>IF(Business!$D$22&gt;0,+$G387*Business!$D$20/Business!$D$22,"")</f>
        <v/>
      </c>
      <c r="I387" s="396" t="str">
        <f>IF(Business!$D$22&gt;0,+$G387*Business!$D$21/Business!$D$22,"")</f>
        <v/>
      </c>
    </row>
    <row r="388" spans="1:9">
      <c r="A388" s="334"/>
      <c r="B388" s="335"/>
      <c r="C388" s="335"/>
      <c r="D388" s="335"/>
      <c r="E388" s="335"/>
      <c r="F388" s="338"/>
      <c r="G388" s="323"/>
      <c r="H388" s="396" t="str">
        <f>IF(Business!$D$22&gt;0,+$G388*Business!$D$20/Business!$D$22,"")</f>
        <v/>
      </c>
      <c r="I388" s="396" t="str">
        <f>IF(Business!$D$22&gt;0,+$G388*Business!$D$21/Business!$D$22,"")</f>
        <v/>
      </c>
    </row>
    <row r="389" spans="1:9">
      <c r="A389" s="334"/>
      <c r="B389" s="335"/>
      <c r="C389" s="335"/>
      <c r="D389" s="335"/>
      <c r="E389" s="335"/>
      <c r="F389" s="338"/>
      <c r="G389" s="323"/>
      <c r="H389" s="396" t="str">
        <f>IF(Business!$D$22&gt;0,+$G389*Business!$D$20/Business!$D$22,"")</f>
        <v/>
      </c>
      <c r="I389" s="396" t="str">
        <f>IF(Business!$D$22&gt;0,+$G389*Business!$D$21/Business!$D$22,"")</f>
        <v/>
      </c>
    </row>
    <row r="390" spans="1:9">
      <c r="A390" s="334"/>
      <c r="B390" s="335"/>
      <c r="C390" s="335"/>
      <c r="D390" s="335"/>
      <c r="E390" s="335"/>
      <c r="F390" s="338"/>
      <c r="G390" s="323"/>
      <c r="H390" s="396" t="str">
        <f>IF(Business!$D$22&gt;0,+$G390*Business!$D$20/Business!$D$22,"")</f>
        <v/>
      </c>
      <c r="I390" s="396" t="str">
        <f>IF(Business!$D$22&gt;0,+$G390*Business!$D$21/Business!$D$22,"")</f>
        <v/>
      </c>
    </row>
    <row r="391" spans="1:9">
      <c r="A391" s="334"/>
      <c r="B391" s="335"/>
      <c r="C391" s="335"/>
      <c r="D391" s="335"/>
      <c r="E391" s="335"/>
      <c r="F391" s="338"/>
      <c r="G391" s="323"/>
      <c r="H391" s="396" t="str">
        <f>IF(Business!$D$22&gt;0,+$G391*Business!$D$20/Business!$D$22,"")</f>
        <v/>
      </c>
      <c r="I391" s="396" t="str">
        <f>IF(Business!$D$22&gt;0,+$G391*Business!$D$21/Business!$D$22,"")</f>
        <v/>
      </c>
    </row>
    <row r="392" spans="1:9">
      <c r="A392" s="334"/>
      <c r="B392" s="335"/>
      <c r="C392" s="335"/>
      <c r="D392" s="335"/>
      <c r="E392" s="335"/>
      <c r="F392" s="338"/>
      <c r="G392" s="323"/>
      <c r="H392" s="396" t="str">
        <f>IF(Business!$D$22&gt;0,+$G392*Business!$D$20/Business!$D$22,"")</f>
        <v/>
      </c>
      <c r="I392" s="396" t="str">
        <f>IF(Business!$D$22&gt;0,+$G392*Business!$D$21/Business!$D$22,"")</f>
        <v/>
      </c>
    </row>
    <row r="393" spans="1:9">
      <c r="A393" s="334"/>
      <c r="B393" s="335"/>
      <c r="C393" s="335"/>
      <c r="D393" s="335"/>
      <c r="E393" s="335"/>
      <c r="F393" s="338"/>
      <c r="G393" s="323"/>
      <c r="H393" s="396" t="str">
        <f>IF(Business!$D$22&gt;0,+$G393*Business!$D$20/Business!$D$22,"")</f>
        <v/>
      </c>
      <c r="I393" s="396" t="str">
        <f>IF(Business!$D$22&gt;0,+$G393*Business!$D$21/Business!$D$22,"")</f>
        <v/>
      </c>
    </row>
    <row r="394" spans="1:9">
      <c r="A394" s="334"/>
      <c r="B394" s="335"/>
      <c r="C394" s="335"/>
      <c r="D394" s="335"/>
      <c r="E394" s="335"/>
      <c r="F394" s="338"/>
      <c r="G394" s="323"/>
      <c r="H394" s="396" t="str">
        <f>IF(Business!$D$22&gt;0,+$G394*Business!$D$20/Business!$D$22,"")</f>
        <v/>
      </c>
      <c r="I394" s="396" t="str">
        <f>IF(Business!$D$22&gt;0,+$G394*Business!$D$21/Business!$D$22,"")</f>
        <v/>
      </c>
    </row>
    <row r="395" spans="1:9">
      <c r="A395" s="334"/>
      <c r="B395" s="335"/>
      <c r="C395" s="335"/>
      <c r="D395" s="335"/>
      <c r="E395" s="335"/>
      <c r="F395" s="338"/>
      <c r="G395" s="323"/>
      <c r="H395" s="396" t="str">
        <f>IF(Business!$D$22&gt;0,+$G395*Business!$D$20/Business!$D$22,"")</f>
        <v/>
      </c>
      <c r="I395" s="396" t="str">
        <f>IF(Business!$D$22&gt;0,+$G395*Business!$D$21/Business!$D$22,"")</f>
        <v/>
      </c>
    </row>
    <row r="396" spans="1:9">
      <c r="A396" s="334"/>
      <c r="B396" s="335"/>
      <c r="C396" s="335"/>
      <c r="D396" s="335"/>
      <c r="E396" s="335"/>
      <c r="F396" s="338"/>
      <c r="G396" s="323"/>
      <c r="H396" s="396" t="str">
        <f>IF(Business!$D$22&gt;0,+$G396*Business!$D$20/Business!$D$22,"")</f>
        <v/>
      </c>
      <c r="I396" s="396" t="str">
        <f>IF(Business!$D$22&gt;0,+$G396*Business!$D$21/Business!$D$22,"")</f>
        <v/>
      </c>
    </row>
    <row r="397" spans="1:9">
      <c r="A397" s="334"/>
      <c r="B397" s="335"/>
      <c r="C397" s="335"/>
      <c r="D397" s="335"/>
      <c r="E397" s="335"/>
      <c r="F397" s="338"/>
      <c r="G397" s="323"/>
      <c r="H397" s="396" t="str">
        <f>IF(Business!$D$22&gt;0,+$G397*Business!$D$20/Business!$D$22,"")</f>
        <v/>
      </c>
      <c r="I397" s="396" t="str">
        <f>IF(Business!$D$22&gt;0,+$G397*Business!$D$21/Business!$D$22,"")</f>
        <v/>
      </c>
    </row>
    <row r="398" spans="1:9">
      <c r="A398" s="334"/>
      <c r="B398" s="335"/>
      <c r="C398" s="335"/>
      <c r="D398" s="335"/>
      <c r="E398" s="335"/>
      <c r="F398" s="338"/>
      <c r="G398" s="323"/>
      <c r="H398" s="396" t="str">
        <f>IF(Business!$D$22&gt;0,+$G398*Business!$D$20/Business!$D$22,"")</f>
        <v/>
      </c>
      <c r="I398" s="396" t="str">
        <f>IF(Business!$D$22&gt;0,+$G398*Business!$D$21/Business!$D$22,"")</f>
        <v/>
      </c>
    </row>
    <row r="399" spans="1:9">
      <c r="A399" s="334"/>
      <c r="B399" s="335"/>
      <c r="C399" s="335"/>
      <c r="D399" s="335"/>
      <c r="E399" s="335"/>
      <c r="F399" s="338"/>
      <c r="G399" s="323"/>
      <c r="H399" s="396" t="str">
        <f>IF(Business!$D$22&gt;0,+$G399*Business!$D$20/Business!$D$22,"")</f>
        <v/>
      </c>
      <c r="I399" s="396" t="str">
        <f>IF(Business!$D$22&gt;0,+$G399*Business!$D$21/Business!$D$22,"")</f>
        <v/>
      </c>
    </row>
    <row r="400" spans="1:9">
      <c r="A400" s="334"/>
      <c r="B400" s="335"/>
      <c r="C400" s="335"/>
      <c r="D400" s="335"/>
      <c r="E400" s="335"/>
      <c r="F400" s="338"/>
      <c r="G400" s="323"/>
      <c r="H400" s="396" t="str">
        <f>IF(Business!$D$22&gt;0,+$G400*Business!$D$20/Business!$D$22,"")</f>
        <v/>
      </c>
      <c r="I400" s="396" t="str">
        <f>IF(Business!$D$22&gt;0,+$G400*Business!$D$21/Business!$D$22,"")</f>
        <v/>
      </c>
    </row>
    <row r="401" spans="1:9">
      <c r="A401" s="334"/>
      <c r="B401" s="335"/>
      <c r="C401" s="335"/>
      <c r="D401" s="335"/>
      <c r="E401" s="335"/>
      <c r="F401" s="338"/>
      <c r="G401" s="323"/>
      <c r="H401" s="396" t="str">
        <f>IF(Business!$D$22&gt;0,+$G401*Business!$D$20/Business!$D$22,"")</f>
        <v/>
      </c>
      <c r="I401" s="396" t="str">
        <f>IF(Business!$D$22&gt;0,+$G401*Business!$D$21/Business!$D$22,"")</f>
        <v/>
      </c>
    </row>
    <row r="402" spans="1:9">
      <c r="A402" s="334"/>
      <c r="B402" s="335"/>
      <c r="C402" s="335"/>
      <c r="D402" s="335"/>
      <c r="E402" s="335"/>
      <c r="F402" s="338"/>
      <c r="G402" s="323"/>
      <c r="H402" s="396" t="str">
        <f>IF(Business!$D$22&gt;0,+$G402*Business!$D$20/Business!$D$22,"")</f>
        <v/>
      </c>
      <c r="I402" s="396" t="str">
        <f>IF(Business!$D$22&gt;0,+$G402*Business!$D$21/Business!$D$22,"")</f>
        <v/>
      </c>
    </row>
    <row r="403" spans="1:9">
      <c r="A403" s="334"/>
      <c r="B403" s="335"/>
      <c r="C403" s="335"/>
      <c r="D403" s="335"/>
      <c r="E403" s="335"/>
      <c r="F403" s="338"/>
      <c r="G403" s="323"/>
      <c r="H403" s="396" t="str">
        <f>IF(Business!$D$22&gt;0,+$G403*Business!$D$20/Business!$D$22,"")</f>
        <v/>
      </c>
      <c r="I403" s="396" t="str">
        <f>IF(Business!$D$22&gt;0,+$G403*Business!$D$21/Business!$D$22,"")</f>
        <v/>
      </c>
    </row>
    <row r="404" spans="1:9">
      <c r="A404" s="334"/>
      <c r="B404" s="335"/>
      <c r="C404" s="335"/>
      <c r="D404" s="335"/>
      <c r="E404" s="335"/>
      <c r="F404" s="338"/>
      <c r="G404" s="323"/>
      <c r="H404" s="396" t="str">
        <f>IF(Business!$D$22&gt;0,+$G404*Business!$D$20/Business!$D$22,"")</f>
        <v/>
      </c>
      <c r="I404" s="396" t="str">
        <f>IF(Business!$D$22&gt;0,+$G404*Business!$D$21/Business!$D$22,"")</f>
        <v/>
      </c>
    </row>
    <row r="405" spans="1:9">
      <c r="A405" s="334"/>
      <c r="B405" s="335"/>
      <c r="C405" s="335"/>
      <c r="D405" s="335"/>
      <c r="E405" s="335"/>
      <c r="F405" s="338"/>
      <c r="G405" s="323"/>
      <c r="H405" s="396" t="str">
        <f>IF(Business!$D$22&gt;0,+$G405*Business!$D$20/Business!$D$22,"")</f>
        <v/>
      </c>
      <c r="I405" s="396" t="str">
        <f>IF(Business!$D$22&gt;0,+$G405*Business!$D$21/Business!$D$22,"")</f>
        <v/>
      </c>
    </row>
    <row r="406" spans="1:9">
      <c r="A406" s="334"/>
      <c r="B406" s="335"/>
      <c r="C406" s="335"/>
      <c r="D406" s="335"/>
      <c r="E406" s="335"/>
      <c r="F406" s="338"/>
      <c r="G406" s="323"/>
      <c r="H406" s="396" t="str">
        <f>IF(Business!$D$22&gt;0,+$G406*Business!$D$20/Business!$D$22,"")</f>
        <v/>
      </c>
      <c r="I406" s="396" t="str">
        <f>IF(Business!$D$22&gt;0,+$G406*Business!$D$21/Business!$D$22,"")</f>
        <v/>
      </c>
    </row>
    <row r="407" spans="1:9">
      <c r="A407" s="334"/>
      <c r="B407" s="335"/>
      <c r="C407" s="335"/>
      <c r="D407" s="335"/>
      <c r="E407" s="335"/>
      <c r="F407" s="338"/>
      <c r="G407" s="323"/>
      <c r="H407" s="396" t="str">
        <f>IF(Business!$D$22&gt;0,+$G407*Business!$D$20/Business!$D$22,"")</f>
        <v/>
      </c>
      <c r="I407" s="396" t="str">
        <f>IF(Business!$D$22&gt;0,+$G407*Business!$D$21/Business!$D$22,"")</f>
        <v/>
      </c>
    </row>
    <row r="408" spans="1:9">
      <c r="A408" s="334"/>
      <c r="B408" s="335"/>
      <c r="C408" s="335"/>
      <c r="D408" s="335"/>
      <c r="E408" s="335"/>
      <c r="F408" s="338"/>
      <c r="G408" s="323"/>
      <c r="H408" s="396" t="str">
        <f>IF(Business!$D$22&gt;0,+$G408*Business!$D$20/Business!$D$22,"")</f>
        <v/>
      </c>
      <c r="I408" s="396" t="str">
        <f>IF(Business!$D$22&gt;0,+$G408*Business!$D$21/Business!$D$22,"")</f>
        <v/>
      </c>
    </row>
    <row r="409" spans="1:9">
      <c r="A409" s="334"/>
      <c r="B409" s="335"/>
      <c r="C409" s="335"/>
      <c r="D409" s="335"/>
      <c r="E409" s="335"/>
      <c r="F409" s="338"/>
      <c r="G409" s="323"/>
      <c r="H409" s="396" t="str">
        <f>IF(Business!$D$22&gt;0,+$G409*Business!$D$20/Business!$D$22,"")</f>
        <v/>
      </c>
      <c r="I409" s="396" t="str">
        <f>IF(Business!$D$22&gt;0,+$G409*Business!$D$21/Business!$D$22,"")</f>
        <v/>
      </c>
    </row>
    <row r="410" spans="1:9">
      <c r="A410" s="334"/>
      <c r="B410" s="335"/>
      <c r="C410" s="335"/>
      <c r="D410" s="335"/>
      <c r="E410" s="335"/>
      <c r="F410" s="338"/>
      <c r="G410" s="323"/>
      <c r="H410" s="396" t="str">
        <f>IF(Business!$D$22&gt;0,+$G410*Business!$D$20/Business!$D$22,"")</f>
        <v/>
      </c>
      <c r="I410" s="396" t="str">
        <f>IF(Business!$D$22&gt;0,+$G410*Business!$D$21/Business!$D$22,"")</f>
        <v/>
      </c>
    </row>
    <row r="411" spans="1:9">
      <c r="A411" s="334"/>
      <c r="B411" s="335"/>
      <c r="C411" s="335"/>
      <c r="D411" s="335"/>
      <c r="E411" s="335"/>
      <c r="F411" s="338"/>
      <c r="G411" s="323"/>
      <c r="H411" s="396" t="str">
        <f>IF(Business!$D$22&gt;0,+$G411*Business!$D$20/Business!$D$22,"")</f>
        <v/>
      </c>
      <c r="I411" s="396" t="str">
        <f>IF(Business!$D$22&gt;0,+$G411*Business!$D$21/Business!$D$22,"")</f>
        <v/>
      </c>
    </row>
    <row r="412" spans="1:9">
      <c r="A412" s="334"/>
      <c r="B412" s="335"/>
      <c r="C412" s="335"/>
      <c r="D412" s="335"/>
      <c r="E412" s="335"/>
      <c r="F412" s="338"/>
      <c r="G412" s="323"/>
      <c r="H412" s="396" t="str">
        <f>IF(Business!$D$22&gt;0,+$G412*Business!$D$20/Business!$D$22,"")</f>
        <v/>
      </c>
      <c r="I412" s="396" t="str">
        <f>IF(Business!$D$22&gt;0,+$G412*Business!$D$21/Business!$D$22,"")</f>
        <v/>
      </c>
    </row>
    <row r="413" spans="1:9">
      <c r="A413" s="334"/>
      <c r="B413" s="335"/>
      <c r="C413" s="335"/>
      <c r="D413" s="335"/>
      <c r="E413" s="335"/>
      <c r="F413" s="338"/>
      <c r="G413" s="323"/>
      <c r="H413" s="396" t="str">
        <f>IF(Business!$D$22&gt;0,+$G413*Business!$D$20/Business!$D$22,"")</f>
        <v/>
      </c>
      <c r="I413" s="396" t="str">
        <f>IF(Business!$D$22&gt;0,+$G413*Business!$D$21/Business!$D$22,"")</f>
        <v/>
      </c>
    </row>
    <row r="414" spans="1:9">
      <c r="A414" s="334"/>
      <c r="B414" s="335"/>
      <c r="C414" s="335"/>
      <c r="D414" s="335"/>
      <c r="E414" s="335"/>
      <c r="F414" s="338"/>
      <c r="G414" s="323"/>
      <c r="H414" s="396" t="str">
        <f>IF(Business!$D$22&gt;0,+$G414*Business!$D$20/Business!$D$22,"")</f>
        <v/>
      </c>
      <c r="I414" s="396" t="str">
        <f>IF(Business!$D$22&gt;0,+$G414*Business!$D$21/Business!$D$22,"")</f>
        <v/>
      </c>
    </row>
    <row r="415" spans="1:9">
      <c r="A415" s="334"/>
      <c r="B415" s="335"/>
      <c r="C415" s="335"/>
      <c r="D415" s="335"/>
      <c r="E415" s="335"/>
      <c r="F415" s="338"/>
      <c r="G415" s="323"/>
      <c r="H415" s="396" t="str">
        <f>IF(Business!$D$22&gt;0,+$G415*Business!$D$20/Business!$D$22,"")</f>
        <v/>
      </c>
      <c r="I415" s="396" t="str">
        <f>IF(Business!$D$22&gt;0,+$G415*Business!$D$21/Business!$D$22,"")</f>
        <v/>
      </c>
    </row>
    <row r="416" spans="1:9">
      <c r="A416" s="334"/>
      <c r="B416" s="335"/>
      <c r="C416" s="335"/>
      <c r="D416" s="335"/>
      <c r="E416" s="335"/>
      <c r="F416" s="338"/>
      <c r="G416" s="323"/>
      <c r="H416" s="396" t="str">
        <f>IF(Business!$D$22&gt;0,+$G416*Business!$D$20/Business!$D$22,"")</f>
        <v/>
      </c>
      <c r="I416" s="396" t="str">
        <f>IF(Business!$D$22&gt;0,+$G416*Business!$D$21/Business!$D$22,"")</f>
        <v/>
      </c>
    </row>
    <row r="417" spans="1:9">
      <c r="A417" s="334"/>
      <c r="B417" s="335"/>
      <c r="C417" s="335"/>
      <c r="D417" s="335"/>
      <c r="E417" s="335"/>
      <c r="F417" s="338"/>
      <c r="G417" s="323"/>
      <c r="H417" s="396" t="str">
        <f>IF(Business!$D$22&gt;0,+$G417*Business!$D$20/Business!$D$22,"")</f>
        <v/>
      </c>
      <c r="I417" s="396" t="str">
        <f>IF(Business!$D$22&gt;0,+$G417*Business!$D$21/Business!$D$22,"")</f>
        <v/>
      </c>
    </row>
    <row r="418" spans="1:9">
      <c r="A418" s="334"/>
      <c r="B418" s="335"/>
      <c r="C418" s="335"/>
      <c r="D418" s="335"/>
      <c r="E418" s="335"/>
      <c r="F418" s="338"/>
      <c r="G418" s="323"/>
      <c r="H418" s="396" t="str">
        <f>IF(Business!$D$22&gt;0,+$G418*Business!$D$20/Business!$D$22,"")</f>
        <v/>
      </c>
      <c r="I418" s="396" t="str">
        <f>IF(Business!$D$22&gt;0,+$G418*Business!$D$21/Business!$D$22,"")</f>
        <v/>
      </c>
    </row>
    <row r="419" spans="1:9">
      <c r="A419" s="334"/>
      <c r="B419" s="335"/>
      <c r="C419" s="335"/>
      <c r="D419" s="335"/>
      <c r="E419" s="335"/>
      <c r="F419" s="338"/>
      <c r="G419" s="323"/>
      <c r="H419" s="396" t="str">
        <f>IF(Business!$D$22&gt;0,+$G419*Business!$D$20/Business!$D$22,"")</f>
        <v/>
      </c>
      <c r="I419" s="396" t="str">
        <f>IF(Business!$D$22&gt;0,+$G419*Business!$D$21/Business!$D$22,"")</f>
        <v/>
      </c>
    </row>
    <row r="420" spans="1:9">
      <c r="A420" s="334"/>
      <c r="B420" s="335"/>
      <c r="C420" s="335"/>
      <c r="D420" s="335"/>
      <c r="E420" s="335"/>
      <c r="F420" s="338"/>
      <c r="G420" s="323"/>
      <c r="H420" s="396" t="str">
        <f>IF(Business!$D$22&gt;0,+$G420*Business!$D$20/Business!$D$22,"")</f>
        <v/>
      </c>
      <c r="I420" s="396" t="str">
        <f>IF(Business!$D$22&gt;0,+$G420*Business!$D$21/Business!$D$22,"")</f>
        <v/>
      </c>
    </row>
    <row r="421" spans="1:9">
      <c r="A421" s="334"/>
      <c r="B421" s="335"/>
      <c r="C421" s="335"/>
      <c r="D421" s="335"/>
      <c r="E421" s="335"/>
      <c r="F421" s="338"/>
      <c r="G421" s="323"/>
      <c r="H421" s="396" t="str">
        <f>IF(Business!$D$22&gt;0,+$G421*Business!$D$20/Business!$D$22,"")</f>
        <v/>
      </c>
      <c r="I421" s="396" t="str">
        <f>IF(Business!$D$22&gt;0,+$G421*Business!$D$21/Business!$D$22,"")</f>
        <v/>
      </c>
    </row>
    <row r="422" spans="1:9">
      <c r="A422" s="334"/>
      <c r="B422" s="335"/>
      <c r="C422" s="335"/>
      <c r="D422" s="335"/>
      <c r="E422" s="335"/>
      <c r="F422" s="338"/>
      <c r="G422" s="323"/>
      <c r="H422" s="396" t="str">
        <f>IF(Business!$D$22&gt;0,+$G422*Business!$D$20/Business!$D$22,"")</f>
        <v/>
      </c>
      <c r="I422" s="396" t="str">
        <f>IF(Business!$D$22&gt;0,+$G422*Business!$D$21/Business!$D$22,"")</f>
        <v/>
      </c>
    </row>
    <row r="423" spans="1:9">
      <c r="A423" s="334"/>
      <c r="B423" s="335"/>
      <c r="C423" s="335"/>
      <c r="D423" s="335"/>
      <c r="E423" s="335"/>
      <c r="F423" s="338"/>
      <c r="G423" s="323"/>
      <c r="H423" s="396" t="str">
        <f>IF(Business!$D$22&gt;0,+$G423*Business!$D$20/Business!$D$22,"")</f>
        <v/>
      </c>
      <c r="I423" s="396" t="str">
        <f>IF(Business!$D$22&gt;0,+$G423*Business!$D$21/Business!$D$22,"")</f>
        <v/>
      </c>
    </row>
    <row r="424" spans="1:9">
      <c r="A424" s="334"/>
      <c r="B424" s="335"/>
      <c r="C424" s="335"/>
      <c r="D424" s="335"/>
      <c r="E424" s="335"/>
      <c r="F424" s="338"/>
      <c r="G424" s="323"/>
      <c r="H424" s="396" t="str">
        <f>IF(Business!$D$22&gt;0,+$G424*Business!$D$20/Business!$D$22,"")</f>
        <v/>
      </c>
      <c r="I424" s="396" t="str">
        <f>IF(Business!$D$22&gt;0,+$G424*Business!$D$21/Business!$D$22,"")</f>
        <v/>
      </c>
    </row>
    <row r="425" spans="1:9">
      <c r="A425" s="334"/>
      <c r="B425" s="335"/>
      <c r="C425" s="335"/>
      <c r="D425" s="335"/>
      <c r="E425" s="335"/>
      <c r="F425" s="338"/>
      <c r="G425" s="323"/>
      <c r="H425" s="396" t="str">
        <f>IF(Business!$D$22&gt;0,+$G425*Business!$D$20/Business!$D$22,"")</f>
        <v/>
      </c>
      <c r="I425" s="396" t="str">
        <f>IF(Business!$D$22&gt;0,+$G425*Business!$D$21/Business!$D$22,"")</f>
        <v/>
      </c>
    </row>
    <row r="426" spans="1:9">
      <c r="A426" s="334"/>
      <c r="B426" s="335"/>
      <c r="C426" s="335"/>
      <c r="D426" s="335"/>
      <c r="E426" s="335"/>
      <c r="F426" s="338"/>
      <c r="G426" s="323"/>
      <c r="H426" s="396" t="str">
        <f>IF(Business!$D$22&gt;0,+$G426*Business!$D$20/Business!$D$22,"")</f>
        <v/>
      </c>
      <c r="I426" s="396" t="str">
        <f>IF(Business!$D$22&gt;0,+$G426*Business!$D$21/Business!$D$22,"")</f>
        <v/>
      </c>
    </row>
    <row r="427" spans="1:9">
      <c r="A427" s="334"/>
      <c r="B427" s="335"/>
      <c r="C427" s="335"/>
      <c r="D427" s="335"/>
      <c r="E427" s="335"/>
      <c r="F427" s="338"/>
      <c r="G427" s="323"/>
      <c r="H427" s="396" t="str">
        <f>IF(Business!$D$22&gt;0,+$G427*Business!$D$20/Business!$D$22,"")</f>
        <v/>
      </c>
      <c r="I427" s="396" t="str">
        <f>IF(Business!$D$22&gt;0,+$G427*Business!$D$21/Business!$D$22,"")</f>
        <v/>
      </c>
    </row>
    <row r="428" spans="1:9">
      <c r="A428" s="334"/>
      <c r="B428" s="335"/>
      <c r="C428" s="335"/>
      <c r="D428" s="335"/>
      <c r="E428" s="335"/>
      <c r="F428" s="338"/>
      <c r="G428" s="323"/>
      <c r="H428" s="396" t="str">
        <f>IF(Business!$D$22&gt;0,+$G428*Business!$D$20/Business!$D$22,"")</f>
        <v/>
      </c>
      <c r="I428" s="396" t="str">
        <f>IF(Business!$D$22&gt;0,+$G428*Business!$D$21/Business!$D$22,"")</f>
        <v/>
      </c>
    </row>
    <row r="429" spans="1:9">
      <c r="A429" s="334"/>
      <c r="B429" s="335"/>
      <c r="C429" s="335"/>
      <c r="D429" s="335"/>
      <c r="E429" s="335"/>
      <c r="F429" s="338"/>
      <c r="G429" s="323"/>
      <c r="H429" s="396" t="str">
        <f>IF(Business!$D$22&gt;0,+$G429*Business!$D$20/Business!$D$22,"")</f>
        <v/>
      </c>
      <c r="I429" s="396" t="str">
        <f>IF(Business!$D$22&gt;0,+$G429*Business!$D$21/Business!$D$22,"")</f>
        <v/>
      </c>
    </row>
    <row r="430" spans="1:9">
      <c r="A430" s="334"/>
      <c r="B430" s="335"/>
      <c r="C430" s="335"/>
      <c r="D430" s="335"/>
      <c r="E430" s="335"/>
      <c r="F430" s="338"/>
      <c r="G430" s="323"/>
      <c r="H430" s="396" t="str">
        <f>IF(Business!$D$22&gt;0,+$G430*Business!$D$20/Business!$D$22,"")</f>
        <v/>
      </c>
      <c r="I430" s="396" t="str">
        <f>IF(Business!$D$22&gt;0,+$G430*Business!$D$21/Business!$D$22,"")</f>
        <v/>
      </c>
    </row>
    <row r="431" spans="1:9">
      <c r="A431" s="334"/>
      <c r="B431" s="335"/>
      <c r="C431" s="335"/>
      <c r="D431" s="335"/>
      <c r="E431" s="335"/>
      <c r="F431" s="338"/>
      <c r="G431" s="323"/>
      <c r="H431" s="396" t="str">
        <f>IF(Business!$D$22&gt;0,+$G431*Business!$D$20/Business!$D$22,"")</f>
        <v/>
      </c>
      <c r="I431" s="396" t="str">
        <f>IF(Business!$D$22&gt;0,+$G431*Business!$D$21/Business!$D$22,"")</f>
        <v/>
      </c>
    </row>
    <row r="432" spans="1:9">
      <c r="A432" s="334"/>
      <c r="B432" s="335"/>
      <c r="C432" s="335"/>
      <c r="D432" s="335"/>
      <c r="E432" s="335"/>
      <c r="F432" s="338"/>
      <c r="G432" s="323"/>
      <c r="H432" s="396" t="str">
        <f>IF(Business!$D$22&gt;0,+$G432*Business!$D$20/Business!$D$22,"")</f>
        <v/>
      </c>
      <c r="I432" s="396" t="str">
        <f>IF(Business!$D$22&gt;0,+$G432*Business!$D$21/Business!$D$22,"")</f>
        <v/>
      </c>
    </row>
    <row r="433" spans="1:9">
      <c r="A433" s="334"/>
      <c r="B433" s="335"/>
      <c r="C433" s="335"/>
      <c r="D433" s="335"/>
      <c r="E433" s="335"/>
      <c r="F433" s="338"/>
      <c r="G433" s="323"/>
      <c r="H433" s="396" t="str">
        <f>IF(Business!$D$22&gt;0,+$G433*Business!$D$20/Business!$D$22,"")</f>
        <v/>
      </c>
      <c r="I433" s="396" t="str">
        <f>IF(Business!$D$22&gt;0,+$G433*Business!$D$21/Business!$D$22,"")</f>
        <v/>
      </c>
    </row>
    <row r="434" spans="1:9">
      <c r="A434" s="334"/>
      <c r="B434" s="335"/>
      <c r="C434" s="335"/>
      <c r="D434" s="335"/>
      <c r="E434" s="335"/>
      <c r="F434" s="338"/>
      <c r="G434" s="323"/>
      <c r="H434" s="396" t="str">
        <f>IF(Business!$D$22&gt;0,+$G434*Business!$D$20/Business!$D$22,"")</f>
        <v/>
      </c>
      <c r="I434" s="396" t="str">
        <f>IF(Business!$D$22&gt;0,+$G434*Business!$D$21/Business!$D$22,"")</f>
        <v/>
      </c>
    </row>
    <row r="435" spans="1:9">
      <c r="A435" s="334"/>
      <c r="B435" s="335"/>
      <c r="C435" s="335"/>
      <c r="D435" s="335"/>
      <c r="E435" s="335"/>
      <c r="F435" s="338"/>
      <c r="G435" s="323"/>
      <c r="H435" s="396" t="str">
        <f>IF(Business!$D$22&gt;0,+$G435*Business!$D$20/Business!$D$22,"")</f>
        <v/>
      </c>
      <c r="I435" s="396" t="str">
        <f>IF(Business!$D$22&gt;0,+$G435*Business!$D$21/Business!$D$22,"")</f>
        <v/>
      </c>
    </row>
    <row r="436" spans="1:9">
      <c r="A436" s="334"/>
      <c r="B436" s="335"/>
      <c r="C436" s="335"/>
      <c r="D436" s="335"/>
      <c r="E436" s="335"/>
      <c r="F436" s="338"/>
      <c r="G436" s="323"/>
      <c r="H436" s="396" t="str">
        <f>IF(Business!$D$22&gt;0,+$G436*Business!$D$20/Business!$D$22,"")</f>
        <v/>
      </c>
      <c r="I436" s="396" t="str">
        <f>IF(Business!$D$22&gt;0,+$G436*Business!$D$21/Business!$D$22,"")</f>
        <v/>
      </c>
    </row>
    <row r="437" spans="1:9">
      <c r="A437" s="334"/>
      <c r="B437" s="335"/>
      <c r="C437" s="335"/>
      <c r="D437" s="335"/>
      <c r="E437" s="335"/>
      <c r="F437" s="338"/>
      <c r="G437" s="323"/>
      <c r="H437" s="396" t="str">
        <f>IF(Business!$D$22&gt;0,+$G437*Business!$D$20/Business!$D$22,"")</f>
        <v/>
      </c>
      <c r="I437" s="396" t="str">
        <f>IF(Business!$D$22&gt;0,+$G437*Business!$D$21/Business!$D$22,"")</f>
        <v/>
      </c>
    </row>
    <row r="438" spans="1:9">
      <c r="A438" s="334"/>
      <c r="B438" s="335"/>
      <c r="C438" s="335"/>
      <c r="D438" s="335"/>
      <c r="E438" s="335"/>
      <c r="F438" s="338"/>
      <c r="G438" s="323"/>
      <c r="H438" s="396" t="str">
        <f>IF(Business!$D$22&gt;0,+$G438*Business!$D$20/Business!$D$22,"")</f>
        <v/>
      </c>
      <c r="I438" s="396" t="str">
        <f>IF(Business!$D$22&gt;0,+$G438*Business!$D$21/Business!$D$22,"")</f>
        <v/>
      </c>
    </row>
    <row r="439" spans="1:9">
      <c r="A439" s="334"/>
      <c r="B439" s="335"/>
      <c r="C439" s="335"/>
      <c r="D439" s="335"/>
      <c r="E439" s="335"/>
      <c r="F439" s="338"/>
      <c r="G439" s="323"/>
      <c r="H439" s="396" t="str">
        <f>IF(Business!$D$22&gt;0,+$G439*Business!$D$20/Business!$D$22,"")</f>
        <v/>
      </c>
      <c r="I439" s="396" t="str">
        <f>IF(Business!$D$22&gt;0,+$G439*Business!$D$21/Business!$D$22,"")</f>
        <v/>
      </c>
    </row>
    <row r="440" spans="1:9">
      <c r="A440" s="334"/>
      <c r="B440" s="335"/>
      <c r="C440" s="335"/>
      <c r="D440" s="335"/>
      <c r="E440" s="335"/>
      <c r="F440" s="338"/>
      <c r="G440" s="323"/>
      <c r="H440" s="396" t="str">
        <f>IF(Business!$D$22&gt;0,+$G440*Business!$D$20/Business!$D$22,"")</f>
        <v/>
      </c>
      <c r="I440" s="396" t="str">
        <f>IF(Business!$D$22&gt;0,+$G440*Business!$D$21/Business!$D$22,"")</f>
        <v/>
      </c>
    </row>
    <row r="441" spans="1:9">
      <c r="A441" s="334"/>
      <c r="B441" s="335"/>
      <c r="C441" s="335"/>
      <c r="D441" s="335"/>
      <c r="E441" s="335"/>
      <c r="F441" s="338"/>
      <c r="G441" s="323"/>
      <c r="H441" s="396" t="str">
        <f>IF(Business!$D$22&gt;0,+$G441*Business!$D$20/Business!$D$22,"")</f>
        <v/>
      </c>
      <c r="I441" s="396" t="str">
        <f>IF(Business!$D$22&gt;0,+$G441*Business!$D$21/Business!$D$22,"")</f>
        <v/>
      </c>
    </row>
    <row r="442" spans="1:9">
      <c r="A442" s="334"/>
      <c r="B442" s="335"/>
      <c r="C442" s="335"/>
      <c r="D442" s="335"/>
      <c r="E442" s="335"/>
      <c r="F442" s="338"/>
      <c r="G442" s="323"/>
      <c r="H442" s="396" t="str">
        <f>IF(Business!$D$22&gt;0,+$G442*Business!$D$20/Business!$D$22,"")</f>
        <v/>
      </c>
      <c r="I442" s="396" t="str">
        <f>IF(Business!$D$22&gt;0,+$G442*Business!$D$21/Business!$D$22,"")</f>
        <v/>
      </c>
    </row>
    <row r="443" spans="1:9">
      <c r="A443" s="334"/>
      <c r="B443" s="335"/>
      <c r="C443" s="335"/>
      <c r="D443" s="335"/>
      <c r="E443" s="335"/>
      <c r="F443" s="338"/>
      <c r="G443" s="323"/>
      <c r="H443" s="396" t="str">
        <f>IF(Business!$D$22&gt;0,+$G443*Business!$D$20/Business!$D$22,"")</f>
        <v/>
      </c>
      <c r="I443" s="396" t="str">
        <f>IF(Business!$D$22&gt;0,+$G443*Business!$D$21/Business!$D$22,"")</f>
        <v/>
      </c>
    </row>
    <row r="444" spans="1:9">
      <c r="A444" s="334"/>
      <c r="B444" s="335"/>
      <c r="C444" s="335"/>
      <c r="D444" s="335"/>
      <c r="E444" s="335"/>
      <c r="F444" s="338"/>
      <c r="G444" s="323"/>
      <c r="H444" s="396" t="str">
        <f>IF(Business!$D$22&gt;0,+$G444*Business!$D$20/Business!$D$22,"")</f>
        <v/>
      </c>
      <c r="I444" s="396" t="str">
        <f>IF(Business!$D$22&gt;0,+$G444*Business!$D$21/Business!$D$22,"")</f>
        <v/>
      </c>
    </row>
    <row r="445" spans="1:9">
      <c r="A445" s="334"/>
      <c r="B445" s="335"/>
      <c r="C445" s="335"/>
      <c r="D445" s="335"/>
      <c r="E445" s="335"/>
      <c r="F445" s="338"/>
      <c r="G445" s="323"/>
      <c r="H445" s="396" t="str">
        <f>IF(Business!$D$22&gt;0,+$G445*Business!$D$20/Business!$D$22,"")</f>
        <v/>
      </c>
      <c r="I445" s="396" t="str">
        <f>IF(Business!$D$22&gt;0,+$G445*Business!$D$21/Business!$D$22,"")</f>
        <v/>
      </c>
    </row>
    <row r="446" spans="1:9">
      <c r="A446" s="334"/>
      <c r="B446" s="335"/>
      <c r="C446" s="335"/>
      <c r="D446" s="335"/>
      <c r="E446" s="335"/>
      <c r="F446" s="338"/>
      <c r="G446" s="323"/>
      <c r="H446" s="396" t="str">
        <f>IF(Business!$D$22&gt;0,+$G446*Business!$D$20/Business!$D$22,"")</f>
        <v/>
      </c>
      <c r="I446" s="396" t="str">
        <f>IF(Business!$D$22&gt;0,+$G446*Business!$D$21/Business!$D$22,"")</f>
        <v/>
      </c>
    </row>
    <row r="447" spans="1:9">
      <c r="A447" s="334"/>
      <c r="B447" s="335"/>
      <c r="C447" s="335"/>
      <c r="D447" s="335"/>
      <c r="E447" s="335"/>
      <c r="F447" s="338"/>
      <c r="G447" s="323"/>
      <c r="H447" s="396" t="str">
        <f>IF(Business!$D$22&gt;0,+$G447*Business!$D$20/Business!$D$22,"")</f>
        <v/>
      </c>
      <c r="I447" s="396" t="str">
        <f>IF(Business!$D$22&gt;0,+$G447*Business!$D$21/Business!$D$22,"")</f>
        <v/>
      </c>
    </row>
    <row r="448" spans="1:9">
      <c r="A448" s="334"/>
      <c r="B448" s="335"/>
      <c r="C448" s="335"/>
      <c r="D448" s="335"/>
      <c r="E448" s="335"/>
      <c r="F448" s="338"/>
      <c r="G448" s="323"/>
      <c r="H448" s="396" t="str">
        <f>IF(Business!$D$22&gt;0,+$G448*Business!$D$20/Business!$D$22,"")</f>
        <v/>
      </c>
      <c r="I448" s="396" t="str">
        <f>IF(Business!$D$22&gt;0,+$G448*Business!$D$21/Business!$D$22,"")</f>
        <v/>
      </c>
    </row>
    <row r="449" spans="1:9">
      <c r="A449" s="334"/>
      <c r="B449" s="335"/>
      <c r="C449" s="335"/>
      <c r="D449" s="335"/>
      <c r="E449" s="335"/>
      <c r="F449" s="338"/>
      <c r="G449" s="323"/>
      <c r="H449" s="396" t="str">
        <f>IF(Business!$D$22&gt;0,+$G449*Business!$D$20/Business!$D$22,"")</f>
        <v/>
      </c>
      <c r="I449" s="396" t="str">
        <f>IF(Business!$D$22&gt;0,+$G449*Business!$D$21/Business!$D$22,"")</f>
        <v/>
      </c>
    </row>
    <row r="450" spans="1:9">
      <c r="A450" s="334"/>
      <c r="B450" s="335"/>
      <c r="C450" s="335"/>
      <c r="D450" s="335"/>
      <c r="E450" s="335"/>
      <c r="F450" s="338"/>
      <c r="G450" s="323"/>
      <c r="H450" s="396" t="str">
        <f>IF(Business!$D$22&gt;0,+$G450*Business!$D$20/Business!$D$22,"")</f>
        <v/>
      </c>
      <c r="I450" s="396" t="str">
        <f>IF(Business!$D$22&gt;0,+$G450*Business!$D$21/Business!$D$22,"")</f>
        <v/>
      </c>
    </row>
    <row r="451" spans="1:9">
      <c r="A451" s="334"/>
      <c r="B451" s="335"/>
      <c r="C451" s="335"/>
      <c r="D451" s="335"/>
      <c r="E451" s="335"/>
      <c r="F451" s="338"/>
      <c r="G451" s="323"/>
      <c r="H451" s="396" t="str">
        <f>IF(Business!$D$22&gt;0,+$G451*Business!$D$20/Business!$D$22,"")</f>
        <v/>
      </c>
      <c r="I451" s="396" t="str">
        <f>IF(Business!$D$22&gt;0,+$G451*Business!$D$21/Business!$D$22,"")</f>
        <v/>
      </c>
    </row>
    <row r="452" spans="1:9">
      <c r="A452" s="334"/>
      <c r="B452" s="335"/>
      <c r="C452" s="335"/>
      <c r="D452" s="335"/>
      <c r="E452" s="335"/>
      <c r="F452" s="338"/>
      <c r="G452" s="323"/>
      <c r="H452" s="396" t="str">
        <f>IF(Business!$D$22&gt;0,+$G452*Business!$D$20/Business!$D$22,"")</f>
        <v/>
      </c>
      <c r="I452" s="396" t="str">
        <f>IF(Business!$D$22&gt;0,+$G452*Business!$D$21/Business!$D$22,"")</f>
        <v/>
      </c>
    </row>
    <row r="453" spans="1:9">
      <c r="A453" s="334"/>
      <c r="B453" s="335"/>
      <c r="C453" s="335"/>
      <c r="D453" s="335"/>
      <c r="E453" s="335"/>
      <c r="F453" s="338"/>
      <c r="G453" s="323"/>
      <c r="H453" s="396" t="str">
        <f>IF(Business!$D$22&gt;0,+$G453*Business!$D$20/Business!$D$22,"")</f>
        <v/>
      </c>
      <c r="I453" s="396" t="str">
        <f>IF(Business!$D$22&gt;0,+$G453*Business!$D$21/Business!$D$22,"")</f>
        <v/>
      </c>
    </row>
    <row r="454" spans="1:9">
      <c r="A454" s="334"/>
      <c r="B454" s="335"/>
      <c r="C454" s="335"/>
      <c r="D454" s="335"/>
      <c r="E454" s="335"/>
      <c r="F454" s="338"/>
      <c r="G454" s="323"/>
      <c r="H454" s="396" t="str">
        <f>IF(Business!$D$22&gt;0,+$G454*Business!$D$20/Business!$D$22,"")</f>
        <v/>
      </c>
      <c r="I454" s="396" t="str">
        <f>IF(Business!$D$22&gt;0,+$G454*Business!$D$21/Business!$D$22,"")</f>
        <v/>
      </c>
    </row>
    <row r="455" spans="1:9">
      <c r="A455" s="334"/>
      <c r="B455" s="335"/>
      <c r="C455" s="335"/>
      <c r="D455" s="335"/>
      <c r="E455" s="335"/>
      <c r="F455" s="338"/>
      <c r="G455" s="323"/>
      <c r="H455" s="396" t="str">
        <f>IF(Business!$D$22&gt;0,+$G455*Business!$D$20/Business!$D$22,"")</f>
        <v/>
      </c>
      <c r="I455" s="396" t="str">
        <f>IF(Business!$D$22&gt;0,+$G455*Business!$D$21/Business!$D$22,"")</f>
        <v/>
      </c>
    </row>
    <row r="456" spans="1:9">
      <c r="A456" s="334"/>
      <c r="B456" s="335"/>
      <c r="C456" s="335"/>
      <c r="D456" s="335"/>
      <c r="E456" s="335"/>
      <c r="F456" s="338"/>
      <c r="G456" s="323"/>
      <c r="H456" s="396" t="str">
        <f>IF(Business!$D$22&gt;0,+$G456*Business!$D$20/Business!$D$22,"")</f>
        <v/>
      </c>
      <c r="I456" s="396" t="str">
        <f>IF(Business!$D$22&gt;0,+$G456*Business!$D$21/Business!$D$22,"")</f>
        <v/>
      </c>
    </row>
    <row r="457" spans="1:9">
      <c r="A457" s="334"/>
      <c r="B457" s="335"/>
      <c r="C457" s="335"/>
      <c r="D457" s="335"/>
      <c r="E457" s="335"/>
      <c r="F457" s="338"/>
      <c r="G457" s="323"/>
      <c r="H457" s="396" t="str">
        <f>IF(Business!$D$22&gt;0,+$G457*Business!$D$20/Business!$D$22,"")</f>
        <v/>
      </c>
      <c r="I457" s="396" t="str">
        <f>IF(Business!$D$22&gt;0,+$G457*Business!$D$21/Business!$D$22,"")</f>
        <v/>
      </c>
    </row>
    <row r="458" spans="1:9">
      <c r="A458" s="334"/>
      <c r="B458" s="335"/>
      <c r="C458" s="335"/>
      <c r="D458" s="335"/>
      <c r="E458" s="335"/>
      <c r="F458" s="338"/>
      <c r="G458" s="323"/>
      <c r="H458" s="396" t="str">
        <f>IF(Business!$D$22&gt;0,+$G458*Business!$D$20/Business!$D$22,"")</f>
        <v/>
      </c>
      <c r="I458" s="396" t="str">
        <f>IF(Business!$D$22&gt;0,+$G458*Business!$D$21/Business!$D$22,"")</f>
        <v/>
      </c>
    </row>
    <row r="459" spans="1:9">
      <c r="A459" s="334"/>
      <c r="B459" s="335"/>
      <c r="C459" s="335"/>
      <c r="D459" s="335"/>
      <c r="E459" s="335"/>
      <c r="F459" s="338"/>
      <c r="G459" s="323"/>
      <c r="H459" s="396" t="str">
        <f>IF(Business!$D$22&gt;0,+$G459*Business!$D$20/Business!$D$22,"")</f>
        <v/>
      </c>
      <c r="I459" s="396" t="str">
        <f>IF(Business!$D$22&gt;0,+$G459*Business!$D$21/Business!$D$22,"")</f>
        <v/>
      </c>
    </row>
    <row r="460" spans="1:9">
      <c r="A460" s="334"/>
      <c r="B460" s="335"/>
      <c r="C460" s="335"/>
      <c r="D460" s="335"/>
      <c r="E460" s="335"/>
      <c r="F460" s="338"/>
      <c r="G460" s="323"/>
      <c r="H460" s="396" t="str">
        <f>IF(Business!$D$22&gt;0,+$G460*Business!$D$20/Business!$D$22,"")</f>
        <v/>
      </c>
      <c r="I460" s="396" t="str">
        <f>IF(Business!$D$22&gt;0,+$G460*Business!$D$21/Business!$D$22,"")</f>
        <v/>
      </c>
    </row>
    <row r="461" spans="1:9">
      <c r="A461" s="334"/>
      <c r="B461" s="335"/>
      <c r="C461" s="335"/>
      <c r="D461" s="335"/>
      <c r="E461" s="335"/>
      <c r="F461" s="338"/>
      <c r="G461" s="323"/>
      <c r="H461" s="396" t="str">
        <f>IF(Business!$D$22&gt;0,+$G461*Business!$D$20/Business!$D$22,"")</f>
        <v/>
      </c>
      <c r="I461" s="396" t="str">
        <f>IF(Business!$D$22&gt;0,+$G461*Business!$D$21/Business!$D$22,"")</f>
        <v/>
      </c>
    </row>
    <row r="462" spans="1:9">
      <c r="A462" s="334"/>
      <c r="B462" s="335"/>
      <c r="C462" s="335"/>
      <c r="D462" s="335"/>
      <c r="E462" s="335"/>
      <c r="F462" s="338"/>
      <c r="G462" s="323"/>
      <c r="H462" s="396" t="str">
        <f>IF(Business!$D$22&gt;0,+$G462*Business!$D$20/Business!$D$22,"")</f>
        <v/>
      </c>
      <c r="I462" s="396" t="str">
        <f>IF(Business!$D$22&gt;0,+$G462*Business!$D$21/Business!$D$22,"")</f>
        <v/>
      </c>
    </row>
    <row r="463" spans="1:9">
      <c r="A463" s="334"/>
      <c r="B463" s="335"/>
      <c r="C463" s="335"/>
      <c r="D463" s="335"/>
      <c r="E463" s="335"/>
      <c r="F463" s="338"/>
      <c r="G463" s="323"/>
      <c r="H463" s="396" t="str">
        <f>IF(Business!$D$22&gt;0,+$G463*Business!$D$20/Business!$D$22,"")</f>
        <v/>
      </c>
      <c r="I463" s="396" t="str">
        <f>IF(Business!$D$22&gt;0,+$G463*Business!$D$21/Business!$D$22,"")</f>
        <v/>
      </c>
    </row>
    <row r="464" spans="1:9">
      <c r="A464" s="334"/>
      <c r="B464" s="335"/>
      <c r="C464" s="335"/>
      <c r="D464" s="335"/>
      <c r="E464" s="335"/>
      <c r="F464" s="338"/>
      <c r="G464" s="323"/>
      <c r="H464" s="396" t="str">
        <f>IF(Business!$D$22&gt;0,+$G464*Business!$D$20/Business!$D$22,"")</f>
        <v/>
      </c>
      <c r="I464" s="396" t="str">
        <f>IF(Business!$D$22&gt;0,+$G464*Business!$D$21/Business!$D$22,"")</f>
        <v/>
      </c>
    </row>
    <row r="465" spans="1:9">
      <c r="A465" s="334"/>
      <c r="B465" s="335"/>
      <c r="C465" s="335"/>
      <c r="D465" s="335"/>
      <c r="E465" s="335"/>
      <c r="F465" s="338"/>
      <c r="G465" s="323"/>
      <c r="H465" s="396" t="str">
        <f>IF(Business!$D$22&gt;0,+$G465*Business!$D$20/Business!$D$22,"")</f>
        <v/>
      </c>
      <c r="I465" s="396" t="str">
        <f>IF(Business!$D$22&gt;0,+$G465*Business!$D$21/Business!$D$22,"")</f>
        <v/>
      </c>
    </row>
    <row r="466" spans="1:9">
      <c r="A466" s="334"/>
      <c r="B466" s="335"/>
      <c r="C466" s="335"/>
      <c r="D466" s="335"/>
      <c r="E466" s="335"/>
      <c r="F466" s="338"/>
      <c r="G466" s="323"/>
      <c r="H466" s="396" t="str">
        <f>IF(Business!$D$22&gt;0,+$G466*Business!$D$20/Business!$D$22,"")</f>
        <v/>
      </c>
      <c r="I466" s="396" t="str">
        <f>IF(Business!$D$22&gt;0,+$G466*Business!$D$21/Business!$D$22,"")</f>
        <v/>
      </c>
    </row>
    <row r="467" spans="1:9">
      <c r="A467" s="334"/>
      <c r="B467" s="335"/>
      <c r="C467" s="335"/>
      <c r="D467" s="335"/>
      <c r="E467" s="335"/>
      <c r="F467" s="338"/>
      <c r="G467" s="323"/>
      <c r="H467" s="396" t="str">
        <f>IF(Business!$D$22&gt;0,+$G467*Business!$D$20/Business!$D$22,"")</f>
        <v/>
      </c>
      <c r="I467" s="396" t="str">
        <f>IF(Business!$D$22&gt;0,+$G467*Business!$D$21/Business!$D$22,"")</f>
        <v/>
      </c>
    </row>
    <row r="468" spans="1:9">
      <c r="A468" s="334"/>
      <c r="B468" s="335"/>
      <c r="C468" s="335"/>
      <c r="D468" s="335"/>
      <c r="E468" s="335"/>
      <c r="F468" s="338"/>
      <c r="G468" s="323"/>
      <c r="H468" s="396" t="str">
        <f>IF(Business!$D$22&gt;0,+$G468*Business!$D$20/Business!$D$22,"")</f>
        <v/>
      </c>
      <c r="I468" s="396" t="str">
        <f>IF(Business!$D$22&gt;0,+$G468*Business!$D$21/Business!$D$22,"")</f>
        <v/>
      </c>
    </row>
    <row r="469" spans="1:9">
      <c r="A469" s="334"/>
      <c r="B469" s="335"/>
      <c r="C469" s="335"/>
      <c r="D469" s="335"/>
      <c r="E469" s="335"/>
      <c r="F469" s="338"/>
      <c r="G469" s="323"/>
      <c r="H469" s="396" t="str">
        <f>IF(Business!$D$22&gt;0,+$G469*Business!$D$20/Business!$D$22,"")</f>
        <v/>
      </c>
      <c r="I469" s="396" t="str">
        <f>IF(Business!$D$22&gt;0,+$G469*Business!$D$21/Business!$D$22,"")</f>
        <v/>
      </c>
    </row>
    <row r="470" spans="1:9">
      <c r="A470" s="334"/>
      <c r="B470" s="335"/>
      <c r="C470" s="335"/>
      <c r="D470" s="335"/>
      <c r="E470" s="335"/>
      <c r="F470" s="338"/>
      <c r="G470" s="323"/>
      <c r="H470" s="396" t="str">
        <f>IF(Business!$D$22&gt;0,+$G470*Business!$D$20/Business!$D$22,"")</f>
        <v/>
      </c>
      <c r="I470" s="396" t="str">
        <f>IF(Business!$D$22&gt;0,+$G470*Business!$D$21/Business!$D$22,"")</f>
        <v/>
      </c>
    </row>
    <row r="471" spans="1:9">
      <c r="A471" s="334"/>
      <c r="B471" s="335"/>
      <c r="C471" s="335"/>
      <c r="D471" s="335"/>
      <c r="E471" s="335"/>
      <c r="F471" s="338"/>
      <c r="G471" s="323"/>
      <c r="H471" s="396" t="str">
        <f>IF(Business!$D$22&gt;0,+$G471*Business!$D$20/Business!$D$22,"")</f>
        <v/>
      </c>
      <c r="I471" s="396" t="str">
        <f>IF(Business!$D$22&gt;0,+$G471*Business!$D$21/Business!$D$22,"")</f>
        <v/>
      </c>
    </row>
    <row r="472" spans="1:9">
      <c r="A472" s="334"/>
      <c r="B472" s="335"/>
      <c r="C472" s="335"/>
      <c r="D472" s="335"/>
      <c r="E472" s="335"/>
      <c r="F472" s="338"/>
      <c r="G472" s="323"/>
      <c r="H472" s="396" t="str">
        <f>IF(Business!$D$22&gt;0,+$G472*Business!$D$20/Business!$D$22,"")</f>
        <v/>
      </c>
      <c r="I472" s="396" t="str">
        <f>IF(Business!$D$22&gt;0,+$G472*Business!$D$21/Business!$D$22,"")</f>
        <v/>
      </c>
    </row>
    <row r="473" spans="1:9">
      <c r="A473" s="334"/>
      <c r="B473" s="335"/>
      <c r="C473" s="335"/>
      <c r="D473" s="335"/>
      <c r="E473" s="335"/>
      <c r="F473" s="338"/>
      <c r="G473" s="323"/>
      <c r="H473" s="396" t="str">
        <f>IF(Business!$D$22&gt;0,+$G473*Business!$D$20/Business!$D$22,"")</f>
        <v/>
      </c>
      <c r="I473" s="396" t="str">
        <f>IF(Business!$D$22&gt;0,+$G473*Business!$D$21/Business!$D$22,"")</f>
        <v/>
      </c>
    </row>
    <row r="474" spans="1:9">
      <c r="A474" s="334"/>
      <c r="B474" s="335"/>
      <c r="C474" s="335"/>
      <c r="D474" s="335"/>
      <c r="E474" s="335"/>
      <c r="F474" s="338"/>
      <c r="G474" s="323"/>
      <c r="H474" s="396" t="str">
        <f>IF(Business!$D$22&gt;0,+$G474*Business!$D$20/Business!$D$22,"")</f>
        <v/>
      </c>
      <c r="I474" s="396" t="str">
        <f>IF(Business!$D$22&gt;0,+$G474*Business!$D$21/Business!$D$22,"")</f>
        <v/>
      </c>
    </row>
    <row r="475" spans="1:9">
      <c r="A475" s="334"/>
      <c r="B475" s="335"/>
      <c r="C475" s="335"/>
      <c r="D475" s="335"/>
      <c r="E475" s="335"/>
      <c r="F475" s="338"/>
      <c r="G475" s="323"/>
      <c r="H475" s="396" t="str">
        <f>IF(Business!$D$22&gt;0,+$G475*Business!$D$20/Business!$D$22,"")</f>
        <v/>
      </c>
      <c r="I475" s="396" t="str">
        <f>IF(Business!$D$22&gt;0,+$G475*Business!$D$21/Business!$D$22,"")</f>
        <v/>
      </c>
    </row>
    <row r="476" spans="1:9">
      <c r="A476" s="334"/>
      <c r="B476" s="335"/>
      <c r="C476" s="335"/>
      <c r="D476" s="335"/>
      <c r="E476" s="335"/>
      <c r="F476" s="338"/>
      <c r="G476" s="323"/>
      <c r="H476" s="396" t="str">
        <f>IF(Business!$D$22&gt;0,+$G476*Business!$D$20/Business!$D$22,"")</f>
        <v/>
      </c>
      <c r="I476" s="396" t="str">
        <f>IF(Business!$D$22&gt;0,+$G476*Business!$D$21/Business!$D$22,"")</f>
        <v/>
      </c>
    </row>
    <row r="477" spans="1:9">
      <c r="A477" s="334"/>
      <c r="B477" s="335"/>
      <c r="C477" s="335"/>
      <c r="D477" s="335"/>
      <c r="E477" s="335"/>
      <c r="F477" s="338"/>
      <c r="G477" s="323"/>
      <c r="H477" s="396" t="str">
        <f>IF(Business!$D$22&gt;0,+$G477*Business!$D$20/Business!$D$22,"")</f>
        <v/>
      </c>
      <c r="I477" s="396" t="str">
        <f>IF(Business!$D$22&gt;0,+$G477*Business!$D$21/Business!$D$22,"")</f>
        <v/>
      </c>
    </row>
    <row r="478" spans="1:9">
      <c r="A478" s="334"/>
      <c r="B478" s="335"/>
      <c r="C478" s="335"/>
      <c r="D478" s="335"/>
      <c r="E478" s="335"/>
      <c r="F478" s="338"/>
      <c r="G478" s="323"/>
      <c r="H478" s="396" t="str">
        <f>IF(Business!$D$22&gt;0,+$G478*Business!$D$20/Business!$D$22,"")</f>
        <v/>
      </c>
      <c r="I478" s="396" t="str">
        <f>IF(Business!$D$22&gt;0,+$G478*Business!$D$21/Business!$D$22,"")</f>
        <v/>
      </c>
    </row>
    <row r="479" spans="1:9">
      <c r="A479" s="334"/>
      <c r="B479" s="335"/>
      <c r="C479" s="335"/>
      <c r="D479" s="335"/>
      <c r="E479" s="335"/>
      <c r="F479" s="338"/>
      <c r="G479" s="323"/>
      <c r="H479" s="396" t="str">
        <f>IF(Business!$D$22&gt;0,+$G479*Business!$D$20/Business!$D$22,"")</f>
        <v/>
      </c>
      <c r="I479" s="396" t="str">
        <f>IF(Business!$D$22&gt;0,+$G479*Business!$D$21/Business!$D$22,"")</f>
        <v/>
      </c>
    </row>
    <row r="480" spans="1:9">
      <c r="A480" s="334"/>
      <c r="B480" s="335"/>
      <c r="C480" s="335"/>
      <c r="D480" s="335"/>
      <c r="E480" s="335"/>
      <c r="F480" s="338"/>
      <c r="G480" s="323"/>
      <c r="H480" s="396" t="str">
        <f>IF(Business!$D$22&gt;0,+$G480*Business!$D$20/Business!$D$22,"")</f>
        <v/>
      </c>
      <c r="I480" s="396" t="str">
        <f>IF(Business!$D$22&gt;0,+$G480*Business!$D$21/Business!$D$22,"")</f>
        <v/>
      </c>
    </row>
    <row r="481" spans="1:9">
      <c r="A481" s="334"/>
      <c r="B481" s="335"/>
      <c r="C481" s="335"/>
      <c r="D481" s="335"/>
      <c r="E481" s="335"/>
      <c r="F481" s="338"/>
      <c r="G481" s="323"/>
      <c r="H481" s="396" t="str">
        <f>IF(Business!$D$22&gt;0,+$G481*Business!$D$20/Business!$D$22,"")</f>
        <v/>
      </c>
      <c r="I481" s="396" t="str">
        <f>IF(Business!$D$22&gt;0,+$G481*Business!$D$21/Business!$D$22,"")</f>
        <v/>
      </c>
    </row>
    <row r="482" spans="1:9">
      <c r="A482" s="334"/>
      <c r="B482" s="335"/>
      <c r="C482" s="335"/>
      <c r="D482" s="335"/>
      <c r="E482" s="335"/>
      <c r="F482" s="338"/>
      <c r="G482" s="323"/>
      <c r="H482" s="396" t="str">
        <f>IF(Business!$D$22&gt;0,+$G482*Business!$D$20/Business!$D$22,"")</f>
        <v/>
      </c>
      <c r="I482" s="396" t="str">
        <f>IF(Business!$D$22&gt;0,+$G482*Business!$D$21/Business!$D$22,"")</f>
        <v/>
      </c>
    </row>
    <row r="483" spans="1:9">
      <c r="A483" s="334"/>
      <c r="B483" s="335"/>
      <c r="C483" s="335"/>
      <c r="D483" s="335"/>
      <c r="E483" s="335"/>
      <c r="F483" s="338"/>
      <c r="G483" s="323"/>
      <c r="H483" s="396" t="str">
        <f>IF(Business!$D$22&gt;0,+$G483*Business!$D$20/Business!$D$22,"")</f>
        <v/>
      </c>
      <c r="I483" s="396" t="str">
        <f>IF(Business!$D$22&gt;0,+$G483*Business!$D$21/Business!$D$22,"")</f>
        <v/>
      </c>
    </row>
    <row r="484" spans="1:9">
      <c r="A484" s="334"/>
      <c r="B484" s="335"/>
      <c r="C484" s="335"/>
      <c r="D484" s="335"/>
      <c r="E484" s="335"/>
      <c r="F484" s="338"/>
      <c r="G484" s="323"/>
      <c r="H484" s="396" t="str">
        <f>IF(Business!$D$22&gt;0,+$G484*Business!$D$20/Business!$D$22,"")</f>
        <v/>
      </c>
      <c r="I484" s="396" t="str">
        <f>IF(Business!$D$22&gt;0,+$G484*Business!$D$21/Business!$D$22,"")</f>
        <v/>
      </c>
    </row>
    <row r="485" spans="1:9">
      <c r="A485" s="334"/>
      <c r="B485" s="335"/>
      <c r="C485" s="335"/>
      <c r="D485" s="335"/>
      <c r="E485" s="335"/>
      <c r="F485" s="338"/>
      <c r="G485" s="323"/>
      <c r="H485" s="396" t="str">
        <f>IF(Business!$D$22&gt;0,+$G485*Business!$D$20/Business!$D$22,"")</f>
        <v/>
      </c>
      <c r="I485" s="396" t="str">
        <f>IF(Business!$D$22&gt;0,+$G485*Business!$D$21/Business!$D$22,"")</f>
        <v/>
      </c>
    </row>
    <row r="486" spans="1:9">
      <c r="A486" s="334"/>
      <c r="B486" s="335"/>
      <c r="C486" s="335"/>
      <c r="D486" s="335"/>
      <c r="E486" s="335"/>
      <c r="F486" s="338"/>
      <c r="G486" s="323"/>
      <c r="H486" s="396" t="str">
        <f>IF(Business!$D$22&gt;0,+$G486*Business!$D$20/Business!$D$22,"")</f>
        <v/>
      </c>
      <c r="I486" s="396" t="str">
        <f>IF(Business!$D$22&gt;0,+$G486*Business!$D$21/Business!$D$22,"")</f>
        <v/>
      </c>
    </row>
    <row r="487" spans="1:9">
      <c r="A487" s="334"/>
      <c r="B487" s="335"/>
      <c r="C487" s="335"/>
      <c r="D487" s="335"/>
      <c r="E487" s="335"/>
      <c r="F487" s="338"/>
      <c r="G487" s="323"/>
      <c r="H487" s="396" t="str">
        <f>IF(Business!$D$22&gt;0,+$G487*Business!$D$20/Business!$D$22,"")</f>
        <v/>
      </c>
      <c r="I487" s="396" t="str">
        <f>IF(Business!$D$22&gt;0,+$G487*Business!$D$21/Business!$D$22,"")</f>
        <v/>
      </c>
    </row>
    <row r="488" spans="1:9">
      <c r="A488" s="334"/>
      <c r="B488" s="335"/>
      <c r="C488" s="335"/>
      <c r="D488" s="335"/>
      <c r="E488" s="335"/>
      <c r="F488" s="338"/>
      <c r="G488" s="323"/>
      <c r="H488" s="396" t="str">
        <f>IF(Business!$D$22&gt;0,+$G488*Business!$D$20/Business!$D$22,"")</f>
        <v/>
      </c>
      <c r="I488" s="396" t="str">
        <f>IF(Business!$D$22&gt;0,+$G488*Business!$D$21/Business!$D$22,"")</f>
        <v/>
      </c>
    </row>
    <row r="489" spans="1:9">
      <c r="A489" s="334"/>
      <c r="B489" s="335"/>
      <c r="C489" s="335"/>
      <c r="D489" s="335"/>
      <c r="E489" s="335"/>
      <c r="F489" s="338"/>
      <c r="G489" s="323"/>
      <c r="H489" s="396" t="str">
        <f>IF(Business!$D$22&gt;0,+$G489*Business!$D$20/Business!$D$22,"")</f>
        <v/>
      </c>
      <c r="I489" s="396" t="str">
        <f>IF(Business!$D$22&gt;0,+$G489*Business!$D$21/Business!$D$22,"")</f>
        <v/>
      </c>
    </row>
    <row r="490" spans="1:9">
      <c r="A490" s="334"/>
      <c r="B490" s="335"/>
      <c r="C490" s="335"/>
      <c r="D490" s="335"/>
      <c r="E490" s="335"/>
      <c r="F490" s="338"/>
      <c r="G490" s="323"/>
      <c r="H490" s="396" t="str">
        <f>IF(Business!$D$22&gt;0,+$G490*Business!$D$20/Business!$D$22,"")</f>
        <v/>
      </c>
      <c r="I490" s="396" t="str">
        <f>IF(Business!$D$22&gt;0,+$G490*Business!$D$21/Business!$D$22,"")</f>
        <v/>
      </c>
    </row>
    <row r="491" spans="1:9">
      <c r="A491" s="334"/>
      <c r="B491" s="335"/>
      <c r="C491" s="335"/>
      <c r="D491" s="335"/>
      <c r="E491" s="335"/>
      <c r="F491" s="338"/>
      <c r="G491" s="323"/>
      <c r="H491" s="396" t="str">
        <f>IF(Business!$D$22&gt;0,+$G491*Business!$D$20/Business!$D$22,"")</f>
        <v/>
      </c>
      <c r="I491" s="396" t="str">
        <f>IF(Business!$D$22&gt;0,+$G491*Business!$D$21/Business!$D$22,"")</f>
        <v/>
      </c>
    </row>
    <row r="492" spans="1:9">
      <c r="A492" s="334"/>
      <c r="B492" s="335"/>
      <c r="C492" s="335"/>
      <c r="D492" s="335"/>
      <c r="E492" s="335"/>
      <c r="F492" s="338"/>
      <c r="G492" s="323"/>
      <c r="H492" s="396" t="str">
        <f>IF(Business!$D$22&gt;0,+$G492*Business!$D$20/Business!$D$22,"")</f>
        <v/>
      </c>
      <c r="I492" s="396" t="str">
        <f>IF(Business!$D$22&gt;0,+$G492*Business!$D$21/Business!$D$22,"")</f>
        <v/>
      </c>
    </row>
    <row r="493" spans="1:9">
      <c r="A493" s="334"/>
      <c r="B493" s="335"/>
      <c r="C493" s="335"/>
      <c r="D493" s="335"/>
      <c r="E493" s="335"/>
      <c r="F493" s="338"/>
      <c r="G493" s="323"/>
      <c r="H493" s="396" t="str">
        <f>IF(Business!$D$22&gt;0,+$G493*Business!$D$20/Business!$D$22,"")</f>
        <v/>
      </c>
      <c r="I493" s="396" t="str">
        <f>IF(Business!$D$22&gt;0,+$G493*Business!$D$21/Business!$D$22,"")</f>
        <v/>
      </c>
    </row>
    <row r="494" spans="1:9">
      <c r="A494" s="334"/>
      <c r="B494" s="335"/>
      <c r="C494" s="335"/>
      <c r="D494" s="335"/>
      <c r="E494" s="335"/>
      <c r="F494" s="338"/>
      <c r="G494" s="323"/>
      <c r="H494" s="396" t="str">
        <f>IF(Business!$D$22&gt;0,+$G494*Business!$D$20/Business!$D$22,"")</f>
        <v/>
      </c>
      <c r="I494" s="396" t="str">
        <f>IF(Business!$D$22&gt;0,+$G494*Business!$D$21/Business!$D$22,"")</f>
        <v/>
      </c>
    </row>
    <row r="495" spans="1:9">
      <c r="A495" s="334"/>
      <c r="B495" s="335"/>
      <c r="C495" s="335"/>
      <c r="D495" s="335"/>
      <c r="E495" s="335"/>
      <c r="F495" s="338"/>
      <c r="G495" s="323"/>
      <c r="H495" s="396" t="str">
        <f>IF(Business!$D$22&gt;0,+$G495*Business!$D$20/Business!$D$22,"")</f>
        <v/>
      </c>
      <c r="I495" s="396" t="str">
        <f>IF(Business!$D$22&gt;0,+$G495*Business!$D$21/Business!$D$22,"")</f>
        <v/>
      </c>
    </row>
    <row r="496" spans="1:9">
      <c r="A496" s="334"/>
      <c r="B496" s="335"/>
      <c r="C496" s="335"/>
      <c r="D496" s="335"/>
      <c r="E496" s="335"/>
      <c r="F496" s="338"/>
      <c r="G496" s="323"/>
      <c r="H496" s="396" t="str">
        <f>IF(Business!$D$22&gt;0,+$G496*Business!$D$20/Business!$D$22,"")</f>
        <v/>
      </c>
      <c r="I496" s="396" t="str">
        <f>IF(Business!$D$22&gt;0,+$G496*Business!$D$21/Business!$D$22,"")</f>
        <v/>
      </c>
    </row>
    <row r="497" spans="1:9">
      <c r="A497" s="334"/>
      <c r="B497" s="335"/>
      <c r="C497" s="335"/>
      <c r="D497" s="335"/>
      <c r="E497" s="335"/>
      <c r="F497" s="338"/>
      <c r="G497" s="323"/>
      <c r="H497" s="396" t="str">
        <f>IF(Business!$D$22&gt;0,+$G497*Business!$D$20/Business!$D$22,"")</f>
        <v/>
      </c>
      <c r="I497" s="396" t="str">
        <f>IF(Business!$D$22&gt;0,+$G497*Business!$D$21/Business!$D$22,"")</f>
        <v/>
      </c>
    </row>
    <row r="498" spans="1:9">
      <c r="A498" s="334"/>
      <c r="B498" s="335"/>
      <c r="C498" s="335"/>
      <c r="D498" s="335"/>
      <c r="E498" s="335"/>
      <c r="F498" s="338"/>
      <c r="G498" s="323"/>
      <c r="H498" s="396" t="str">
        <f>IF(Business!$D$22&gt;0,+$G498*Business!$D$20/Business!$D$22,"")</f>
        <v/>
      </c>
      <c r="I498" s="396" t="str">
        <f>IF(Business!$D$22&gt;0,+$G498*Business!$D$21/Business!$D$22,"")</f>
        <v/>
      </c>
    </row>
    <row r="499" spans="1:9">
      <c r="A499" s="334"/>
      <c r="B499" s="335"/>
      <c r="C499" s="335"/>
      <c r="D499" s="335"/>
      <c r="E499" s="335"/>
      <c r="F499" s="338"/>
      <c r="G499" s="323"/>
      <c r="H499" s="396" t="str">
        <f>IF(Business!$D$22&gt;0,+$G499*Business!$D$20/Business!$D$22,"")</f>
        <v/>
      </c>
      <c r="I499" s="396" t="str">
        <f>IF(Business!$D$22&gt;0,+$G499*Business!$D$21/Business!$D$22,"")</f>
        <v/>
      </c>
    </row>
    <row r="500" spans="1:9">
      <c r="A500" s="334"/>
      <c r="B500" s="335"/>
      <c r="C500" s="335"/>
      <c r="D500" s="335"/>
      <c r="E500" s="335"/>
      <c r="F500" s="338"/>
      <c r="G500" s="323"/>
      <c r="H500" s="396" t="str">
        <f>IF(Business!$D$22&gt;0,+$G500*Business!$D$20/Business!$D$22,"")</f>
        <v/>
      </c>
      <c r="I500" s="396" t="str">
        <f>IF(Business!$D$22&gt;0,+$G500*Business!$D$21/Business!$D$22,"")</f>
        <v/>
      </c>
    </row>
    <row r="501" spans="1:9">
      <c r="A501" s="334"/>
      <c r="B501" s="335"/>
      <c r="C501" s="335"/>
      <c r="D501" s="335"/>
      <c r="E501" s="335"/>
      <c r="F501" s="338"/>
      <c r="G501" s="323"/>
      <c r="H501" s="396" t="str">
        <f>IF(Business!$D$22&gt;0,+$G501*Business!$D$20/Business!$D$22,"")</f>
        <v/>
      </c>
      <c r="I501" s="396" t="str">
        <f>IF(Business!$D$22&gt;0,+$G501*Business!$D$21/Business!$D$22,"")</f>
        <v/>
      </c>
    </row>
    <row r="502" spans="1:9">
      <c r="A502" s="334"/>
      <c r="B502" s="335"/>
      <c r="C502" s="335"/>
      <c r="D502" s="335"/>
      <c r="E502" s="335"/>
      <c r="F502" s="338"/>
      <c r="G502" s="323"/>
      <c r="H502" s="396" t="str">
        <f>IF(Business!$D$22&gt;0,+$G502*Business!$D$20/Business!$D$22,"")</f>
        <v/>
      </c>
      <c r="I502" s="396" t="str">
        <f>IF(Business!$D$22&gt;0,+$G502*Business!$D$21/Business!$D$22,"")</f>
        <v/>
      </c>
    </row>
    <row r="503" spans="1:9">
      <c r="A503" s="334"/>
      <c r="B503" s="335"/>
      <c r="C503" s="335"/>
      <c r="D503" s="335"/>
      <c r="E503" s="335"/>
      <c r="F503" s="338"/>
      <c r="G503" s="323"/>
      <c r="H503" s="396" t="str">
        <f>IF(Business!$D$22&gt;0,+$G503*Business!$D$20/Business!$D$22,"")</f>
        <v/>
      </c>
      <c r="I503" s="396" t="str">
        <f>IF(Business!$D$22&gt;0,+$G503*Business!$D$21/Business!$D$22,"")</f>
        <v/>
      </c>
    </row>
    <row r="504" spans="1:9">
      <c r="A504" s="334"/>
      <c r="B504" s="335"/>
      <c r="C504" s="335"/>
      <c r="D504" s="335"/>
      <c r="E504" s="335"/>
      <c r="F504" s="338"/>
      <c r="G504" s="323"/>
      <c r="H504" s="396" t="str">
        <f>IF(Business!$D$22&gt;0,+$G504*Business!$D$20/Business!$D$22,"")</f>
        <v/>
      </c>
      <c r="I504" s="396" t="str">
        <f>IF(Business!$D$22&gt;0,+$G504*Business!$D$21/Business!$D$22,"")</f>
        <v/>
      </c>
    </row>
    <row r="505" spans="1:9">
      <c r="A505" s="334"/>
      <c r="B505" s="335"/>
      <c r="C505" s="335"/>
      <c r="D505" s="335"/>
      <c r="E505" s="335"/>
      <c r="F505" s="338"/>
      <c r="G505" s="323"/>
      <c r="H505" s="396" t="str">
        <f>IF(Business!$D$22&gt;0,+$G505*Business!$D$20/Business!$D$22,"")</f>
        <v/>
      </c>
      <c r="I505" s="396" t="str">
        <f>IF(Business!$D$22&gt;0,+$G505*Business!$D$21/Business!$D$22,"")</f>
        <v/>
      </c>
    </row>
    <row r="506" spans="1:9">
      <c r="A506" s="334"/>
      <c r="B506" s="335"/>
      <c r="C506" s="335"/>
      <c r="D506" s="335"/>
      <c r="E506" s="335"/>
      <c r="F506" s="338"/>
      <c r="G506" s="323"/>
      <c r="H506" s="396" t="str">
        <f>IF(Business!$D$22&gt;0,+$G506*Business!$D$20/Business!$D$22,"")</f>
        <v/>
      </c>
      <c r="I506" s="396" t="str">
        <f>IF(Business!$D$22&gt;0,+$G506*Business!$D$21/Business!$D$22,"")</f>
        <v/>
      </c>
    </row>
    <row r="507" spans="1:9">
      <c r="A507" s="334"/>
      <c r="B507" s="335"/>
      <c r="C507" s="335"/>
      <c r="D507" s="335"/>
      <c r="E507" s="335"/>
      <c r="F507" s="338"/>
      <c r="G507" s="323"/>
      <c r="H507" s="396" t="str">
        <f>IF(Business!$D$22&gt;0,+$G507*Business!$D$20/Business!$D$22,"")</f>
        <v/>
      </c>
      <c r="I507" s="396" t="str">
        <f>IF(Business!$D$22&gt;0,+$G507*Business!$D$21/Business!$D$22,"")</f>
        <v/>
      </c>
    </row>
    <row r="508" spans="1:9">
      <c r="A508" s="334"/>
      <c r="B508" s="335"/>
      <c r="C508" s="335"/>
      <c r="D508" s="335"/>
      <c r="E508" s="335"/>
      <c r="F508" s="338"/>
      <c r="G508" s="323"/>
      <c r="H508" s="396" t="str">
        <f>IF(Business!$D$22&gt;0,+$G508*Business!$D$20/Business!$D$22,"")</f>
        <v/>
      </c>
      <c r="I508" s="396" t="str">
        <f>IF(Business!$D$22&gt;0,+$G508*Business!$D$21/Business!$D$22,"")</f>
        <v/>
      </c>
    </row>
    <row r="509" spans="1:9">
      <c r="A509" s="334"/>
      <c r="B509" s="335"/>
      <c r="C509" s="335"/>
      <c r="D509" s="335"/>
      <c r="E509" s="335"/>
      <c r="F509" s="338"/>
      <c r="G509" s="323"/>
      <c r="H509" s="396" t="str">
        <f>IF(Business!$D$22&gt;0,+$G509*Business!$D$20/Business!$D$22,"")</f>
        <v/>
      </c>
      <c r="I509" s="396" t="str">
        <f>IF(Business!$D$22&gt;0,+$G509*Business!$D$21/Business!$D$22,"")</f>
        <v/>
      </c>
    </row>
    <row r="510" spans="1:9">
      <c r="A510" s="334"/>
      <c r="B510" s="335"/>
      <c r="C510" s="335"/>
      <c r="D510" s="335"/>
      <c r="E510" s="335"/>
      <c r="F510" s="338"/>
      <c r="G510" s="323"/>
      <c r="H510" s="396" t="str">
        <f>IF(Business!$D$22&gt;0,+$G510*Business!$D$20/Business!$D$22,"")</f>
        <v/>
      </c>
      <c r="I510" s="396" t="str">
        <f>IF(Business!$D$22&gt;0,+$G510*Business!$D$21/Business!$D$22,"")</f>
        <v/>
      </c>
    </row>
    <row r="511" spans="1:9">
      <c r="A511" s="334"/>
      <c r="B511" s="335"/>
      <c r="C511" s="335"/>
      <c r="D511" s="335"/>
      <c r="E511" s="335"/>
      <c r="F511" s="338"/>
      <c r="G511" s="323"/>
      <c r="H511" s="396" t="str">
        <f>IF(Business!$D$22&gt;0,+$G511*Business!$D$20/Business!$D$22,"")</f>
        <v/>
      </c>
      <c r="I511" s="396" t="str">
        <f>IF(Business!$D$22&gt;0,+$G511*Business!$D$21/Business!$D$22,"")</f>
        <v/>
      </c>
    </row>
    <row r="512" spans="1:9">
      <c r="A512" s="334"/>
      <c r="B512" s="335"/>
      <c r="C512" s="335"/>
      <c r="D512" s="335"/>
      <c r="E512" s="335"/>
      <c r="F512" s="338"/>
      <c r="G512" s="323"/>
      <c r="H512" s="396" t="str">
        <f>IF(Business!$D$22&gt;0,+$G512*Business!$D$20/Business!$D$22,"")</f>
        <v/>
      </c>
      <c r="I512" s="396" t="str">
        <f>IF(Business!$D$22&gt;0,+$G512*Business!$D$21/Business!$D$22,"")</f>
        <v/>
      </c>
    </row>
    <row r="513" spans="1:9">
      <c r="A513" s="334"/>
      <c r="B513" s="335"/>
      <c r="C513" s="335"/>
      <c r="D513" s="335"/>
      <c r="E513" s="335"/>
      <c r="F513" s="338"/>
      <c r="G513" s="323"/>
      <c r="H513" s="396" t="str">
        <f>IF(Business!$D$22&gt;0,+$G513*Business!$D$20/Business!$D$22,"")</f>
        <v/>
      </c>
      <c r="I513" s="396" t="str">
        <f>IF(Business!$D$22&gt;0,+$G513*Business!$D$21/Business!$D$22,"")</f>
        <v/>
      </c>
    </row>
    <row r="514" spans="1:9">
      <c r="A514" s="334"/>
      <c r="B514" s="335"/>
      <c r="C514" s="335"/>
      <c r="D514" s="335"/>
      <c r="E514" s="335"/>
      <c r="F514" s="338"/>
      <c r="G514" s="323"/>
      <c r="H514" s="396" t="str">
        <f>IF(Business!$D$22&gt;0,+$G514*Business!$D$20/Business!$D$22,"")</f>
        <v/>
      </c>
      <c r="I514" s="396" t="str">
        <f>IF(Business!$D$22&gt;0,+$G514*Business!$D$21/Business!$D$22,"")</f>
        <v/>
      </c>
    </row>
    <row r="515" spans="1:9">
      <c r="A515" s="334"/>
      <c r="B515" s="335"/>
      <c r="C515" s="335"/>
      <c r="D515" s="335"/>
      <c r="E515" s="335"/>
      <c r="F515" s="338"/>
      <c r="G515" s="323"/>
      <c r="H515" s="396" t="str">
        <f>IF(Business!$D$22&gt;0,+$G515*Business!$D$20/Business!$D$22,"")</f>
        <v/>
      </c>
      <c r="I515" s="396" t="str">
        <f>IF(Business!$D$22&gt;0,+$G515*Business!$D$21/Business!$D$22,"")</f>
        <v/>
      </c>
    </row>
    <row r="516" spans="1:9">
      <c r="A516" s="334"/>
      <c r="B516" s="335"/>
      <c r="C516" s="335"/>
      <c r="D516" s="335"/>
      <c r="E516" s="335"/>
      <c r="F516" s="338"/>
      <c r="G516" s="323"/>
      <c r="H516" s="396" t="str">
        <f>IF(Business!$D$22&gt;0,+$G516*Business!$D$20/Business!$D$22,"")</f>
        <v/>
      </c>
      <c r="I516" s="396" t="str">
        <f>IF(Business!$D$22&gt;0,+$G516*Business!$D$21/Business!$D$22,"")</f>
        <v/>
      </c>
    </row>
    <row r="517" spans="1:9">
      <c r="A517" s="334"/>
      <c r="B517" s="335"/>
      <c r="C517" s="335"/>
      <c r="D517" s="335"/>
      <c r="E517" s="335"/>
      <c r="F517" s="338"/>
      <c r="G517" s="323"/>
      <c r="H517" s="396" t="str">
        <f>IF(Business!$D$22&gt;0,+$G517*Business!$D$20/Business!$D$22,"")</f>
        <v/>
      </c>
      <c r="I517" s="396" t="str">
        <f>IF(Business!$D$22&gt;0,+$G517*Business!$D$21/Business!$D$22,"")</f>
        <v/>
      </c>
    </row>
    <row r="518" spans="1:9">
      <c r="A518" s="334"/>
      <c r="B518" s="335"/>
      <c r="C518" s="335"/>
      <c r="D518" s="335"/>
      <c r="E518" s="335"/>
      <c r="F518" s="338"/>
      <c r="G518" s="323"/>
      <c r="H518" s="396" t="str">
        <f>IF(Business!$D$22&gt;0,+$G518*Business!$D$20/Business!$D$22,"")</f>
        <v/>
      </c>
      <c r="I518" s="396" t="str">
        <f>IF(Business!$D$22&gt;0,+$G518*Business!$D$21/Business!$D$22,"")</f>
        <v/>
      </c>
    </row>
    <row r="519" spans="1:9">
      <c r="A519" s="334"/>
      <c r="B519" s="335"/>
      <c r="C519" s="335"/>
      <c r="D519" s="335"/>
      <c r="E519" s="335"/>
      <c r="F519" s="338"/>
      <c r="G519" s="323"/>
      <c r="H519" s="396" t="str">
        <f>IF(Business!$D$22&gt;0,+$G519*Business!$D$20/Business!$D$22,"")</f>
        <v/>
      </c>
      <c r="I519" s="396" t="str">
        <f>IF(Business!$D$22&gt;0,+$G519*Business!$D$21/Business!$D$22,"")</f>
        <v/>
      </c>
    </row>
    <row r="520" spans="1:9">
      <c r="A520" s="334"/>
      <c r="B520" s="335"/>
      <c r="C520" s="335"/>
      <c r="D520" s="335"/>
      <c r="E520" s="335"/>
      <c r="F520" s="338"/>
      <c r="G520" s="323"/>
      <c r="H520" s="396" t="str">
        <f>IF(Business!$D$22&gt;0,+$G520*Business!$D$20/Business!$D$22,"")</f>
        <v/>
      </c>
      <c r="I520" s="396" t="str">
        <f>IF(Business!$D$22&gt;0,+$G520*Business!$D$21/Business!$D$22,"")</f>
        <v/>
      </c>
    </row>
    <row r="521" spans="1:9">
      <c r="A521" s="334"/>
      <c r="B521" s="335"/>
      <c r="C521" s="335"/>
      <c r="D521" s="335"/>
      <c r="E521" s="335"/>
      <c r="F521" s="338"/>
      <c r="G521" s="323"/>
      <c r="H521" s="396" t="str">
        <f>IF(Business!$D$22&gt;0,+$G521*Business!$D$20/Business!$D$22,"")</f>
        <v/>
      </c>
      <c r="I521" s="396" t="str">
        <f>IF(Business!$D$22&gt;0,+$G521*Business!$D$21/Business!$D$22,"")</f>
        <v/>
      </c>
    </row>
    <row r="522" spans="1:9">
      <c r="A522" s="334"/>
      <c r="B522" s="335"/>
      <c r="C522" s="335"/>
      <c r="D522" s="335"/>
      <c r="E522" s="335"/>
      <c r="F522" s="338"/>
      <c r="G522" s="323"/>
      <c r="H522" s="396" t="str">
        <f>IF(Business!$D$22&gt;0,+$G522*Business!$D$20/Business!$D$22,"")</f>
        <v/>
      </c>
      <c r="I522" s="396" t="str">
        <f>IF(Business!$D$22&gt;0,+$G522*Business!$D$21/Business!$D$22,"")</f>
        <v/>
      </c>
    </row>
    <row r="523" spans="1:9">
      <c r="A523" s="334"/>
      <c r="B523" s="335"/>
      <c r="C523" s="335"/>
      <c r="D523" s="335"/>
      <c r="E523" s="335"/>
      <c r="F523" s="338"/>
      <c r="G523" s="323"/>
      <c r="H523" s="396" t="str">
        <f>IF(Business!$D$22&gt;0,+$G523*Business!$D$20/Business!$D$22,"")</f>
        <v/>
      </c>
      <c r="I523" s="396" t="str">
        <f>IF(Business!$D$22&gt;0,+$G523*Business!$D$21/Business!$D$22,"")</f>
        <v/>
      </c>
    </row>
    <row r="524" spans="1:9">
      <c r="A524" s="334"/>
      <c r="B524" s="335"/>
      <c r="C524" s="335"/>
      <c r="D524" s="335"/>
      <c r="E524" s="335"/>
      <c r="F524" s="338"/>
      <c r="G524" s="323"/>
      <c r="H524" s="396" t="str">
        <f>IF(Business!$D$22&gt;0,+$G524*Business!$D$20/Business!$D$22,"")</f>
        <v/>
      </c>
      <c r="I524" s="396" t="str">
        <f>IF(Business!$D$22&gt;0,+$G524*Business!$D$21/Business!$D$22,"")</f>
        <v/>
      </c>
    </row>
    <row r="525" spans="1:9">
      <c r="A525" s="334"/>
      <c r="B525" s="335"/>
      <c r="C525" s="335"/>
      <c r="D525" s="335"/>
      <c r="E525" s="335"/>
      <c r="F525" s="338"/>
      <c r="G525" s="323"/>
      <c r="H525" s="396" t="str">
        <f>IF(Business!$D$22&gt;0,+$G525*Business!$D$20/Business!$D$22,"")</f>
        <v/>
      </c>
      <c r="I525" s="396" t="str">
        <f>IF(Business!$D$22&gt;0,+$G525*Business!$D$21/Business!$D$22,"")</f>
        <v/>
      </c>
    </row>
    <row r="526" spans="1:9">
      <c r="A526" s="334"/>
      <c r="B526" s="335"/>
      <c r="C526" s="335"/>
      <c r="D526" s="335"/>
      <c r="E526" s="335"/>
      <c r="F526" s="338"/>
      <c r="G526" s="323"/>
      <c r="H526" s="396" t="str">
        <f>IF(Business!$D$22&gt;0,+$G526*Business!$D$20/Business!$D$22,"")</f>
        <v/>
      </c>
      <c r="I526" s="396" t="str">
        <f>IF(Business!$D$22&gt;0,+$G526*Business!$D$21/Business!$D$22,"")</f>
        <v/>
      </c>
    </row>
    <row r="527" spans="1:9">
      <c r="A527" s="334"/>
      <c r="B527" s="335"/>
      <c r="C527" s="335"/>
      <c r="D527" s="335"/>
      <c r="E527" s="335"/>
      <c r="F527" s="338"/>
      <c r="G527" s="323"/>
      <c r="H527" s="396" t="str">
        <f>IF(Business!$D$22&gt;0,+$G527*Business!$D$20/Business!$D$22,"")</f>
        <v/>
      </c>
      <c r="I527" s="396" t="str">
        <f>IF(Business!$D$22&gt;0,+$G527*Business!$D$21/Business!$D$22,"")</f>
        <v/>
      </c>
    </row>
    <row r="528" spans="1:9">
      <c r="A528" s="334"/>
      <c r="B528" s="335"/>
      <c r="C528" s="335"/>
      <c r="D528" s="335"/>
      <c r="E528" s="335"/>
      <c r="F528" s="338"/>
      <c r="G528" s="323"/>
      <c r="H528" s="396" t="str">
        <f>IF(Business!$D$22&gt;0,+$G528*Business!$D$20/Business!$D$22,"")</f>
        <v/>
      </c>
      <c r="I528" s="396" t="str">
        <f>IF(Business!$D$22&gt;0,+$G528*Business!$D$21/Business!$D$22,"")</f>
        <v/>
      </c>
    </row>
    <row r="529" spans="1:9">
      <c r="A529" s="334"/>
      <c r="B529" s="335"/>
      <c r="C529" s="335"/>
      <c r="D529" s="335"/>
      <c r="E529" s="335"/>
      <c r="F529" s="338"/>
      <c r="G529" s="323"/>
      <c r="H529" s="396" t="str">
        <f>IF(Business!$D$22&gt;0,+$G529*Business!$D$20/Business!$D$22,"")</f>
        <v/>
      </c>
      <c r="I529" s="396" t="str">
        <f>IF(Business!$D$22&gt;0,+$G529*Business!$D$21/Business!$D$22,"")</f>
        <v/>
      </c>
    </row>
    <row r="530" spans="1:9">
      <c r="A530" s="334"/>
      <c r="B530" s="335"/>
      <c r="C530" s="335"/>
      <c r="D530" s="335"/>
      <c r="E530" s="335"/>
      <c r="F530" s="338"/>
      <c r="G530" s="323"/>
      <c r="H530" s="396" t="str">
        <f>IF(Business!$D$22&gt;0,+$G530*Business!$D$20/Business!$D$22,"")</f>
        <v/>
      </c>
      <c r="I530" s="396" t="str">
        <f>IF(Business!$D$22&gt;0,+$G530*Business!$D$21/Business!$D$22,"")</f>
        <v/>
      </c>
    </row>
    <row r="531" spans="1:9">
      <c r="A531" s="334"/>
      <c r="B531" s="335"/>
      <c r="C531" s="335"/>
      <c r="D531" s="335"/>
      <c r="E531" s="335"/>
      <c r="F531" s="338"/>
      <c r="G531" s="323"/>
      <c r="H531" s="396" t="str">
        <f>IF(Business!$D$22&gt;0,+$G531*Business!$D$20/Business!$D$22,"")</f>
        <v/>
      </c>
      <c r="I531" s="396" t="str">
        <f>IF(Business!$D$22&gt;0,+$G531*Business!$D$21/Business!$D$22,"")</f>
        <v/>
      </c>
    </row>
    <row r="532" spans="1:9">
      <c r="A532" s="334"/>
      <c r="B532" s="335"/>
      <c r="C532" s="335"/>
      <c r="D532" s="335"/>
      <c r="E532" s="335"/>
      <c r="F532" s="338"/>
      <c r="G532" s="323"/>
      <c r="H532" s="396" t="str">
        <f>IF(Business!$D$22&gt;0,+$G532*Business!$D$20/Business!$D$22,"")</f>
        <v/>
      </c>
      <c r="I532" s="396" t="str">
        <f>IF(Business!$D$22&gt;0,+$G532*Business!$D$21/Business!$D$22,"")</f>
        <v/>
      </c>
    </row>
    <row r="533" spans="1:9">
      <c r="A533" s="334"/>
      <c r="B533" s="335"/>
      <c r="C533" s="335"/>
      <c r="D533" s="335"/>
      <c r="E533" s="335"/>
      <c r="F533" s="338"/>
      <c r="G533" s="323"/>
      <c r="H533" s="396" t="str">
        <f>IF(Business!$D$22&gt;0,+$G533*Business!$D$20/Business!$D$22,"")</f>
        <v/>
      </c>
      <c r="I533" s="396" t="str">
        <f>IF(Business!$D$22&gt;0,+$G533*Business!$D$21/Business!$D$22,"")</f>
        <v/>
      </c>
    </row>
    <row r="534" spans="1:9">
      <c r="A534" s="334"/>
      <c r="B534" s="335"/>
      <c r="C534" s="335"/>
      <c r="D534" s="335"/>
      <c r="E534" s="335"/>
      <c r="F534" s="338"/>
      <c r="G534" s="323"/>
      <c r="H534" s="396" t="str">
        <f>IF(Business!$D$22&gt;0,+$G534*Business!$D$20/Business!$D$22,"")</f>
        <v/>
      </c>
      <c r="I534" s="396" t="str">
        <f>IF(Business!$D$22&gt;0,+$G534*Business!$D$21/Business!$D$22,"")</f>
        <v/>
      </c>
    </row>
    <row r="535" spans="1:9">
      <c r="A535" s="334"/>
      <c r="B535" s="335"/>
      <c r="C535" s="335"/>
      <c r="D535" s="335"/>
      <c r="E535" s="335"/>
      <c r="F535" s="338"/>
      <c r="G535" s="323"/>
      <c r="H535" s="396" t="str">
        <f>IF(Business!$D$22&gt;0,+$G535*Business!$D$20/Business!$D$22,"")</f>
        <v/>
      </c>
      <c r="I535" s="396" t="str">
        <f>IF(Business!$D$22&gt;0,+$G535*Business!$D$21/Business!$D$22,"")</f>
        <v/>
      </c>
    </row>
    <row r="536" spans="1:9">
      <c r="A536" s="334"/>
      <c r="B536" s="335"/>
      <c r="C536" s="335"/>
      <c r="D536" s="335"/>
      <c r="E536" s="335"/>
      <c r="F536" s="338"/>
      <c r="G536" s="323"/>
      <c r="H536" s="396" t="str">
        <f>IF(Business!$D$22&gt;0,+$G536*Business!$D$20/Business!$D$22,"")</f>
        <v/>
      </c>
      <c r="I536" s="396" t="str">
        <f>IF(Business!$D$22&gt;0,+$G536*Business!$D$21/Business!$D$22,"")</f>
        <v/>
      </c>
    </row>
    <row r="537" spans="1:9">
      <c r="A537" s="334"/>
      <c r="B537" s="335"/>
      <c r="C537" s="335"/>
      <c r="D537" s="335"/>
      <c r="E537" s="335"/>
      <c r="F537" s="338"/>
      <c r="G537" s="323"/>
      <c r="H537" s="396" t="str">
        <f>IF(Business!$D$22&gt;0,+$G537*Business!$D$20/Business!$D$22,"")</f>
        <v/>
      </c>
      <c r="I537" s="396" t="str">
        <f>IF(Business!$D$22&gt;0,+$G537*Business!$D$21/Business!$D$22,"")</f>
        <v/>
      </c>
    </row>
    <row r="538" spans="1:9">
      <c r="A538" s="334"/>
      <c r="B538" s="335"/>
      <c r="C538" s="335"/>
      <c r="D538" s="335"/>
      <c r="E538" s="335"/>
      <c r="F538" s="338"/>
      <c r="G538" s="323"/>
      <c r="H538" s="396" t="str">
        <f>IF(Business!$D$22&gt;0,+$G538*Business!$D$20/Business!$D$22,"")</f>
        <v/>
      </c>
      <c r="I538" s="396" t="str">
        <f>IF(Business!$D$22&gt;0,+$G538*Business!$D$21/Business!$D$22,"")</f>
        <v/>
      </c>
    </row>
    <row r="539" spans="1:9">
      <c r="A539" s="334"/>
      <c r="B539" s="335"/>
      <c r="C539" s="335"/>
      <c r="D539" s="335"/>
      <c r="E539" s="335"/>
      <c r="F539" s="338"/>
      <c r="G539" s="323"/>
      <c r="H539" s="396" t="str">
        <f>IF(Business!$D$22&gt;0,+$G539*Business!$D$20/Business!$D$22,"")</f>
        <v/>
      </c>
      <c r="I539" s="396" t="str">
        <f>IF(Business!$D$22&gt;0,+$G539*Business!$D$21/Business!$D$22,"")</f>
        <v/>
      </c>
    </row>
    <row r="540" spans="1:9">
      <c r="A540" s="334"/>
      <c r="B540" s="335"/>
      <c r="C540" s="335"/>
      <c r="D540" s="335"/>
      <c r="E540" s="335"/>
      <c r="F540" s="338"/>
      <c r="G540" s="323"/>
      <c r="H540" s="396" t="str">
        <f>IF(Business!$D$22&gt;0,+$G540*Business!$D$20/Business!$D$22,"")</f>
        <v/>
      </c>
      <c r="I540" s="396" t="str">
        <f>IF(Business!$D$22&gt;0,+$G540*Business!$D$21/Business!$D$22,"")</f>
        <v/>
      </c>
    </row>
    <row r="541" spans="1:9">
      <c r="A541" s="334"/>
      <c r="B541" s="335"/>
      <c r="C541" s="335"/>
      <c r="D541" s="335"/>
      <c r="E541" s="335"/>
      <c r="F541" s="338"/>
      <c r="G541" s="323"/>
      <c r="H541" s="396" t="str">
        <f>IF(Business!$D$22&gt;0,+$G541*Business!$D$20/Business!$D$22,"")</f>
        <v/>
      </c>
      <c r="I541" s="396" t="str">
        <f>IF(Business!$D$22&gt;0,+$G541*Business!$D$21/Business!$D$22,"")</f>
        <v/>
      </c>
    </row>
    <row r="542" spans="1:9">
      <c r="A542" s="334"/>
      <c r="B542" s="335"/>
      <c r="C542" s="335"/>
      <c r="D542" s="335"/>
      <c r="E542" s="335"/>
      <c r="F542" s="338"/>
      <c r="G542" s="323"/>
      <c r="H542" s="396" t="str">
        <f>IF(Business!$D$22&gt;0,+$G542*Business!$D$20/Business!$D$22,"")</f>
        <v/>
      </c>
      <c r="I542" s="396" t="str">
        <f>IF(Business!$D$22&gt;0,+$G542*Business!$D$21/Business!$D$22,"")</f>
        <v/>
      </c>
    </row>
    <row r="543" spans="1:9">
      <c r="A543" s="334"/>
      <c r="B543" s="335"/>
      <c r="C543" s="335"/>
      <c r="D543" s="335"/>
      <c r="E543" s="335"/>
      <c r="F543" s="338"/>
      <c r="G543" s="323"/>
      <c r="H543" s="396" t="str">
        <f>IF(Business!$D$22&gt;0,+$G543*Business!$D$20/Business!$D$22,"")</f>
        <v/>
      </c>
      <c r="I543" s="396" t="str">
        <f>IF(Business!$D$22&gt;0,+$G543*Business!$D$21/Business!$D$22,"")</f>
        <v/>
      </c>
    </row>
    <row r="544" spans="1:9">
      <c r="A544" s="334"/>
      <c r="B544" s="335"/>
      <c r="C544" s="335"/>
      <c r="D544" s="335"/>
      <c r="E544" s="335"/>
      <c r="F544" s="338"/>
      <c r="G544" s="323"/>
      <c r="H544" s="396" t="str">
        <f>IF(Business!$D$22&gt;0,+$G544*Business!$D$20/Business!$D$22,"")</f>
        <v/>
      </c>
      <c r="I544" s="396" t="str">
        <f>IF(Business!$D$22&gt;0,+$G544*Business!$D$21/Business!$D$22,"")</f>
        <v/>
      </c>
    </row>
    <row r="545" spans="1:9">
      <c r="A545" s="334"/>
      <c r="B545" s="335"/>
      <c r="C545" s="335"/>
      <c r="D545" s="335"/>
      <c r="E545" s="335"/>
      <c r="F545" s="338"/>
      <c r="G545" s="323"/>
      <c r="H545" s="396" t="str">
        <f>IF(Business!$D$22&gt;0,+$G545*Business!$D$20/Business!$D$22,"")</f>
        <v/>
      </c>
      <c r="I545" s="396" t="str">
        <f>IF(Business!$D$22&gt;0,+$G545*Business!$D$21/Business!$D$22,"")</f>
        <v/>
      </c>
    </row>
    <row r="546" spans="1:9">
      <c r="A546" s="334"/>
      <c r="B546" s="335"/>
      <c r="C546" s="335"/>
      <c r="D546" s="335"/>
      <c r="E546" s="335"/>
      <c r="F546" s="338"/>
      <c r="G546" s="323"/>
      <c r="H546" s="396" t="str">
        <f>IF(Business!$D$22&gt;0,+$G546*Business!$D$20/Business!$D$22,"")</f>
        <v/>
      </c>
      <c r="I546" s="396" t="str">
        <f>IF(Business!$D$22&gt;0,+$G546*Business!$D$21/Business!$D$22,"")</f>
        <v/>
      </c>
    </row>
    <row r="547" spans="1:9">
      <c r="A547" s="334"/>
      <c r="B547" s="335"/>
      <c r="C547" s="335"/>
      <c r="D547" s="335"/>
      <c r="E547" s="335"/>
      <c r="F547" s="338"/>
      <c r="G547" s="323"/>
      <c r="H547" s="396" t="str">
        <f>IF(Business!$D$22&gt;0,+$G547*Business!$D$20/Business!$D$22,"")</f>
        <v/>
      </c>
      <c r="I547" s="396" t="str">
        <f>IF(Business!$D$22&gt;0,+$G547*Business!$D$21/Business!$D$22,"")</f>
        <v/>
      </c>
    </row>
    <row r="548" spans="1:9">
      <c r="A548" s="334"/>
      <c r="B548" s="335"/>
      <c r="C548" s="335"/>
      <c r="D548" s="335"/>
      <c r="E548" s="335"/>
      <c r="F548" s="338"/>
      <c r="G548" s="323"/>
      <c r="H548" s="396" t="str">
        <f>IF(Business!$D$22&gt;0,+$G548*Business!$D$20/Business!$D$22,"")</f>
        <v/>
      </c>
      <c r="I548" s="396" t="str">
        <f>IF(Business!$D$22&gt;0,+$G548*Business!$D$21/Business!$D$22,"")</f>
        <v/>
      </c>
    </row>
    <row r="549" spans="1:9">
      <c r="A549" s="334"/>
      <c r="B549" s="335"/>
      <c r="C549" s="335"/>
      <c r="D549" s="335"/>
      <c r="E549" s="335"/>
      <c r="F549" s="338"/>
      <c r="G549" s="323"/>
      <c r="H549" s="396" t="str">
        <f>IF(Business!$D$22&gt;0,+$G549*Business!$D$20/Business!$D$22,"")</f>
        <v/>
      </c>
      <c r="I549" s="396" t="str">
        <f>IF(Business!$D$22&gt;0,+$G549*Business!$D$21/Business!$D$22,"")</f>
        <v/>
      </c>
    </row>
    <row r="550" spans="1:9">
      <c r="A550" s="334"/>
      <c r="B550" s="335"/>
      <c r="C550" s="335"/>
      <c r="D550" s="335"/>
      <c r="E550" s="335"/>
      <c r="F550" s="338"/>
      <c r="G550" s="323"/>
      <c r="H550" s="396" t="str">
        <f>IF(Business!$D$22&gt;0,+$G550*Business!$D$20/Business!$D$22,"")</f>
        <v/>
      </c>
      <c r="I550" s="396" t="str">
        <f>IF(Business!$D$22&gt;0,+$G550*Business!$D$21/Business!$D$22,"")</f>
        <v/>
      </c>
    </row>
    <row r="551" spans="1:9">
      <c r="A551" s="334"/>
      <c r="B551" s="335"/>
      <c r="C551" s="335"/>
      <c r="D551" s="335"/>
      <c r="E551" s="335"/>
      <c r="F551" s="338"/>
      <c r="G551" s="323"/>
      <c r="H551" s="396" t="str">
        <f>IF(Business!$D$22&gt;0,+$G551*Business!$D$20/Business!$D$22,"")</f>
        <v/>
      </c>
      <c r="I551" s="396" t="str">
        <f>IF(Business!$D$22&gt;0,+$G551*Business!$D$21/Business!$D$22,"")</f>
        <v/>
      </c>
    </row>
    <row r="552" spans="1:9">
      <c r="A552" s="334"/>
      <c r="B552" s="335"/>
      <c r="C552" s="335"/>
      <c r="D552" s="335"/>
      <c r="E552" s="335"/>
      <c r="F552" s="338"/>
      <c r="G552" s="323"/>
      <c r="H552" s="396" t="str">
        <f>IF(Business!$D$22&gt;0,+$G552*Business!$D$20/Business!$D$22,"")</f>
        <v/>
      </c>
      <c r="I552" s="396" t="str">
        <f>IF(Business!$D$22&gt;0,+$G552*Business!$D$21/Business!$D$22,"")</f>
        <v/>
      </c>
    </row>
    <row r="553" spans="1:9">
      <c r="A553" s="334"/>
      <c r="B553" s="335"/>
      <c r="C553" s="335"/>
      <c r="D553" s="335"/>
      <c r="E553" s="335"/>
      <c r="F553" s="338"/>
      <c r="G553" s="323"/>
      <c r="H553" s="396" t="str">
        <f>IF(Business!$D$22&gt;0,+$G553*Business!$D$20/Business!$D$22,"")</f>
        <v/>
      </c>
      <c r="I553" s="396" t="str">
        <f>IF(Business!$D$22&gt;0,+$G553*Business!$D$21/Business!$D$22,"")</f>
        <v/>
      </c>
    </row>
    <row r="554" spans="1:9">
      <c r="A554" s="334"/>
      <c r="B554" s="335"/>
      <c r="C554" s="335"/>
      <c r="D554" s="335"/>
      <c r="E554" s="335"/>
      <c r="F554" s="338"/>
      <c r="G554" s="323"/>
      <c r="H554" s="396" t="str">
        <f>IF(Business!$D$22&gt;0,+$G554*Business!$D$20/Business!$D$22,"")</f>
        <v/>
      </c>
      <c r="I554" s="396" t="str">
        <f>IF(Business!$D$22&gt;0,+$G554*Business!$D$21/Business!$D$22,"")</f>
        <v/>
      </c>
    </row>
    <row r="555" spans="1:9">
      <c r="A555" s="334"/>
      <c r="B555" s="335"/>
      <c r="C555" s="335"/>
      <c r="D555" s="335"/>
      <c r="E555" s="335"/>
      <c r="F555" s="338"/>
      <c r="G555" s="323"/>
      <c r="H555" s="396" t="str">
        <f>IF(Business!$D$22&gt;0,+$G555*Business!$D$20/Business!$D$22,"")</f>
        <v/>
      </c>
      <c r="I555" s="396" t="str">
        <f>IF(Business!$D$22&gt;0,+$G555*Business!$D$21/Business!$D$22,"")</f>
        <v/>
      </c>
    </row>
    <row r="556" spans="1:9">
      <c r="A556" s="334"/>
      <c r="B556" s="335"/>
      <c r="C556" s="335"/>
      <c r="D556" s="335"/>
      <c r="E556" s="335"/>
      <c r="F556" s="338"/>
      <c r="G556" s="323"/>
      <c r="H556" s="396" t="str">
        <f>IF(Business!$D$22&gt;0,+$G556*Business!$D$20/Business!$D$22,"")</f>
        <v/>
      </c>
      <c r="I556" s="396" t="str">
        <f>IF(Business!$D$22&gt;0,+$G556*Business!$D$21/Business!$D$22,"")</f>
        <v/>
      </c>
    </row>
    <row r="557" spans="1:9">
      <c r="A557" s="334"/>
      <c r="B557" s="335"/>
      <c r="C557" s="335"/>
      <c r="D557" s="335"/>
      <c r="E557" s="335"/>
      <c r="F557" s="338"/>
      <c r="G557" s="323"/>
      <c r="H557" s="396" t="str">
        <f>IF(Business!$D$22&gt;0,+$G557*Business!$D$20/Business!$D$22,"")</f>
        <v/>
      </c>
      <c r="I557" s="396" t="str">
        <f>IF(Business!$D$22&gt;0,+$G557*Business!$D$21/Business!$D$22,"")</f>
        <v/>
      </c>
    </row>
    <row r="558" spans="1:9">
      <c r="A558" s="334"/>
      <c r="B558" s="335"/>
      <c r="C558" s="335"/>
      <c r="D558" s="335"/>
      <c r="E558" s="335"/>
      <c r="F558" s="338"/>
      <c r="G558" s="323"/>
      <c r="H558" s="396" t="str">
        <f>IF(Business!$D$22&gt;0,+$G558*Business!$D$20/Business!$D$22,"")</f>
        <v/>
      </c>
      <c r="I558" s="396" t="str">
        <f>IF(Business!$D$22&gt;0,+$G558*Business!$D$21/Business!$D$22,"")</f>
        <v/>
      </c>
    </row>
    <row r="559" spans="1:9">
      <c r="A559" s="334"/>
      <c r="B559" s="335"/>
      <c r="C559" s="335"/>
      <c r="D559" s="335"/>
      <c r="E559" s="335"/>
      <c r="F559" s="338"/>
      <c r="G559" s="323"/>
      <c r="H559" s="396" t="str">
        <f>IF(Business!$D$22&gt;0,+$G559*Business!$D$20/Business!$D$22,"")</f>
        <v/>
      </c>
      <c r="I559" s="396" t="str">
        <f>IF(Business!$D$22&gt;0,+$G559*Business!$D$21/Business!$D$22,"")</f>
        <v/>
      </c>
    </row>
    <row r="560" spans="1:9">
      <c r="A560" s="334"/>
      <c r="B560" s="335"/>
      <c r="C560" s="335"/>
      <c r="D560" s="335"/>
      <c r="E560" s="335"/>
      <c r="F560" s="338"/>
      <c r="G560" s="323"/>
      <c r="H560" s="396" t="str">
        <f>IF(Business!$D$22&gt;0,+$G560*Business!$D$20/Business!$D$22,"")</f>
        <v/>
      </c>
      <c r="I560" s="396" t="str">
        <f>IF(Business!$D$22&gt;0,+$G560*Business!$D$21/Business!$D$22,"")</f>
        <v/>
      </c>
    </row>
    <row r="561" spans="1:9">
      <c r="A561" s="334"/>
      <c r="B561" s="335"/>
      <c r="C561" s="335"/>
      <c r="D561" s="335"/>
      <c r="E561" s="335"/>
      <c r="F561" s="338"/>
      <c r="G561" s="323"/>
      <c r="H561" s="396" t="str">
        <f>IF(Business!$D$22&gt;0,+$G561*Business!$D$20/Business!$D$22,"")</f>
        <v/>
      </c>
      <c r="I561" s="396" t="str">
        <f>IF(Business!$D$22&gt;0,+$G561*Business!$D$21/Business!$D$22,"")</f>
        <v/>
      </c>
    </row>
    <row r="562" spans="1:9">
      <c r="A562" s="334"/>
      <c r="B562" s="335"/>
      <c r="C562" s="335"/>
      <c r="D562" s="335"/>
      <c r="E562" s="335"/>
      <c r="F562" s="338"/>
      <c r="G562" s="323"/>
      <c r="H562" s="396" t="str">
        <f>IF(Business!$D$22&gt;0,+$G562*Business!$D$20/Business!$D$22,"")</f>
        <v/>
      </c>
      <c r="I562" s="396" t="str">
        <f>IF(Business!$D$22&gt;0,+$G562*Business!$D$21/Business!$D$22,"")</f>
        <v/>
      </c>
    </row>
    <row r="563" spans="1:9">
      <c r="A563" s="334"/>
      <c r="B563" s="335"/>
      <c r="C563" s="335"/>
      <c r="D563" s="335"/>
      <c r="E563" s="335"/>
      <c r="F563" s="338"/>
      <c r="G563" s="323"/>
      <c r="H563" s="396" t="str">
        <f>IF(Business!$D$22&gt;0,+$G563*Business!$D$20/Business!$D$22,"")</f>
        <v/>
      </c>
      <c r="I563" s="396" t="str">
        <f>IF(Business!$D$22&gt;0,+$G563*Business!$D$21/Business!$D$22,"")</f>
        <v/>
      </c>
    </row>
    <row r="564" spans="1:9">
      <c r="A564" s="334"/>
      <c r="B564" s="335"/>
      <c r="C564" s="335"/>
      <c r="D564" s="335"/>
      <c r="E564" s="335"/>
      <c r="F564" s="338"/>
      <c r="G564" s="323"/>
      <c r="H564" s="396" t="str">
        <f>IF(Business!$D$22&gt;0,+$G564*Business!$D$20/Business!$D$22,"")</f>
        <v/>
      </c>
      <c r="I564" s="396" t="str">
        <f>IF(Business!$D$22&gt;0,+$G564*Business!$D$21/Business!$D$22,"")</f>
        <v/>
      </c>
    </row>
    <row r="565" spans="1:9">
      <c r="A565" s="334"/>
      <c r="B565" s="335"/>
      <c r="C565" s="335"/>
      <c r="D565" s="335"/>
      <c r="E565" s="335"/>
      <c r="F565" s="338"/>
      <c r="G565" s="323"/>
      <c r="H565" s="396" t="str">
        <f>IF(Business!$D$22&gt;0,+$G565*Business!$D$20/Business!$D$22,"")</f>
        <v/>
      </c>
      <c r="I565" s="396" t="str">
        <f>IF(Business!$D$22&gt;0,+$G565*Business!$D$21/Business!$D$22,"")</f>
        <v/>
      </c>
    </row>
    <row r="566" spans="1:9">
      <c r="A566" s="334"/>
      <c r="B566" s="335"/>
      <c r="C566" s="335"/>
      <c r="D566" s="335"/>
      <c r="E566" s="335"/>
      <c r="F566" s="338"/>
      <c r="G566" s="323"/>
      <c r="H566" s="396" t="str">
        <f>IF(Business!$D$22&gt;0,+$G566*Business!$D$20/Business!$D$22,"")</f>
        <v/>
      </c>
      <c r="I566" s="396" t="str">
        <f>IF(Business!$D$22&gt;0,+$G566*Business!$D$21/Business!$D$22,"")</f>
        <v/>
      </c>
    </row>
    <row r="567" spans="1:9">
      <c r="A567" s="334"/>
      <c r="B567" s="335"/>
      <c r="C567" s="335"/>
      <c r="D567" s="335"/>
      <c r="E567" s="335"/>
      <c r="F567" s="338"/>
      <c r="G567" s="323"/>
      <c r="H567" s="396" t="str">
        <f>IF(Business!$D$22&gt;0,+$G567*Business!$D$20/Business!$D$22,"")</f>
        <v/>
      </c>
      <c r="I567" s="396" t="str">
        <f>IF(Business!$D$22&gt;0,+$G567*Business!$D$21/Business!$D$22,"")</f>
        <v/>
      </c>
    </row>
    <row r="568" spans="1:9">
      <c r="A568" s="334"/>
      <c r="B568" s="335"/>
      <c r="C568" s="335"/>
      <c r="D568" s="335"/>
      <c r="E568" s="335"/>
      <c r="F568" s="338"/>
      <c r="G568" s="323"/>
      <c r="H568" s="396" t="str">
        <f>IF(Business!$D$22&gt;0,+$G568*Business!$D$20/Business!$D$22,"")</f>
        <v/>
      </c>
      <c r="I568" s="396" t="str">
        <f>IF(Business!$D$22&gt;0,+$G568*Business!$D$21/Business!$D$22,"")</f>
        <v/>
      </c>
    </row>
    <row r="569" spans="1:9">
      <c r="A569" s="334"/>
      <c r="B569" s="335"/>
      <c r="C569" s="335"/>
      <c r="D569" s="335"/>
      <c r="E569" s="335"/>
      <c r="F569" s="338"/>
      <c r="G569" s="323"/>
      <c r="H569" s="396" t="str">
        <f>IF(Business!$D$22&gt;0,+$G569*Business!$D$20/Business!$D$22,"")</f>
        <v/>
      </c>
      <c r="I569" s="396" t="str">
        <f>IF(Business!$D$22&gt;0,+$G569*Business!$D$21/Business!$D$22,"")</f>
        <v/>
      </c>
    </row>
    <row r="570" spans="1:9">
      <c r="A570" s="334"/>
      <c r="B570" s="335"/>
      <c r="C570" s="335"/>
      <c r="D570" s="335"/>
      <c r="E570" s="335"/>
      <c r="F570" s="338"/>
      <c r="G570" s="323"/>
      <c r="H570" s="396" t="str">
        <f>IF(Business!$D$22&gt;0,+$G570*Business!$D$20/Business!$D$22,"")</f>
        <v/>
      </c>
      <c r="I570" s="396" t="str">
        <f>IF(Business!$D$22&gt;0,+$G570*Business!$D$21/Business!$D$22,"")</f>
        <v/>
      </c>
    </row>
    <row r="571" spans="1:9">
      <c r="A571" s="334"/>
      <c r="B571" s="335"/>
      <c r="C571" s="335"/>
      <c r="D571" s="335"/>
      <c r="E571" s="335"/>
      <c r="F571" s="338"/>
      <c r="G571" s="323"/>
      <c r="H571" s="396" t="str">
        <f>IF(Business!$D$22&gt;0,+$G571*Business!$D$20/Business!$D$22,"")</f>
        <v/>
      </c>
      <c r="I571" s="396" t="str">
        <f>IF(Business!$D$22&gt;0,+$G571*Business!$D$21/Business!$D$22,"")</f>
        <v/>
      </c>
    </row>
    <row r="572" spans="1:9">
      <c r="A572" s="334"/>
      <c r="B572" s="335"/>
      <c r="C572" s="335"/>
      <c r="D572" s="335"/>
      <c r="E572" s="335"/>
      <c r="F572" s="338"/>
      <c r="G572" s="323"/>
      <c r="H572" s="396" t="str">
        <f>IF(Business!$D$22&gt;0,+$G572*Business!$D$20/Business!$D$22,"")</f>
        <v/>
      </c>
      <c r="I572" s="396" t="str">
        <f>IF(Business!$D$22&gt;0,+$G572*Business!$D$21/Business!$D$22,"")</f>
        <v/>
      </c>
    </row>
    <row r="573" spans="1:9">
      <c r="A573" s="334"/>
      <c r="B573" s="335"/>
      <c r="C573" s="335"/>
      <c r="D573" s="335"/>
      <c r="E573" s="335"/>
      <c r="F573" s="338"/>
      <c r="G573" s="323"/>
      <c r="H573" s="396" t="str">
        <f>IF(Business!$D$22&gt;0,+$G573*Business!$D$20/Business!$D$22,"")</f>
        <v/>
      </c>
      <c r="I573" s="396" t="str">
        <f>IF(Business!$D$22&gt;0,+$G573*Business!$D$21/Business!$D$22,"")</f>
        <v/>
      </c>
    </row>
    <row r="574" spans="1:9">
      <c r="A574" s="334"/>
      <c r="B574" s="335"/>
      <c r="C574" s="335"/>
      <c r="D574" s="335"/>
      <c r="E574" s="335"/>
      <c r="F574" s="338"/>
      <c r="G574" s="323"/>
      <c r="H574" s="396" t="str">
        <f>IF(Business!$D$22&gt;0,+$G574*Business!$D$20/Business!$D$22,"")</f>
        <v/>
      </c>
      <c r="I574" s="396" t="str">
        <f>IF(Business!$D$22&gt;0,+$G574*Business!$D$21/Business!$D$22,"")</f>
        <v/>
      </c>
    </row>
    <row r="575" spans="1:9">
      <c r="A575" s="334"/>
      <c r="B575" s="335"/>
      <c r="C575" s="335"/>
      <c r="D575" s="335"/>
      <c r="E575" s="335"/>
      <c r="F575" s="338"/>
      <c r="G575" s="323"/>
      <c r="H575" s="396" t="str">
        <f>IF(Business!$D$22&gt;0,+$G575*Business!$D$20/Business!$D$22,"")</f>
        <v/>
      </c>
      <c r="I575" s="396" t="str">
        <f>IF(Business!$D$22&gt;0,+$G575*Business!$D$21/Business!$D$22,"")</f>
        <v/>
      </c>
    </row>
    <row r="576" spans="1:9">
      <c r="A576" s="334"/>
      <c r="B576" s="335"/>
      <c r="C576" s="335"/>
      <c r="D576" s="335"/>
      <c r="E576" s="335"/>
      <c r="F576" s="338"/>
      <c r="G576" s="323"/>
      <c r="H576" s="396" t="str">
        <f>IF(Business!$D$22&gt;0,+$G576*Business!$D$20/Business!$D$22,"")</f>
        <v/>
      </c>
      <c r="I576" s="396" t="str">
        <f>IF(Business!$D$22&gt;0,+$G576*Business!$D$21/Business!$D$22,"")</f>
        <v/>
      </c>
    </row>
    <row r="577" spans="1:9">
      <c r="A577" s="334"/>
      <c r="B577" s="335"/>
      <c r="C577" s="335"/>
      <c r="D577" s="335"/>
      <c r="E577" s="335"/>
      <c r="F577" s="338"/>
      <c r="G577" s="323"/>
      <c r="H577" s="396" t="str">
        <f>IF(Business!$D$22&gt;0,+$G577*Business!$D$20/Business!$D$22,"")</f>
        <v/>
      </c>
      <c r="I577" s="396" t="str">
        <f>IF(Business!$D$22&gt;0,+$G577*Business!$D$21/Business!$D$22,"")</f>
        <v/>
      </c>
    </row>
    <row r="578" spans="1:9">
      <c r="A578" s="334"/>
      <c r="B578" s="335"/>
      <c r="C578" s="335"/>
      <c r="D578" s="335"/>
      <c r="E578" s="335"/>
      <c r="F578" s="338"/>
      <c r="G578" s="323"/>
      <c r="H578" s="396" t="str">
        <f>IF(Business!$D$22&gt;0,+$G578*Business!$D$20/Business!$D$22,"")</f>
        <v/>
      </c>
      <c r="I578" s="396" t="str">
        <f>IF(Business!$D$22&gt;0,+$G578*Business!$D$21/Business!$D$22,"")</f>
        <v/>
      </c>
    </row>
    <row r="579" spans="1:9">
      <c r="A579" s="334"/>
      <c r="B579" s="335"/>
      <c r="C579" s="335"/>
      <c r="D579" s="335"/>
      <c r="E579" s="335"/>
      <c r="F579" s="338"/>
      <c r="G579" s="323"/>
      <c r="H579" s="396" t="str">
        <f>IF(Business!$D$22&gt;0,+$G579*Business!$D$20/Business!$D$22,"")</f>
        <v/>
      </c>
      <c r="I579" s="396" t="str">
        <f>IF(Business!$D$22&gt;0,+$G579*Business!$D$21/Business!$D$22,"")</f>
        <v/>
      </c>
    </row>
    <row r="580" spans="1:9">
      <c r="A580" s="334"/>
      <c r="B580" s="335"/>
      <c r="C580" s="335"/>
      <c r="D580" s="335"/>
      <c r="E580" s="335"/>
      <c r="F580" s="338"/>
      <c r="G580" s="323"/>
      <c r="H580" s="396" t="str">
        <f>IF(Business!$D$22&gt;0,+$G580*Business!$D$20/Business!$D$22,"")</f>
        <v/>
      </c>
      <c r="I580" s="396" t="str">
        <f>IF(Business!$D$22&gt;0,+$G580*Business!$D$21/Business!$D$22,"")</f>
        <v/>
      </c>
    </row>
    <row r="581" spans="1:9">
      <c r="A581" s="334"/>
      <c r="B581" s="335"/>
      <c r="C581" s="335"/>
      <c r="D581" s="335"/>
      <c r="E581" s="335"/>
      <c r="F581" s="338"/>
      <c r="G581" s="323"/>
      <c r="H581" s="396" t="str">
        <f>IF(Business!$D$22&gt;0,+$G581*Business!$D$20/Business!$D$22,"")</f>
        <v/>
      </c>
      <c r="I581" s="396" t="str">
        <f>IF(Business!$D$22&gt;0,+$G581*Business!$D$21/Business!$D$22,"")</f>
        <v/>
      </c>
    </row>
    <row r="582" spans="1:9">
      <c r="A582" s="334"/>
      <c r="B582" s="335"/>
      <c r="C582" s="335"/>
      <c r="D582" s="335"/>
      <c r="E582" s="335"/>
      <c r="F582" s="338"/>
      <c r="G582" s="323"/>
      <c r="H582" s="396" t="str">
        <f>IF(Business!$D$22&gt;0,+$G582*Business!$D$20/Business!$D$22,"")</f>
        <v/>
      </c>
      <c r="I582" s="396" t="str">
        <f>IF(Business!$D$22&gt;0,+$G582*Business!$D$21/Business!$D$22,"")</f>
        <v/>
      </c>
    </row>
    <row r="583" spans="1:9">
      <c r="A583" s="334"/>
      <c r="B583" s="335"/>
      <c r="C583" s="335"/>
      <c r="D583" s="335"/>
      <c r="E583" s="335"/>
      <c r="F583" s="338"/>
      <c r="G583" s="323"/>
      <c r="H583" s="396" t="str">
        <f>IF(Business!$D$22&gt;0,+$G583*Business!$D$20/Business!$D$22,"")</f>
        <v/>
      </c>
      <c r="I583" s="396" t="str">
        <f>IF(Business!$D$22&gt;0,+$G583*Business!$D$21/Business!$D$22,"")</f>
        <v/>
      </c>
    </row>
    <row r="584" spans="1:9">
      <c r="A584" s="334"/>
      <c r="B584" s="335"/>
      <c r="C584" s="335"/>
      <c r="D584" s="335"/>
      <c r="E584" s="335"/>
      <c r="F584" s="338"/>
      <c r="G584" s="323"/>
      <c r="H584" s="396" t="str">
        <f>IF(Business!$D$22&gt;0,+$G584*Business!$D$20/Business!$D$22,"")</f>
        <v/>
      </c>
      <c r="I584" s="396" t="str">
        <f>IF(Business!$D$22&gt;0,+$G584*Business!$D$21/Business!$D$22,"")</f>
        <v/>
      </c>
    </row>
    <row r="585" spans="1:9">
      <c r="A585" s="334"/>
      <c r="B585" s="335"/>
      <c r="C585" s="335"/>
      <c r="D585" s="335"/>
      <c r="E585" s="335"/>
      <c r="F585" s="338"/>
      <c r="G585" s="323"/>
      <c r="H585" s="396" t="str">
        <f>IF(Business!$D$22&gt;0,+$G585*Business!$D$20/Business!$D$22,"")</f>
        <v/>
      </c>
      <c r="I585" s="396" t="str">
        <f>IF(Business!$D$22&gt;0,+$G585*Business!$D$21/Business!$D$22,"")</f>
        <v/>
      </c>
    </row>
    <row r="586" spans="1:9">
      <c r="A586" s="334"/>
      <c r="B586" s="335"/>
      <c r="C586" s="335"/>
      <c r="D586" s="335"/>
      <c r="E586" s="335"/>
      <c r="F586" s="338"/>
      <c r="G586" s="323"/>
      <c r="H586" s="396" t="str">
        <f>IF(Business!$D$22&gt;0,+$G586*Business!$D$20/Business!$D$22,"")</f>
        <v/>
      </c>
      <c r="I586" s="396" t="str">
        <f>IF(Business!$D$22&gt;0,+$G586*Business!$D$21/Business!$D$22,"")</f>
        <v/>
      </c>
    </row>
    <row r="587" spans="1:9">
      <c r="A587" s="334"/>
      <c r="B587" s="335"/>
      <c r="C587" s="335"/>
      <c r="D587" s="335"/>
      <c r="E587" s="335"/>
      <c r="F587" s="338"/>
      <c r="G587" s="323"/>
      <c r="H587" s="396" t="str">
        <f>IF(Business!$D$22&gt;0,+$G587*Business!$D$20/Business!$D$22,"")</f>
        <v/>
      </c>
      <c r="I587" s="396" t="str">
        <f>IF(Business!$D$22&gt;0,+$G587*Business!$D$21/Business!$D$22,"")</f>
        <v/>
      </c>
    </row>
    <row r="588" spans="1:9">
      <c r="A588" s="334"/>
      <c r="B588" s="335"/>
      <c r="C588" s="335"/>
      <c r="D588" s="335"/>
      <c r="E588" s="335"/>
      <c r="F588" s="338"/>
      <c r="G588" s="323"/>
      <c r="H588" s="396" t="str">
        <f>IF(Business!$D$22&gt;0,+$G588*Business!$D$20/Business!$D$22,"")</f>
        <v/>
      </c>
      <c r="I588" s="396" t="str">
        <f>IF(Business!$D$22&gt;0,+$G588*Business!$D$21/Business!$D$22,"")</f>
        <v/>
      </c>
    </row>
    <row r="589" spans="1:9">
      <c r="A589" s="334"/>
      <c r="B589" s="335"/>
      <c r="C589" s="335"/>
      <c r="D589" s="335"/>
      <c r="E589" s="335"/>
      <c r="F589" s="338"/>
      <c r="G589" s="323"/>
      <c r="H589" s="396" t="str">
        <f>IF(Business!$D$22&gt;0,+$G589*Business!$D$20/Business!$D$22,"")</f>
        <v/>
      </c>
      <c r="I589" s="396" t="str">
        <f>IF(Business!$D$22&gt;0,+$G589*Business!$D$21/Business!$D$22,"")</f>
        <v/>
      </c>
    </row>
    <row r="590" spans="1:9">
      <c r="A590" s="334"/>
      <c r="B590" s="335"/>
      <c r="C590" s="335"/>
      <c r="D590" s="335"/>
      <c r="E590" s="335"/>
      <c r="F590" s="338"/>
      <c r="G590" s="323"/>
      <c r="H590" s="396" t="str">
        <f>IF(Business!$D$22&gt;0,+$G590*Business!$D$20/Business!$D$22,"")</f>
        <v/>
      </c>
      <c r="I590" s="396" t="str">
        <f>IF(Business!$D$22&gt;0,+$G590*Business!$D$21/Business!$D$22,"")</f>
        <v/>
      </c>
    </row>
    <row r="591" spans="1:9">
      <c r="A591" s="334"/>
      <c r="B591" s="335"/>
      <c r="C591" s="335"/>
      <c r="D591" s="335"/>
      <c r="E591" s="335"/>
      <c r="F591" s="338"/>
      <c r="G591" s="323"/>
      <c r="H591" s="396" t="str">
        <f>IF(Business!$D$22&gt;0,+$G591*Business!$D$20/Business!$D$22,"")</f>
        <v/>
      </c>
      <c r="I591" s="396" t="str">
        <f>IF(Business!$D$22&gt;0,+$G591*Business!$D$21/Business!$D$22,"")</f>
        <v/>
      </c>
    </row>
    <row r="592" spans="1:9">
      <c r="A592" s="334"/>
      <c r="B592" s="335"/>
      <c r="C592" s="335"/>
      <c r="D592" s="335"/>
      <c r="E592" s="335"/>
      <c r="F592" s="338"/>
      <c r="G592" s="323"/>
      <c r="H592" s="396" t="str">
        <f>IF(Business!$D$22&gt;0,+$G592*Business!$D$20/Business!$D$22,"")</f>
        <v/>
      </c>
      <c r="I592" s="396" t="str">
        <f>IF(Business!$D$22&gt;0,+$G592*Business!$D$21/Business!$D$22,"")</f>
        <v/>
      </c>
    </row>
    <row r="593" spans="1:9">
      <c r="A593" s="334"/>
      <c r="B593" s="335"/>
      <c r="C593" s="335"/>
      <c r="D593" s="335"/>
      <c r="E593" s="335"/>
      <c r="F593" s="338"/>
      <c r="G593" s="323"/>
      <c r="H593" s="396" t="str">
        <f>IF(Business!$D$22&gt;0,+$G593*Business!$D$20/Business!$D$22,"")</f>
        <v/>
      </c>
      <c r="I593" s="396" t="str">
        <f>IF(Business!$D$22&gt;0,+$G593*Business!$D$21/Business!$D$22,"")</f>
        <v/>
      </c>
    </row>
    <row r="594" spans="1:9">
      <c r="A594" s="334"/>
      <c r="B594" s="335"/>
      <c r="C594" s="335"/>
      <c r="D594" s="335"/>
      <c r="E594" s="335"/>
      <c r="F594" s="338"/>
      <c r="G594" s="323"/>
      <c r="H594" s="396" t="str">
        <f>IF(Business!$D$22&gt;0,+$G594*Business!$D$20/Business!$D$22,"")</f>
        <v/>
      </c>
      <c r="I594" s="396" t="str">
        <f>IF(Business!$D$22&gt;0,+$G594*Business!$D$21/Business!$D$22,"")</f>
        <v/>
      </c>
    </row>
    <row r="595" spans="1:9">
      <c r="A595" s="334"/>
      <c r="B595" s="335"/>
      <c r="C595" s="335"/>
      <c r="D595" s="335"/>
      <c r="E595" s="335"/>
      <c r="F595" s="338"/>
      <c r="G595" s="323"/>
      <c r="H595" s="396" t="str">
        <f>IF(Business!$D$22&gt;0,+$G595*Business!$D$20/Business!$D$22,"")</f>
        <v/>
      </c>
      <c r="I595" s="396" t="str">
        <f>IF(Business!$D$22&gt;0,+$G595*Business!$D$21/Business!$D$22,"")</f>
        <v/>
      </c>
    </row>
    <row r="596" spans="1:9">
      <c r="A596" s="334"/>
      <c r="B596" s="335"/>
      <c r="C596" s="335"/>
      <c r="D596" s="335"/>
      <c r="E596" s="335"/>
      <c r="F596" s="338"/>
      <c r="G596" s="323"/>
      <c r="H596" s="396" t="str">
        <f>IF(Business!$D$22&gt;0,+$G596*Business!$D$20/Business!$D$22,"")</f>
        <v/>
      </c>
      <c r="I596" s="396" t="str">
        <f>IF(Business!$D$22&gt;0,+$G596*Business!$D$21/Business!$D$22,"")</f>
        <v/>
      </c>
    </row>
    <row r="597" spans="1:9">
      <c r="A597" s="334"/>
      <c r="B597" s="335"/>
      <c r="C597" s="335"/>
      <c r="D597" s="335"/>
      <c r="E597" s="335"/>
      <c r="F597" s="338"/>
      <c r="G597" s="323"/>
      <c r="H597" s="396" t="str">
        <f>IF(Business!$D$22&gt;0,+$G597*Business!$D$20/Business!$D$22,"")</f>
        <v/>
      </c>
      <c r="I597" s="396" t="str">
        <f>IF(Business!$D$22&gt;0,+$G597*Business!$D$21/Business!$D$22,"")</f>
        <v/>
      </c>
    </row>
    <row r="598" spans="1:9">
      <c r="A598" s="334"/>
      <c r="B598" s="335"/>
      <c r="C598" s="335"/>
      <c r="D598" s="335"/>
      <c r="E598" s="335"/>
      <c r="F598" s="338"/>
      <c r="G598" s="323"/>
      <c r="H598" s="396" t="str">
        <f>IF(Business!$D$22&gt;0,+$G598*Business!$D$20/Business!$D$22,"")</f>
        <v/>
      </c>
      <c r="I598" s="396" t="str">
        <f>IF(Business!$D$22&gt;0,+$G598*Business!$D$21/Business!$D$22,"")</f>
        <v/>
      </c>
    </row>
    <row r="599" spans="1:9">
      <c r="A599" s="334"/>
      <c r="B599" s="335"/>
      <c r="C599" s="335"/>
      <c r="D599" s="335"/>
      <c r="E599" s="335"/>
      <c r="F599" s="338"/>
      <c r="G599" s="323"/>
      <c r="H599" s="396" t="str">
        <f>IF(Business!$D$22&gt;0,+$G599*Business!$D$20/Business!$D$22,"")</f>
        <v/>
      </c>
      <c r="I599" s="396" t="str">
        <f>IF(Business!$D$22&gt;0,+$G599*Business!$D$21/Business!$D$22,"")</f>
        <v/>
      </c>
    </row>
    <row r="600" spans="1:9">
      <c r="A600" s="334"/>
      <c r="B600" s="335"/>
      <c r="C600" s="335"/>
      <c r="D600" s="335"/>
      <c r="E600" s="335"/>
      <c r="F600" s="338"/>
      <c r="G600" s="323"/>
      <c r="H600" s="396" t="str">
        <f>IF(Business!$D$22&gt;0,+$G600*Business!$D$20/Business!$D$22,"")</f>
        <v/>
      </c>
      <c r="I600" s="396" t="str">
        <f>IF(Business!$D$22&gt;0,+$G600*Business!$D$21/Business!$D$22,"")</f>
        <v/>
      </c>
    </row>
    <row r="601" spans="1:9">
      <c r="A601" s="334"/>
      <c r="B601" s="335"/>
      <c r="C601" s="335"/>
      <c r="D601" s="335"/>
      <c r="E601" s="335"/>
      <c r="F601" s="338"/>
      <c r="G601" s="323"/>
      <c r="H601" s="396" t="str">
        <f>IF(Business!$D$22&gt;0,+$G601*Business!$D$20/Business!$D$22,"")</f>
        <v/>
      </c>
      <c r="I601" s="396" t="str">
        <f>IF(Business!$D$22&gt;0,+$G601*Business!$D$21/Business!$D$22,"")</f>
        <v/>
      </c>
    </row>
    <row r="602" spans="1:9">
      <c r="A602" s="334"/>
      <c r="B602" s="335"/>
      <c r="C602" s="335"/>
      <c r="D602" s="335"/>
      <c r="E602" s="335"/>
      <c r="F602" s="338"/>
      <c r="G602" s="323"/>
      <c r="H602" s="396" t="str">
        <f>IF(Business!$D$22&gt;0,+$G602*Business!$D$20/Business!$D$22,"")</f>
        <v/>
      </c>
      <c r="I602" s="396" t="str">
        <f>IF(Business!$D$22&gt;0,+$G602*Business!$D$21/Business!$D$22,"")</f>
        <v/>
      </c>
    </row>
    <row r="603" spans="1:9">
      <c r="A603" s="334"/>
      <c r="B603" s="335"/>
      <c r="C603" s="335"/>
      <c r="D603" s="335"/>
      <c r="E603" s="335"/>
      <c r="F603" s="338"/>
      <c r="G603" s="323"/>
      <c r="H603" s="396" t="str">
        <f>IF(Business!$D$22&gt;0,+$G603*Business!$D$20/Business!$D$22,"")</f>
        <v/>
      </c>
      <c r="I603" s="396" t="str">
        <f>IF(Business!$D$22&gt;0,+$G603*Business!$D$21/Business!$D$22,"")</f>
        <v/>
      </c>
    </row>
    <row r="604" spans="1:9">
      <c r="A604" s="334"/>
      <c r="B604" s="335"/>
      <c r="C604" s="335"/>
      <c r="D604" s="335"/>
      <c r="E604" s="335"/>
      <c r="F604" s="338"/>
      <c r="G604" s="323"/>
      <c r="H604" s="396" t="str">
        <f>IF(Business!$D$22&gt;0,+$G604*Business!$D$20/Business!$D$22,"")</f>
        <v/>
      </c>
      <c r="I604" s="396" t="str">
        <f>IF(Business!$D$22&gt;0,+$G604*Business!$D$21/Business!$D$22,"")</f>
        <v/>
      </c>
    </row>
    <row r="605" spans="1:9">
      <c r="A605" s="334"/>
      <c r="B605" s="335"/>
      <c r="C605" s="335"/>
      <c r="D605" s="335"/>
      <c r="E605" s="335"/>
      <c r="F605" s="338"/>
      <c r="G605" s="323"/>
      <c r="H605" s="396" t="str">
        <f>IF(Business!$D$22&gt;0,+$G605*Business!$D$20/Business!$D$22,"")</f>
        <v/>
      </c>
      <c r="I605" s="396" t="str">
        <f>IF(Business!$D$22&gt;0,+$G605*Business!$D$21/Business!$D$22,"")</f>
        <v/>
      </c>
    </row>
    <row r="606" spans="1:9">
      <c r="A606" s="334"/>
      <c r="B606" s="335"/>
      <c r="C606" s="335"/>
      <c r="D606" s="335"/>
      <c r="E606" s="335"/>
      <c r="F606" s="338"/>
      <c r="G606" s="323"/>
      <c r="H606" s="396" t="str">
        <f>IF(Business!$D$22&gt;0,+$G606*Business!$D$20/Business!$D$22,"")</f>
        <v/>
      </c>
      <c r="I606" s="396" t="str">
        <f>IF(Business!$D$22&gt;0,+$G606*Business!$D$21/Business!$D$22,"")</f>
        <v/>
      </c>
    </row>
    <row r="607" spans="1:9">
      <c r="A607" s="334"/>
      <c r="B607" s="335"/>
      <c r="C607" s="335"/>
      <c r="D607" s="335"/>
      <c r="E607" s="335"/>
      <c r="F607" s="338"/>
      <c r="G607" s="323"/>
      <c r="H607" s="396" t="str">
        <f>IF(Business!$D$22&gt;0,+$G607*Business!$D$20/Business!$D$22,"")</f>
        <v/>
      </c>
      <c r="I607" s="396" t="str">
        <f>IF(Business!$D$22&gt;0,+$G607*Business!$D$21/Business!$D$22,"")</f>
        <v/>
      </c>
    </row>
    <row r="608" spans="1:9">
      <c r="A608" s="334"/>
      <c r="B608" s="335"/>
      <c r="C608" s="335"/>
      <c r="D608" s="335"/>
      <c r="E608" s="335"/>
      <c r="F608" s="338"/>
      <c r="G608" s="323"/>
      <c r="H608" s="396" t="str">
        <f>IF(Business!$D$22&gt;0,+$G608*Business!$D$20/Business!$D$22,"")</f>
        <v/>
      </c>
      <c r="I608" s="396" t="str">
        <f>IF(Business!$D$22&gt;0,+$G608*Business!$D$21/Business!$D$22,"")</f>
        <v/>
      </c>
    </row>
    <row r="609" spans="1:9">
      <c r="A609" s="334"/>
      <c r="B609" s="335"/>
      <c r="C609" s="335"/>
      <c r="D609" s="335"/>
      <c r="E609" s="335"/>
      <c r="F609" s="338"/>
      <c r="G609" s="323"/>
      <c r="H609" s="396" t="str">
        <f>IF(Business!$D$22&gt;0,+$G609*Business!$D$20/Business!$D$22,"")</f>
        <v/>
      </c>
      <c r="I609" s="396" t="str">
        <f>IF(Business!$D$22&gt;0,+$G609*Business!$D$21/Business!$D$22,"")</f>
        <v/>
      </c>
    </row>
    <row r="610" spans="1:9">
      <c r="A610" s="334"/>
      <c r="B610" s="335"/>
      <c r="C610" s="335"/>
      <c r="D610" s="335"/>
      <c r="E610" s="335"/>
      <c r="F610" s="338"/>
      <c r="G610" s="323"/>
      <c r="H610" s="396" t="str">
        <f>IF(Business!$D$22&gt;0,+$G610*Business!$D$20/Business!$D$22,"")</f>
        <v/>
      </c>
      <c r="I610" s="396" t="str">
        <f>IF(Business!$D$22&gt;0,+$G610*Business!$D$21/Business!$D$22,"")</f>
        <v/>
      </c>
    </row>
    <row r="611" spans="1:9">
      <c r="A611" s="334"/>
      <c r="B611" s="335"/>
      <c r="C611" s="335"/>
      <c r="D611" s="335"/>
      <c r="E611" s="335"/>
      <c r="F611" s="338"/>
      <c r="G611" s="323"/>
      <c r="H611" s="396" t="str">
        <f>IF(Business!$D$22&gt;0,+$G611*Business!$D$20/Business!$D$22,"")</f>
        <v/>
      </c>
      <c r="I611" s="396" t="str">
        <f>IF(Business!$D$22&gt;0,+$G611*Business!$D$21/Business!$D$22,"")</f>
        <v/>
      </c>
    </row>
    <row r="612" spans="1:9">
      <c r="A612" s="334"/>
      <c r="B612" s="335"/>
      <c r="C612" s="335"/>
      <c r="D612" s="335"/>
      <c r="E612" s="335"/>
      <c r="F612" s="338"/>
      <c r="G612" s="323"/>
      <c r="H612" s="396" t="str">
        <f>IF(Business!$D$22&gt;0,+$G612*Business!$D$20/Business!$D$22,"")</f>
        <v/>
      </c>
      <c r="I612" s="396" t="str">
        <f>IF(Business!$D$22&gt;0,+$G612*Business!$D$21/Business!$D$22,"")</f>
        <v/>
      </c>
    </row>
    <row r="613" spans="1:9">
      <c r="A613" s="334"/>
      <c r="B613" s="335"/>
      <c r="C613" s="335"/>
      <c r="D613" s="335"/>
      <c r="E613" s="335"/>
      <c r="F613" s="338"/>
      <c r="G613" s="323"/>
      <c r="H613" s="396" t="str">
        <f>IF(Business!$D$22&gt;0,+$G613*Business!$D$20/Business!$D$22,"")</f>
        <v/>
      </c>
      <c r="I613" s="396" t="str">
        <f>IF(Business!$D$22&gt;0,+$G613*Business!$D$21/Business!$D$22,"")</f>
        <v/>
      </c>
    </row>
    <row r="614" spans="1:9">
      <c r="A614" s="334"/>
      <c r="B614" s="335"/>
      <c r="C614" s="335"/>
      <c r="D614" s="335"/>
      <c r="E614" s="335"/>
      <c r="F614" s="338"/>
      <c r="G614" s="323"/>
      <c r="H614" s="396" t="str">
        <f>IF(Business!$D$22&gt;0,+$G614*Business!$D$20/Business!$D$22,"")</f>
        <v/>
      </c>
      <c r="I614" s="396" t="str">
        <f>IF(Business!$D$22&gt;0,+$G614*Business!$D$21/Business!$D$22,"")</f>
        <v/>
      </c>
    </row>
    <row r="615" spans="1:9">
      <c r="A615" s="334"/>
      <c r="B615" s="335"/>
      <c r="C615" s="335"/>
      <c r="D615" s="335"/>
      <c r="E615" s="335"/>
      <c r="F615" s="338"/>
      <c r="G615" s="323"/>
      <c r="H615" s="396" t="str">
        <f>IF(Business!$D$22&gt;0,+$G615*Business!$D$20/Business!$D$22,"")</f>
        <v/>
      </c>
      <c r="I615" s="396" t="str">
        <f>IF(Business!$D$22&gt;0,+$G615*Business!$D$21/Business!$D$22,"")</f>
        <v/>
      </c>
    </row>
    <row r="616" spans="1:9">
      <c r="A616" s="334"/>
      <c r="B616" s="335"/>
      <c r="C616" s="335"/>
      <c r="D616" s="335"/>
      <c r="E616" s="335"/>
      <c r="F616" s="338"/>
      <c r="G616" s="323"/>
      <c r="H616" s="396" t="str">
        <f>IF(Business!$D$22&gt;0,+$G616*Business!$D$20/Business!$D$22,"")</f>
        <v/>
      </c>
      <c r="I616" s="396" t="str">
        <f>IF(Business!$D$22&gt;0,+$G616*Business!$D$21/Business!$D$22,"")</f>
        <v/>
      </c>
    </row>
    <row r="617" spans="1:9">
      <c r="A617" s="334"/>
      <c r="B617" s="335"/>
      <c r="C617" s="335"/>
      <c r="D617" s="335"/>
      <c r="E617" s="335"/>
      <c r="F617" s="338"/>
      <c r="G617" s="323"/>
      <c r="H617" s="396" t="str">
        <f>IF(Business!$D$22&gt;0,+$G617*Business!$D$20/Business!$D$22,"")</f>
        <v/>
      </c>
      <c r="I617" s="396" t="str">
        <f>IF(Business!$D$22&gt;0,+$G617*Business!$D$21/Business!$D$22,"")</f>
        <v/>
      </c>
    </row>
    <row r="618" spans="1:9">
      <c r="A618" s="334"/>
      <c r="B618" s="335"/>
      <c r="C618" s="335"/>
      <c r="D618" s="335"/>
      <c r="E618" s="335"/>
      <c r="F618" s="338"/>
      <c r="G618" s="323"/>
      <c r="H618" s="396" t="str">
        <f>IF(Business!$D$22&gt;0,+$G618*Business!$D$20/Business!$D$22,"")</f>
        <v/>
      </c>
      <c r="I618" s="396" t="str">
        <f>IF(Business!$D$22&gt;0,+$G618*Business!$D$21/Business!$D$22,"")</f>
        <v/>
      </c>
    </row>
    <row r="619" spans="1:9">
      <c r="A619" s="334"/>
      <c r="B619" s="335"/>
      <c r="C619" s="335"/>
      <c r="D619" s="335"/>
      <c r="E619" s="335"/>
      <c r="F619" s="338"/>
      <c r="G619" s="323"/>
      <c r="H619" s="396" t="str">
        <f>IF(Business!$D$22&gt;0,+$G619*Business!$D$20/Business!$D$22,"")</f>
        <v/>
      </c>
      <c r="I619" s="396" t="str">
        <f>IF(Business!$D$22&gt;0,+$G619*Business!$D$21/Business!$D$22,"")</f>
        <v/>
      </c>
    </row>
    <row r="620" spans="1:9">
      <c r="A620" s="334"/>
      <c r="B620" s="335"/>
      <c r="C620" s="335"/>
      <c r="D620" s="335"/>
      <c r="E620" s="335"/>
      <c r="F620" s="338"/>
      <c r="G620" s="323"/>
      <c r="H620" s="396" t="str">
        <f>IF(Business!$D$22&gt;0,+$G620*Business!$D$20/Business!$D$22,"")</f>
        <v/>
      </c>
      <c r="I620" s="396" t="str">
        <f>IF(Business!$D$22&gt;0,+$G620*Business!$D$21/Business!$D$22,"")</f>
        <v/>
      </c>
    </row>
    <row r="621" spans="1:9">
      <c r="A621" s="334"/>
      <c r="B621" s="335"/>
      <c r="C621" s="335"/>
      <c r="D621" s="335"/>
      <c r="E621" s="335"/>
      <c r="F621" s="338"/>
      <c r="G621" s="323"/>
      <c r="H621" s="396" t="str">
        <f>IF(Business!$D$22&gt;0,+$G621*Business!$D$20/Business!$D$22,"")</f>
        <v/>
      </c>
      <c r="I621" s="396" t="str">
        <f>IF(Business!$D$22&gt;0,+$G621*Business!$D$21/Business!$D$22,"")</f>
        <v/>
      </c>
    </row>
    <row r="622" spans="1:9">
      <c r="A622" s="334"/>
      <c r="B622" s="335"/>
      <c r="C622" s="335"/>
      <c r="D622" s="335"/>
      <c r="E622" s="335"/>
      <c r="F622" s="338"/>
      <c r="G622" s="323"/>
      <c r="H622" s="396" t="str">
        <f>IF(Business!$D$22&gt;0,+$G622*Business!$D$20/Business!$D$22,"")</f>
        <v/>
      </c>
      <c r="I622" s="396" t="str">
        <f>IF(Business!$D$22&gt;0,+$G622*Business!$D$21/Business!$D$22,"")</f>
        <v/>
      </c>
    </row>
    <row r="623" spans="1:9">
      <c r="A623" s="334"/>
      <c r="B623" s="335"/>
      <c r="C623" s="335"/>
      <c r="D623" s="335"/>
      <c r="E623" s="335"/>
      <c r="F623" s="338"/>
      <c r="G623" s="323"/>
      <c r="H623" s="396" t="str">
        <f>IF(Business!$D$22&gt;0,+$G623*Business!$D$20/Business!$D$22,"")</f>
        <v/>
      </c>
      <c r="I623" s="396" t="str">
        <f>IF(Business!$D$22&gt;0,+$G623*Business!$D$21/Business!$D$22,"")</f>
        <v/>
      </c>
    </row>
    <row r="624" spans="1:9">
      <c r="A624" s="334"/>
      <c r="B624" s="335"/>
      <c r="C624" s="335"/>
      <c r="D624" s="335"/>
      <c r="E624" s="335"/>
      <c r="F624" s="338"/>
      <c r="G624" s="323"/>
      <c r="H624" s="396" t="str">
        <f>IF(Business!$D$22&gt;0,+$G624*Business!$D$20/Business!$D$22,"")</f>
        <v/>
      </c>
      <c r="I624" s="396" t="str">
        <f>IF(Business!$D$22&gt;0,+$G624*Business!$D$21/Business!$D$22,"")</f>
        <v/>
      </c>
    </row>
    <row r="625" spans="1:9">
      <c r="A625" s="334"/>
      <c r="B625" s="335"/>
      <c r="C625" s="335"/>
      <c r="D625" s="335"/>
      <c r="E625" s="335"/>
      <c r="F625" s="338"/>
      <c r="G625" s="323"/>
      <c r="H625" s="396" t="str">
        <f>IF(Business!$D$22&gt;0,+$G625*Business!$D$20/Business!$D$22,"")</f>
        <v/>
      </c>
      <c r="I625" s="396" t="str">
        <f>IF(Business!$D$22&gt;0,+$G625*Business!$D$21/Business!$D$22,"")</f>
        <v/>
      </c>
    </row>
    <row r="626" spans="1:9">
      <c r="A626" s="334"/>
      <c r="B626" s="335"/>
      <c r="C626" s="335"/>
      <c r="D626" s="335"/>
      <c r="E626" s="335"/>
      <c r="F626" s="338"/>
      <c r="G626" s="323"/>
      <c r="H626" s="396" t="str">
        <f>IF(Business!$D$22&gt;0,+$G626*Business!$D$20/Business!$D$22,"")</f>
        <v/>
      </c>
      <c r="I626" s="396" t="str">
        <f>IF(Business!$D$22&gt;0,+$G626*Business!$D$21/Business!$D$22,"")</f>
        <v/>
      </c>
    </row>
    <row r="627" spans="1:9">
      <c r="A627" s="334"/>
      <c r="B627" s="335"/>
      <c r="C627" s="335"/>
      <c r="D627" s="335"/>
      <c r="E627" s="335"/>
      <c r="F627" s="338"/>
      <c r="G627" s="323"/>
      <c r="H627" s="396" t="str">
        <f>IF(Business!$D$22&gt;0,+$G627*Business!$D$20/Business!$D$22,"")</f>
        <v/>
      </c>
      <c r="I627" s="396" t="str">
        <f>IF(Business!$D$22&gt;0,+$G627*Business!$D$21/Business!$D$22,"")</f>
        <v/>
      </c>
    </row>
    <row r="628" spans="1:9">
      <c r="A628" s="334"/>
      <c r="B628" s="335"/>
      <c r="C628" s="335"/>
      <c r="D628" s="335"/>
      <c r="E628" s="335"/>
      <c r="F628" s="338"/>
      <c r="G628" s="323"/>
      <c r="H628" s="396" t="str">
        <f>IF(Business!$D$22&gt;0,+$G628*Business!$D$20/Business!$D$22,"")</f>
        <v/>
      </c>
      <c r="I628" s="396" t="str">
        <f>IF(Business!$D$22&gt;0,+$G628*Business!$D$21/Business!$D$22,"")</f>
        <v/>
      </c>
    </row>
    <row r="629" spans="1:9">
      <c r="A629" s="334"/>
      <c r="B629" s="335"/>
      <c r="C629" s="335"/>
      <c r="D629" s="335"/>
      <c r="E629" s="335"/>
      <c r="F629" s="338"/>
      <c r="G629" s="323"/>
      <c r="H629" s="396" t="str">
        <f>IF(Business!$D$22&gt;0,+$G629*Business!$D$20/Business!$D$22,"")</f>
        <v/>
      </c>
      <c r="I629" s="396" t="str">
        <f>IF(Business!$D$22&gt;0,+$G629*Business!$D$21/Business!$D$22,"")</f>
        <v/>
      </c>
    </row>
    <row r="630" spans="1:9">
      <c r="A630" s="334"/>
      <c r="B630" s="335"/>
      <c r="C630" s="335"/>
      <c r="D630" s="335"/>
      <c r="E630" s="335"/>
      <c r="F630" s="338"/>
      <c r="G630" s="323"/>
      <c r="H630" s="396" t="str">
        <f>IF(Business!$D$22&gt;0,+$G630*Business!$D$20/Business!$D$22,"")</f>
        <v/>
      </c>
      <c r="I630" s="396" t="str">
        <f>IF(Business!$D$22&gt;0,+$G630*Business!$D$21/Business!$D$22,"")</f>
        <v/>
      </c>
    </row>
    <row r="631" spans="1:9">
      <c r="A631" s="334"/>
      <c r="B631" s="335"/>
      <c r="C631" s="335"/>
      <c r="D631" s="335"/>
      <c r="E631" s="335"/>
      <c r="F631" s="338"/>
      <c r="G631" s="323"/>
      <c r="H631" s="396" t="str">
        <f>IF(Business!$D$22&gt;0,+$G631*Business!$D$20/Business!$D$22,"")</f>
        <v/>
      </c>
      <c r="I631" s="396" t="str">
        <f>IF(Business!$D$22&gt;0,+$G631*Business!$D$21/Business!$D$22,"")</f>
        <v/>
      </c>
    </row>
    <row r="632" spans="1:9">
      <c r="A632" s="334"/>
      <c r="B632" s="335"/>
      <c r="C632" s="335"/>
      <c r="D632" s="335"/>
      <c r="E632" s="335"/>
      <c r="F632" s="338"/>
      <c r="G632" s="323"/>
      <c r="H632" s="396" t="str">
        <f>IF(Business!$D$22&gt;0,+$G632*Business!$D$20/Business!$D$22,"")</f>
        <v/>
      </c>
      <c r="I632" s="396" t="str">
        <f>IF(Business!$D$22&gt;0,+$G632*Business!$D$21/Business!$D$22,"")</f>
        <v/>
      </c>
    </row>
    <row r="633" spans="1:9">
      <c r="A633" s="334"/>
      <c r="B633" s="335"/>
      <c r="C633" s="335"/>
      <c r="D633" s="335"/>
      <c r="E633" s="335"/>
      <c r="F633" s="338"/>
      <c r="G633" s="323"/>
      <c r="H633" s="396" t="str">
        <f>IF(Business!$D$22&gt;0,+$G633*Business!$D$20/Business!$D$22,"")</f>
        <v/>
      </c>
      <c r="I633" s="396" t="str">
        <f>IF(Business!$D$22&gt;0,+$G633*Business!$D$21/Business!$D$22,"")</f>
        <v/>
      </c>
    </row>
    <row r="634" spans="1:9">
      <c r="A634" s="334"/>
      <c r="B634" s="335"/>
      <c r="C634" s="335"/>
      <c r="D634" s="335"/>
      <c r="E634" s="335"/>
      <c r="F634" s="338"/>
      <c r="G634" s="323"/>
      <c r="H634" s="396" t="str">
        <f>IF(Business!$D$22&gt;0,+$G634*Business!$D$20/Business!$D$22,"")</f>
        <v/>
      </c>
      <c r="I634" s="396" t="str">
        <f>IF(Business!$D$22&gt;0,+$G634*Business!$D$21/Business!$D$22,"")</f>
        <v/>
      </c>
    </row>
    <row r="635" spans="1:9">
      <c r="A635" s="334"/>
      <c r="B635" s="335"/>
      <c r="C635" s="335"/>
      <c r="D635" s="335"/>
      <c r="E635" s="335"/>
      <c r="F635" s="338"/>
      <c r="G635" s="323"/>
      <c r="H635" s="396" t="str">
        <f>IF(Business!$D$22&gt;0,+$G635*Business!$D$20/Business!$D$22,"")</f>
        <v/>
      </c>
      <c r="I635" s="396" t="str">
        <f>IF(Business!$D$22&gt;0,+$G635*Business!$D$21/Business!$D$22,"")</f>
        <v/>
      </c>
    </row>
    <row r="636" spans="1:9">
      <c r="A636" s="334"/>
      <c r="B636" s="335"/>
      <c r="C636" s="335"/>
      <c r="D636" s="335"/>
      <c r="E636" s="335"/>
      <c r="F636" s="338"/>
      <c r="G636" s="323"/>
      <c r="H636" s="396" t="str">
        <f>IF(Business!$D$22&gt;0,+$G636*Business!$D$20/Business!$D$22,"")</f>
        <v/>
      </c>
      <c r="I636" s="396" t="str">
        <f>IF(Business!$D$22&gt;0,+$G636*Business!$D$21/Business!$D$22,"")</f>
        <v/>
      </c>
    </row>
    <row r="637" spans="1:9">
      <c r="A637" s="334"/>
      <c r="B637" s="335"/>
      <c r="C637" s="335"/>
      <c r="D637" s="335"/>
      <c r="E637" s="335"/>
      <c r="F637" s="338"/>
      <c r="G637" s="323"/>
      <c r="H637" s="396" t="str">
        <f>IF(Business!$D$22&gt;0,+$G637*Business!$D$20/Business!$D$22,"")</f>
        <v/>
      </c>
      <c r="I637" s="396" t="str">
        <f>IF(Business!$D$22&gt;0,+$G637*Business!$D$21/Business!$D$22,"")</f>
        <v/>
      </c>
    </row>
    <row r="638" spans="1:9">
      <c r="A638" s="334"/>
      <c r="B638" s="335"/>
      <c r="C638" s="335"/>
      <c r="D638" s="335"/>
      <c r="E638" s="335"/>
      <c r="F638" s="338"/>
      <c r="G638" s="323"/>
      <c r="H638" s="396" t="str">
        <f>IF(Business!$D$22&gt;0,+$G638*Business!$D$20/Business!$D$22,"")</f>
        <v/>
      </c>
      <c r="I638" s="396" t="str">
        <f>IF(Business!$D$22&gt;0,+$G638*Business!$D$21/Business!$D$22,"")</f>
        <v/>
      </c>
    </row>
    <row r="639" spans="1:9">
      <c r="A639" s="334"/>
      <c r="B639" s="335"/>
      <c r="C639" s="335"/>
      <c r="D639" s="335"/>
      <c r="E639" s="335"/>
      <c r="F639" s="338"/>
      <c r="G639" s="323"/>
      <c r="H639" s="396" t="str">
        <f>IF(Business!$D$22&gt;0,+$G639*Business!$D$20/Business!$D$22,"")</f>
        <v/>
      </c>
      <c r="I639" s="396" t="str">
        <f>IF(Business!$D$22&gt;0,+$G639*Business!$D$21/Business!$D$22,"")</f>
        <v/>
      </c>
    </row>
    <row r="640" spans="1:9">
      <c r="A640" s="334"/>
      <c r="B640" s="335"/>
      <c r="C640" s="335"/>
      <c r="D640" s="335"/>
      <c r="E640" s="335"/>
      <c r="F640" s="338"/>
      <c r="G640" s="323"/>
      <c r="H640" s="396" t="str">
        <f>IF(Business!$D$22&gt;0,+$G640*Business!$D$20/Business!$D$22,"")</f>
        <v/>
      </c>
      <c r="I640" s="396" t="str">
        <f>IF(Business!$D$22&gt;0,+$G640*Business!$D$21/Business!$D$22,"")</f>
        <v/>
      </c>
    </row>
    <row r="641" spans="1:9">
      <c r="A641" s="334"/>
      <c r="B641" s="335"/>
      <c r="C641" s="335"/>
      <c r="D641" s="335"/>
      <c r="E641" s="335"/>
      <c r="F641" s="338"/>
      <c r="G641" s="323"/>
      <c r="H641" s="396" t="str">
        <f>IF(Business!$D$22&gt;0,+$G641*Business!$D$20/Business!$D$22,"")</f>
        <v/>
      </c>
      <c r="I641" s="396" t="str">
        <f>IF(Business!$D$22&gt;0,+$G641*Business!$D$21/Business!$D$22,"")</f>
        <v/>
      </c>
    </row>
    <row r="642" spans="1:9">
      <c r="A642" s="334"/>
      <c r="B642" s="335"/>
      <c r="C642" s="335"/>
      <c r="D642" s="335"/>
      <c r="E642" s="335"/>
      <c r="F642" s="338"/>
      <c r="G642" s="323"/>
      <c r="H642" s="396" t="str">
        <f>IF(Business!$D$22&gt;0,+$G642*Business!$D$20/Business!$D$22,"")</f>
        <v/>
      </c>
      <c r="I642" s="396" t="str">
        <f>IF(Business!$D$22&gt;0,+$G642*Business!$D$21/Business!$D$22,"")</f>
        <v/>
      </c>
    </row>
    <row r="643" spans="1:9">
      <c r="A643" s="334"/>
      <c r="B643" s="335"/>
      <c r="C643" s="335"/>
      <c r="D643" s="335"/>
      <c r="E643" s="335"/>
      <c r="F643" s="338"/>
      <c r="G643" s="323"/>
      <c r="H643" s="396" t="str">
        <f>IF(Business!$D$22&gt;0,+$G643*Business!$D$20/Business!$D$22,"")</f>
        <v/>
      </c>
      <c r="I643" s="396" t="str">
        <f>IF(Business!$D$22&gt;0,+$G643*Business!$D$21/Business!$D$22,"")</f>
        <v/>
      </c>
    </row>
    <row r="644" spans="1:9">
      <c r="A644" s="334"/>
      <c r="B644" s="335"/>
      <c r="C644" s="335"/>
      <c r="D644" s="335"/>
      <c r="E644" s="335"/>
      <c r="F644" s="338"/>
      <c r="G644" s="323"/>
      <c r="H644" s="396" t="str">
        <f>IF(Business!$D$22&gt;0,+$G644*Business!$D$20/Business!$D$22,"")</f>
        <v/>
      </c>
      <c r="I644" s="396" t="str">
        <f>IF(Business!$D$22&gt;0,+$G644*Business!$D$21/Business!$D$22,"")</f>
        <v/>
      </c>
    </row>
    <row r="645" spans="1:9">
      <c r="A645" s="334"/>
      <c r="B645" s="335"/>
      <c r="C645" s="335"/>
      <c r="D645" s="335"/>
      <c r="E645" s="335"/>
      <c r="F645" s="338"/>
      <c r="G645" s="323"/>
      <c r="H645" s="396" t="str">
        <f>IF(Business!$D$22&gt;0,+$G645*Business!$D$20/Business!$D$22,"")</f>
        <v/>
      </c>
      <c r="I645" s="396" t="str">
        <f>IF(Business!$D$22&gt;0,+$G645*Business!$D$21/Business!$D$22,"")</f>
        <v/>
      </c>
    </row>
    <row r="646" spans="1:9">
      <c r="A646" s="334"/>
      <c r="B646" s="335"/>
      <c r="C646" s="335"/>
      <c r="D646" s="335"/>
      <c r="E646" s="335"/>
      <c r="F646" s="338"/>
      <c r="G646" s="323"/>
      <c r="H646" s="396" t="str">
        <f>IF(Business!$D$22&gt;0,+$G646*Business!$D$20/Business!$D$22,"")</f>
        <v/>
      </c>
      <c r="I646" s="396" t="str">
        <f>IF(Business!$D$22&gt;0,+$G646*Business!$D$21/Business!$D$22,"")</f>
        <v/>
      </c>
    </row>
    <row r="647" spans="1:9">
      <c r="A647" s="334"/>
      <c r="B647" s="335"/>
      <c r="C647" s="335"/>
      <c r="D647" s="335"/>
      <c r="E647" s="335"/>
      <c r="F647" s="338"/>
      <c r="G647" s="323"/>
      <c r="H647" s="396" t="str">
        <f>IF(Business!$D$22&gt;0,+$G647*Business!$D$20/Business!$D$22,"")</f>
        <v/>
      </c>
      <c r="I647" s="396" t="str">
        <f>IF(Business!$D$22&gt;0,+$G647*Business!$D$21/Business!$D$22,"")</f>
        <v/>
      </c>
    </row>
    <row r="648" spans="1:9">
      <c r="A648" s="334"/>
      <c r="B648" s="335"/>
      <c r="C648" s="335"/>
      <c r="D648" s="335"/>
      <c r="E648" s="335"/>
      <c r="F648" s="338"/>
      <c r="G648" s="323"/>
      <c r="H648" s="396" t="str">
        <f>IF(Business!$D$22&gt;0,+$G648*Business!$D$20/Business!$D$22,"")</f>
        <v/>
      </c>
      <c r="I648" s="396" t="str">
        <f>IF(Business!$D$22&gt;0,+$G648*Business!$D$21/Business!$D$22,"")</f>
        <v/>
      </c>
    </row>
    <row r="649" spans="1:9">
      <c r="A649" s="334"/>
      <c r="B649" s="335"/>
      <c r="C649" s="335"/>
      <c r="D649" s="335"/>
      <c r="E649" s="335"/>
      <c r="F649" s="338"/>
      <c r="G649" s="323"/>
      <c r="H649" s="396" t="str">
        <f>IF(Business!$D$22&gt;0,+$G649*Business!$D$20/Business!$D$22,"")</f>
        <v/>
      </c>
      <c r="I649" s="396" t="str">
        <f>IF(Business!$D$22&gt;0,+$G649*Business!$D$21/Business!$D$22,"")</f>
        <v/>
      </c>
    </row>
    <row r="650" spans="1:9">
      <c r="A650" s="334"/>
      <c r="B650" s="335"/>
      <c r="C650" s="335"/>
      <c r="D650" s="335"/>
      <c r="E650" s="335"/>
      <c r="F650" s="338"/>
      <c r="G650" s="323"/>
      <c r="H650" s="396" t="str">
        <f>IF(Business!$D$22&gt;0,+$G650*Business!$D$20/Business!$D$22,"")</f>
        <v/>
      </c>
      <c r="I650" s="396" t="str">
        <f>IF(Business!$D$22&gt;0,+$G650*Business!$D$21/Business!$D$22,"")</f>
        <v/>
      </c>
    </row>
    <row r="651" spans="1:9">
      <c r="A651" s="334"/>
      <c r="B651" s="335"/>
      <c r="C651" s="335"/>
      <c r="D651" s="335"/>
      <c r="E651" s="335"/>
      <c r="F651" s="338"/>
      <c r="G651" s="323"/>
      <c r="H651" s="396" t="str">
        <f>IF(Business!$D$22&gt;0,+$G651*Business!$D$20/Business!$D$22,"")</f>
        <v/>
      </c>
      <c r="I651" s="396" t="str">
        <f>IF(Business!$D$22&gt;0,+$G651*Business!$D$21/Business!$D$22,"")</f>
        <v/>
      </c>
    </row>
    <row r="652" spans="1:9">
      <c r="A652" s="334"/>
      <c r="B652" s="335"/>
      <c r="C652" s="335"/>
      <c r="D652" s="335"/>
      <c r="E652" s="335"/>
      <c r="F652" s="338"/>
      <c r="G652" s="323"/>
      <c r="H652" s="396" t="str">
        <f>IF(Business!$D$22&gt;0,+$G652*Business!$D$20/Business!$D$22,"")</f>
        <v/>
      </c>
      <c r="I652" s="396" t="str">
        <f>IF(Business!$D$22&gt;0,+$G652*Business!$D$21/Business!$D$22,"")</f>
        <v/>
      </c>
    </row>
    <row r="653" spans="1:9">
      <c r="A653" s="334"/>
      <c r="B653" s="335"/>
      <c r="C653" s="335"/>
      <c r="D653" s="335"/>
      <c r="E653" s="335"/>
      <c r="F653" s="338"/>
      <c r="G653" s="323"/>
      <c r="H653" s="396" t="str">
        <f>IF(Business!$D$22&gt;0,+$G653*Business!$D$20/Business!$D$22,"")</f>
        <v/>
      </c>
      <c r="I653" s="396" t="str">
        <f>IF(Business!$D$22&gt;0,+$G653*Business!$D$21/Business!$D$22,"")</f>
        <v/>
      </c>
    </row>
    <row r="654" spans="1:9">
      <c r="A654" s="334"/>
      <c r="B654" s="335"/>
      <c r="C654" s="335"/>
      <c r="D654" s="335"/>
      <c r="E654" s="335"/>
      <c r="F654" s="338"/>
      <c r="G654" s="323"/>
      <c r="H654" s="396" t="str">
        <f>IF(Business!$D$22&gt;0,+$G654*Business!$D$20/Business!$D$22,"")</f>
        <v/>
      </c>
      <c r="I654" s="396" t="str">
        <f>IF(Business!$D$22&gt;0,+$G654*Business!$D$21/Business!$D$22,"")</f>
        <v/>
      </c>
    </row>
    <row r="655" spans="1:9">
      <c r="A655" s="334"/>
      <c r="B655" s="335"/>
      <c r="C655" s="335"/>
      <c r="D655" s="335"/>
      <c r="E655" s="335"/>
      <c r="F655" s="338"/>
      <c r="G655" s="323"/>
      <c r="H655" s="396" t="str">
        <f>IF(Business!$D$22&gt;0,+$G655*Business!$D$20/Business!$D$22,"")</f>
        <v/>
      </c>
      <c r="I655" s="396" t="str">
        <f>IF(Business!$D$22&gt;0,+$G655*Business!$D$21/Business!$D$22,"")</f>
        <v/>
      </c>
    </row>
    <row r="656" spans="1:9">
      <c r="A656" s="334"/>
      <c r="B656" s="335"/>
      <c r="C656" s="335"/>
      <c r="D656" s="335"/>
      <c r="E656" s="335"/>
      <c r="F656" s="338"/>
      <c r="G656" s="323"/>
      <c r="H656" s="396" t="str">
        <f>IF(Business!$D$22&gt;0,+$G656*Business!$D$20/Business!$D$22,"")</f>
        <v/>
      </c>
      <c r="I656" s="396" t="str">
        <f>IF(Business!$D$22&gt;0,+$G656*Business!$D$21/Business!$D$22,"")</f>
        <v/>
      </c>
    </row>
    <row r="657" spans="1:9">
      <c r="A657" s="334"/>
      <c r="B657" s="335"/>
      <c r="C657" s="335"/>
      <c r="D657" s="335"/>
      <c r="E657" s="335"/>
      <c r="F657" s="338"/>
      <c r="G657" s="323"/>
      <c r="H657" s="396" t="str">
        <f>IF(Business!$D$22&gt;0,+$G657*Business!$D$20/Business!$D$22,"")</f>
        <v/>
      </c>
      <c r="I657" s="396" t="str">
        <f>IF(Business!$D$22&gt;0,+$G657*Business!$D$21/Business!$D$22,"")</f>
        <v/>
      </c>
    </row>
    <row r="658" spans="1:9">
      <c r="A658" s="334"/>
      <c r="B658" s="335"/>
      <c r="C658" s="335"/>
      <c r="D658" s="335"/>
      <c r="E658" s="335"/>
      <c r="F658" s="338"/>
      <c r="G658" s="323"/>
      <c r="H658" s="396" t="str">
        <f>IF(Business!$D$22&gt;0,+$G658*Business!$D$20/Business!$D$22,"")</f>
        <v/>
      </c>
      <c r="I658" s="396" t="str">
        <f>IF(Business!$D$22&gt;0,+$G658*Business!$D$21/Business!$D$22,"")</f>
        <v/>
      </c>
    </row>
    <row r="659" spans="1:9">
      <c r="A659" s="334"/>
      <c r="B659" s="335"/>
      <c r="C659" s="335"/>
      <c r="D659" s="335"/>
      <c r="E659" s="335"/>
      <c r="F659" s="338"/>
      <c r="G659" s="323"/>
      <c r="H659" s="396" t="str">
        <f>IF(Business!$D$22&gt;0,+$G659*Business!$D$20/Business!$D$22,"")</f>
        <v/>
      </c>
      <c r="I659" s="396" t="str">
        <f>IF(Business!$D$22&gt;0,+$G659*Business!$D$21/Business!$D$22,"")</f>
        <v/>
      </c>
    </row>
    <row r="660" spans="1:9">
      <c r="A660" s="334"/>
      <c r="B660" s="335"/>
      <c r="C660" s="335"/>
      <c r="D660" s="335"/>
      <c r="E660" s="335"/>
      <c r="F660" s="338"/>
      <c r="G660" s="323"/>
      <c r="H660" s="396" t="str">
        <f>IF(Business!$D$22&gt;0,+$G660*Business!$D$20/Business!$D$22,"")</f>
        <v/>
      </c>
      <c r="I660" s="396" t="str">
        <f>IF(Business!$D$22&gt;0,+$G660*Business!$D$21/Business!$D$22,"")</f>
        <v/>
      </c>
    </row>
    <row r="661" spans="1:9">
      <c r="A661" s="334"/>
      <c r="B661" s="335"/>
      <c r="C661" s="335"/>
      <c r="D661" s="335"/>
      <c r="E661" s="335"/>
      <c r="F661" s="338"/>
      <c r="G661" s="323"/>
      <c r="H661" s="396" t="str">
        <f>IF(Business!$D$22&gt;0,+$G661*Business!$D$20/Business!$D$22,"")</f>
        <v/>
      </c>
      <c r="I661" s="396" t="str">
        <f>IF(Business!$D$22&gt;0,+$G661*Business!$D$21/Business!$D$22,"")</f>
        <v/>
      </c>
    </row>
    <row r="662" spans="1:9">
      <c r="A662" s="334"/>
      <c r="B662" s="335"/>
      <c r="C662" s="335"/>
      <c r="D662" s="335"/>
      <c r="E662" s="335"/>
      <c r="F662" s="338"/>
      <c r="G662" s="323"/>
      <c r="H662" s="396" t="str">
        <f>IF(Business!$D$22&gt;0,+$G662*Business!$D$20/Business!$D$22,"")</f>
        <v/>
      </c>
      <c r="I662" s="396" t="str">
        <f>IF(Business!$D$22&gt;0,+$G662*Business!$D$21/Business!$D$22,"")</f>
        <v/>
      </c>
    </row>
    <row r="663" spans="1:9">
      <c r="A663" s="334"/>
      <c r="B663" s="335"/>
      <c r="C663" s="335"/>
      <c r="D663" s="335"/>
      <c r="E663" s="335"/>
      <c r="F663" s="338"/>
      <c r="G663" s="323"/>
      <c r="H663" s="396" t="str">
        <f>IF(Business!$D$22&gt;0,+$G663*Business!$D$20/Business!$D$22,"")</f>
        <v/>
      </c>
      <c r="I663" s="396" t="str">
        <f>IF(Business!$D$22&gt;0,+$G663*Business!$D$21/Business!$D$22,"")</f>
        <v/>
      </c>
    </row>
    <row r="664" spans="1:9">
      <c r="A664" s="334"/>
      <c r="B664" s="335"/>
      <c r="C664" s="335"/>
      <c r="D664" s="335"/>
      <c r="E664" s="335"/>
      <c r="F664" s="338"/>
      <c r="G664" s="323"/>
      <c r="H664" s="396" t="str">
        <f>IF(Business!$D$22&gt;0,+$G664*Business!$D$20/Business!$D$22,"")</f>
        <v/>
      </c>
      <c r="I664" s="396" t="str">
        <f>IF(Business!$D$22&gt;0,+$G664*Business!$D$21/Business!$D$22,"")</f>
        <v/>
      </c>
    </row>
    <row r="665" spans="1:9">
      <c r="A665" s="334"/>
      <c r="B665" s="335"/>
      <c r="C665" s="335"/>
      <c r="D665" s="335"/>
      <c r="E665" s="335"/>
      <c r="F665" s="338"/>
      <c r="G665" s="323"/>
      <c r="H665" s="396" t="str">
        <f>IF(Business!$D$22&gt;0,+$G665*Business!$D$20/Business!$D$22,"")</f>
        <v/>
      </c>
      <c r="I665" s="396" t="str">
        <f>IF(Business!$D$22&gt;0,+$G665*Business!$D$21/Business!$D$22,"")</f>
        <v/>
      </c>
    </row>
    <row r="666" spans="1:9">
      <c r="A666" s="334"/>
      <c r="B666" s="335"/>
      <c r="C666" s="335"/>
      <c r="D666" s="335"/>
      <c r="E666" s="335"/>
      <c r="F666" s="338"/>
      <c r="G666" s="323"/>
      <c r="H666" s="396" t="str">
        <f>IF(Business!$D$22&gt;0,+$G666*Business!$D$20/Business!$D$22,"")</f>
        <v/>
      </c>
      <c r="I666" s="396" t="str">
        <f>IF(Business!$D$22&gt;0,+$G666*Business!$D$21/Business!$D$22,"")</f>
        <v/>
      </c>
    </row>
    <row r="667" spans="1:9">
      <c r="A667" s="334"/>
      <c r="B667" s="335"/>
      <c r="C667" s="335"/>
      <c r="D667" s="335"/>
      <c r="E667" s="335"/>
      <c r="F667" s="338"/>
      <c r="G667" s="323"/>
      <c r="H667" s="396" t="str">
        <f>IF(Business!$D$22&gt;0,+$G667*Business!$D$20/Business!$D$22,"")</f>
        <v/>
      </c>
      <c r="I667" s="396" t="str">
        <f>IF(Business!$D$22&gt;0,+$G667*Business!$D$21/Business!$D$22,"")</f>
        <v/>
      </c>
    </row>
    <row r="668" spans="1:9">
      <c r="A668" s="334"/>
      <c r="B668" s="335"/>
      <c r="C668" s="335"/>
      <c r="D668" s="335"/>
      <c r="E668" s="335"/>
      <c r="F668" s="338"/>
      <c r="G668" s="323"/>
      <c r="H668" s="396" t="str">
        <f>IF(Business!$D$22&gt;0,+$G668*Business!$D$20/Business!$D$22,"")</f>
        <v/>
      </c>
      <c r="I668" s="396" t="str">
        <f>IF(Business!$D$22&gt;0,+$G668*Business!$D$21/Business!$D$22,"")</f>
        <v/>
      </c>
    </row>
    <row r="669" spans="1:9">
      <c r="A669" s="334"/>
      <c r="B669" s="335"/>
      <c r="C669" s="335"/>
      <c r="D669" s="335"/>
      <c r="E669" s="335"/>
      <c r="F669" s="338"/>
      <c r="G669" s="323"/>
      <c r="H669" s="396" t="str">
        <f>IF(Business!$D$22&gt;0,+$G669*Business!$D$20/Business!$D$22,"")</f>
        <v/>
      </c>
      <c r="I669" s="396" t="str">
        <f>IF(Business!$D$22&gt;0,+$G669*Business!$D$21/Business!$D$22,"")</f>
        <v/>
      </c>
    </row>
    <row r="670" spans="1:9">
      <c r="A670" s="334"/>
      <c r="B670" s="335"/>
      <c r="C670" s="335"/>
      <c r="D670" s="335"/>
      <c r="E670" s="335"/>
      <c r="F670" s="338"/>
      <c r="G670" s="323"/>
      <c r="H670" s="396" t="str">
        <f>IF(Business!$D$22&gt;0,+$G670*Business!$D$20/Business!$D$22,"")</f>
        <v/>
      </c>
      <c r="I670" s="396" t="str">
        <f>IF(Business!$D$22&gt;0,+$G670*Business!$D$21/Business!$D$22,"")</f>
        <v/>
      </c>
    </row>
    <row r="671" spans="1:9">
      <c r="A671" s="334"/>
      <c r="B671" s="335"/>
      <c r="C671" s="335"/>
      <c r="D671" s="335"/>
      <c r="E671" s="335"/>
      <c r="F671" s="338"/>
      <c r="G671" s="323"/>
      <c r="H671" s="396" t="str">
        <f>IF(Business!$D$22&gt;0,+$G671*Business!$D$20/Business!$D$22,"")</f>
        <v/>
      </c>
      <c r="I671" s="396" t="str">
        <f>IF(Business!$D$22&gt;0,+$G671*Business!$D$21/Business!$D$22,"")</f>
        <v/>
      </c>
    </row>
    <row r="672" spans="1:9">
      <c r="A672" s="334"/>
      <c r="B672" s="335"/>
      <c r="C672" s="335"/>
      <c r="D672" s="335"/>
      <c r="E672" s="335"/>
      <c r="F672" s="338"/>
      <c r="G672" s="323"/>
      <c r="H672" s="396" t="str">
        <f>IF(Business!$D$22&gt;0,+$G672*Business!$D$20/Business!$D$22,"")</f>
        <v/>
      </c>
      <c r="I672" s="396" t="str">
        <f>IF(Business!$D$22&gt;0,+$G672*Business!$D$21/Business!$D$22,"")</f>
        <v/>
      </c>
    </row>
    <row r="673" spans="1:9">
      <c r="A673" s="334"/>
      <c r="B673" s="335"/>
      <c r="C673" s="335"/>
      <c r="D673" s="335"/>
      <c r="E673" s="335"/>
      <c r="F673" s="338"/>
      <c r="G673" s="323"/>
      <c r="H673" s="396" t="str">
        <f>IF(Business!$D$22&gt;0,+$G673*Business!$D$20/Business!$D$22,"")</f>
        <v/>
      </c>
      <c r="I673" s="396" t="str">
        <f>IF(Business!$D$22&gt;0,+$G673*Business!$D$21/Business!$D$22,"")</f>
        <v/>
      </c>
    </row>
    <row r="674" spans="1:9">
      <c r="A674" s="334"/>
      <c r="B674" s="335"/>
      <c r="C674" s="335"/>
      <c r="D674" s="335"/>
      <c r="E674" s="335"/>
      <c r="F674" s="338"/>
      <c r="G674" s="323"/>
      <c r="H674" s="396" t="str">
        <f>IF(Business!$D$22&gt;0,+$G674*Business!$D$20/Business!$D$22,"")</f>
        <v/>
      </c>
      <c r="I674" s="396" t="str">
        <f>IF(Business!$D$22&gt;0,+$G674*Business!$D$21/Business!$D$22,"")</f>
        <v/>
      </c>
    </row>
    <row r="675" spans="1:9">
      <c r="A675" s="334"/>
      <c r="B675" s="335"/>
      <c r="C675" s="335"/>
      <c r="D675" s="335"/>
      <c r="E675" s="335"/>
      <c r="F675" s="338"/>
      <c r="G675" s="323"/>
      <c r="H675" s="396" t="str">
        <f>IF(Business!$D$22&gt;0,+$G675*Business!$D$20/Business!$D$22,"")</f>
        <v/>
      </c>
      <c r="I675" s="396" t="str">
        <f>IF(Business!$D$22&gt;0,+$G675*Business!$D$21/Business!$D$22,"")</f>
        <v/>
      </c>
    </row>
    <row r="676" spans="1:9">
      <c r="A676" s="334"/>
      <c r="B676" s="335"/>
      <c r="C676" s="335"/>
      <c r="D676" s="335"/>
      <c r="E676" s="335"/>
      <c r="F676" s="338"/>
      <c r="G676" s="323"/>
      <c r="H676" s="396" t="str">
        <f>IF(Business!$D$22&gt;0,+$G676*Business!$D$20/Business!$D$22,"")</f>
        <v/>
      </c>
      <c r="I676" s="396" t="str">
        <f>IF(Business!$D$22&gt;0,+$G676*Business!$D$21/Business!$D$22,"")</f>
        <v/>
      </c>
    </row>
    <row r="677" spans="1:9">
      <c r="A677" s="334"/>
      <c r="B677" s="335"/>
      <c r="C677" s="335"/>
      <c r="D677" s="335"/>
      <c r="E677" s="335"/>
      <c r="F677" s="338"/>
      <c r="G677" s="323"/>
      <c r="H677" s="396" t="str">
        <f>IF(Business!$D$22&gt;0,+$G677*Business!$D$20/Business!$D$22,"")</f>
        <v/>
      </c>
      <c r="I677" s="396" t="str">
        <f>IF(Business!$D$22&gt;0,+$G677*Business!$D$21/Business!$D$22,"")</f>
        <v/>
      </c>
    </row>
    <row r="678" spans="1:9">
      <c r="A678" s="334"/>
      <c r="B678" s="335"/>
      <c r="C678" s="335"/>
      <c r="D678" s="335"/>
      <c r="E678" s="335"/>
      <c r="F678" s="338"/>
      <c r="G678" s="323"/>
      <c r="H678" s="396" t="str">
        <f>IF(Business!$D$22&gt;0,+$G678*Business!$D$20/Business!$D$22,"")</f>
        <v/>
      </c>
      <c r="I678" s="396" t="str">
        <f>IF(Business!$D$22&gt;0,+$G678*Business!$D$21/Business!$D$22,"")</f>
        <v/>
      </c>
    </row>
    <row r="679" spans="1:9">
      <c r="A679" s="334"/>
      <c r="B679" s="335"/>
      <c r="C679" s="335"/>
      <c r="D679" s="335"/>
      <c r="E679" s="335"/>
      <c r="F679" s="338"/>
      <c r="G679" s="323"/>
      <c r="H679" s="396" t="str">
        <f>IF(Business!$D$22&gt;0,+$G679*Business!$D$20/Business!$D$22,"")</f>
        <v/>
      </c>
      <c r="I679" s="396" t="str">
        <f>IF(Business!$D$22&gt;0,+$G679*Business!$D$21/Business!$D$22,"")</f>
        <v/>
      </c>
    </row>
    <row r="680" spans="1:9">
      <c r="A680" s="334"/>
      <c r="B680" s="335"/>
      <c r="C680" s="335"/>
      <c r="D680" s="335"/>
      <c r="E680" s="335"/>
      <c r="F680" s="338"/>
      <c r="G680" s="323"/>
      <c r="H680" s="396" t="str">
        <f>IF(Business!$D$22&gt;0,+$G680*Business!$D$20/Business!$D$22,"")</f>
        <v/>
      </c>
      <c r="I680" s="396" t="str">
        <f>IF(Business!$D$22&gt;0,+$G680*Business!$D$21/Business!$D$22,"")</f>
        <v/>
      </c>
    </row>
    <row r="681" spans="1:9">
      <c r="A681" s="334"/>
      <c r="B681" s="335"/>
      <c r="C681" s="335"/>
      <c r="D681" s="335"/>
      <c r="E681" s="335"/>
      <c r="F681" s="338"/>
      <c r="G681" s="323"/>
      <c r="H681" s="396" t="str">
        <f>IF(Business!$D$22&gt;0,+$G681*Business!$D$20/Business!$D$22,"")</f>
        <v/>
      </c>
      <c r="I681" s="396" t="str">
        <f>IF(Business!$D$22&gt;0,+$G681*Business!$D$21/Business!$D$22,"")</f>
        <v/>
      </c>
    </row>
    <row r="682" spans="1:9">
      <c r="A682" s="334"/>
      <c r="B682" s="335"/>
      <c r="C682" s="335"/>
      <c r="D682" s="335"/>
      <c r="E682" s="335"/>
      <c r="F682" s="338"/>
      <c r="G682" s="323"/>
      <c r="H682" s="396" t="str">
        <f>IF(Business!$D$22&gt;0,+$G682*Business!$D$20/Business!$D$22,"")</f>
        <v/>
      </c>
      <c r="I682" s="396" t="str">
        <f>IF(Business!$D$22&gt;0,+$G682*Business!$D$21/Business!$D$22,"")</f>
        <v/>
      </c>
    </row>
    <row r="683" spans="1:9">
      <c r="A683" s="334"/>
      <c r="B683" s="335"/>
      <c r="C683" s="335"/>
      <c r="D683" s="335"/>
      <c r="E683" s="335"/>
      <c r="F683" s="338"/>
      <c r="G683" s="323"/>
      <c r="H683" s="396" t="str">
        <f>IF(Business!$D$22&gt;0,+$G683*Business!$D$20/Business!$D$22,"")</f>
        <v/>
      </c>
      <c r="I683" s="396" t="str">
        <f>IF(Business!$D$22&gt;0,+$G683*Business!$D$21/Business!$D$22,"")</f>
        <v/>
      </c>
    </row>
    <row r="684" spans="1:9">
      <c r="A684" s="334"/>
      <c r="B684" s="335"/>
      <c r="C684" s="335"/>
      <c r="D684" s="335"/>
      <c r="E684" s="335"/>
      <c r="F684" s="338"/>
      <c r="G684" s="323"/>
      <c r="H684" s="396" t="str">
        <f>IF(Business!$D$22&gt;0,+$G684*Business!$D$20/Business!$D$22,"")</f>
        <v/>
      </c>
      <c r="I684" s="396" t="str">
        <f>IF(Business!$D$22&gt;0,+$G684*Business!$D$21/Business!$D$22,"")</f>
        <v/>
      </c>
    </row>
    <row r="685" spans="1:9">
      <c r="A685" s="334"/>
      <c r="B685" s="335"/>
      <c r="C685" s="335"/>
      <c r="D685" s="335"/>
      <c r="E685" s="335"/>
      <c r="F685" s="338"/>
      <c r="G685" s="323"/>
      <c r="H685" s="396" t="str">
        <f>IF(Business!$D$22&gt;0,+$G685*Business!$D$20/Business!$D$22,"")</f>
        <v/>
      </c>
      <c r="I685" s="396" t="str">
        <f>IF(Business!$D$22&gt;0,+$G685*Business!$D$21/Business!$D$22,"")</f>
        <v/>
      </c>
    </row>
    <row r="686" spans="1:9">
      <c r="A686" s="334"/>
      <c r="B686" s="335"/>
      <c r="C686" s="335"/>
      <c r="D686" s="335"/>
      <c r="E686" s="335"/>
      <c r="F686" s="338"/>
      <c r="G686" s="323"/>
      <c r="H686" s="396" t="str">
        <f>IF(Business!$D$22&gt;0,+$G686*Business!$D$20/Business!$D$22,"")</f>
        <v/>
      </c>
      <c r="I686" s="396" t="str">
        <f>IF(Business!$D$22&gt;0,+$G686*Business!$D$21/Business!$D$22,"")</f>
        <v/>
      </c>
    </row>
    <row r="687" spans="1:9">
      <c r="A687" s="334"/>
      <c r="B687" s="335"/>
      <c r="C687" s="335"/>
      <c r="D687" s="335"/>
      <c r="E687" s="335"/>
      <c r="F687" s="338"/>
      <c r="G687" s="323"/>
      <c r="H687" s="396" t="str">
        <f>IF(Business!$D$22&gt;0,+$G687*Business!$D$20/Business!$D$22,"")</f>
        <v/>
      </c>
      <c r="I687" s="396" t="str">
        <f>IF(Business!$D$22&gt;0,+$G687*Business!$D$21/Business!$D$22,"")</f>
        <v/>
      </c>
    </row>
    <row r="688" spans="1:9">
      <c r="A688" s="334"/>
      <c r="B688" s="335"/>
      <c r="C688" s="335"/>
      <c r="D688" s="335"/>
      <c r="E688" s="335"/>
      <c r="F688" s="338"/>
      <c r="G688" s="323"/>
      <c r="H688" s="396" t="str">
        <f>IF(Business!$D$22&gt;0,+$G688*Business!$D$20/Business!$D$22,"")</f>
        <v/>
      </c>
      <c r="I688" s="396" t="str">
        <f>IF(Business!$D$22&gt;0,+$G688*Business!$D$21/Business!$D$22,"")</f>
        <v/>
      </c>
    </row>
    <row r="689" spans="1:9">
      <c r="A689" s="334"/>
      <c r="B689" s="335"/>
      <c r="C689" s="335"/>
      <c r="D689" s="335"/>
      <c r="E689" s="335"/>
      <c r="F689" s="338"/>
      <c r="G689" s="323"/>
      <c r="H689" s="396" t="str">
        <f>IF(Business!$D$22&gt;0,+$G689*Business!$D$20/Business!$D$22,"")</f>
        <v/>
      </c>
      <c r="I689" s="396" t="str">
        <f>IF(Business!$D$22&gt;0,+$G689*Business!$D$21/Business!$D$22,"")</f>
        <v/>
      </c>
    </row>
    <row r="690" spans="1:9">
      <c r="A690" s="334"/>
      <c r="B690" s="335"/>
      <c r="C690" s="335"/>
      <c r="D690" s="335"/>
      <c r="E690" s="335"/>
      <c r="F690" s="338"/>
      <c r="G690" s="323"/>
      <c r="H690" s="396" t="str">
        <f>IF(Business!$D$22&gt;0,+$G690*Business!$D$20/Business!$D$22,"")</f>
        <v/>
      </c>
      <c r="I690" s="396" t="str">
        <f>IF(Business!$D$22&gt;0,+$G690*Business!$D$21/Business!$D$22,"")</f>
        <v/>
      </c>
    </row>
    <row r="691" spans="1:9">
      <c r="A691" s="334"/>
      <c r="B691" s="335"/>
      <c r="C691" s="335"/>
      <c r="D691" s="335"/>
      <c r="E691" s="335"/>
      <c r="F691" s="338"/>
      <c r="G691" s="323"/>
      <c r="H691" s="396" t="str">
        <f>IF(Business!$D$22&gt;0,+$G691*Business!$D$20/Business!$D$22,"")</f>
        <v/>
      </c>
      <c r="I691" s="396" t="str">
        <f>IF(Business!$D$22&gt;0,+$G691*Business!$D$21/Business!$D$22,"")</f>
        <v/>
      </c>
    </row>
    <row r="692" spans="1:9">
      <c r="A692" s="334"/>
      <c r="B692" s="335"/>
      <c r="C692" s="335"/>
      <c r="D692" s="335"/>
      <c r="E692" s="335"/>
      <c r="F692" s="338"/>
      <c r="G692" s="323"/>
      <c r="H692" s="396" t="str">
        <f>IF(Business!$D$22&gt;0,+$G692*Business!$D$20/Business!$D$22,"")</f>
        <v/>
      </c>
      <c r="I692" s="396" t="str">
        <f>IF(Business!$D$22&gt;0,+$G692*Business!$D$21/Business!$D$22,"")</f>
        <v/>
      </c>
    </row>
    <row r="693" spans="1:9">
      <c r="A693" s="334"/>
      <c r="B693" s="335"/>
      <c r="C693" s="335"/>
      <c r="D693" s="335"/>
      <c r="E693" s="335"/>
      <c r="F693" s="338"/>
      <c r="G693" s="323"/>
      <c r="H693" s="396" t="str">
        <f>IF(Business!$D$22&gt;0,+$G693*Business!$D$20/Business!$D$22,"")</f>
        <v/>
      </c>
      <c r="I693" s="396" t="str">
        <f>IF(Business!$D$22&gt;0,+$G693*Business!$D$21/Business!$D$22,"")</f>
        <v/>
      </c>
    </row>
    <row r="694" spans="1:9">
      <c r="A694" s="334"/>
      <c r="B694" s="335"/>
      <c r="C694" s="335"/>
      <c r="D694" s="335"/>
      <c r="E694" s="335"/>
      <c r="F694" s="338"/>
      <c r="G694" s="323"/>
      <c r="H694" s="396" t="str">
        <f>IF(Business!$D$22&gt;0,+$G694*Business!$D$20/Business!$D$22,"")</f>
        <v/>
      </c>
      <c r="I694" s="396" t="str">
        <f>IF(Business!$D$22&gt;0,+$G694*Business!$D$21/Business!$D$22,"")</f>
        <v/>
      </c>
    </row>
    <row r="695" spans="1:9">
      <c r="A695" s="334"/>
      <c r="B695" s="335"/>
      <c r="C695" s="335"/>
      <c r="D695" s="335"/>
      <c r="E695" s="335"/>
      <c r="F695" s="338"/>
      <c r="G695" s="323"/>
      <c r="H695" s="396" t="str">
        <f>IF(Business!$D$22&gt;0,+$G695*Business!$D$20/Business!$D$22,"")</f>
        <v/>
      </c>
      <c r="I695" s="396" t="str">
        <f>IF(Business!$D$22&gt;0,+$G695*Business!$D$21/Business!$D$22,"")</f>
        <v/>
      </c>
    </row>
    <row r="696" spans="1:9">
      <c r="A696" s="334"/>
      <c r="B696" s="335"/>
      <c r="C696" s="335"/>
      <c r="D696" s="335"/>
      <c r="E696" s="335"/>
      <c r="F696" s="338"/>
      <c r="G696" s="323"/>
      <c r="H696" s="396" t="str">
        <f>IF(Business!$D$22&gt;0,+$G696*Business!$D$20/Business!$D$22,"")</f>
        <v/>
      </c>
      <c r="I696" s="396" t="str">
        <f>IF(Business!$D$22&gt;0,+$G696*Business!$D$21/Business!$D$22,"")</f>
        <v/>
      </c>
    </row>
    <row r="697" spans="1:9">
      <c r="A697" s="334"/>
      <c r="B697" s="335"/>
      <c r="C697" s="335"/>
      <c r="D697" s="335"/>
      <c r="E697" s="335"/>
      <c r="F697" s="338"/>
      <c r="G697" s="323"/>
      <c r="H697" s="396" t="str">
        <f>IF(Business!$D$22&gt;0,+$G697*Business!$D$20/Business!$D$22,"")</f>
        <v/>
      </c>
      <c r="I697" s="396" t="str">
        <f>IF(Business!$D$22&gt;0,+$G697*Business!$D$21/Business!$D$22,"")</f>
        <v/>
      </c>
    </row>
    <row r="698" spans="1:9">
      <c r="A698" s="334"/>
      <c r="B698" s="335"/>
      <c r="C698" s="335"/>
      <c r="D698" s="335"/>
      <c r="E698" s="335"/>
      <c r="F698" s="338"/>
      <c r="G698" s="323"/>
      <c r="H698" s="396" t="str">
        <f>IF(Business!$D$22&gt;0,+$G698*Business!$D$20/Business!$D$22,"")</f>
        <v/>
      </c>
      <c r="I698" s="396" t="str">
        <f>IF(Business!$D$22&gt;0,+$G698*Business!$D$21/Business!$D$22,"")</f>
        <v/>
      </c>
    </row>
    <row r="699" spans="1:9">
      <c r="A699" s="334"/>
      <c r="B699" s="335"/>
      <c r="C699" s="335"/>
      <c r="D699" s="335"/>
      <c r="E699" s="335"/>
      <c r="F699" s="338"/>
      <c r="G699" s="323"/>
      <c r="H699" s="396" t="str">
        <f>IF(Business!$D$22&gt;0,+$G699*Business!$D$20/Business!$D$22,"")</f>
        <v/>
      </c>
      <c r="I699" s="396" t="str">
        <f>IF(Business!$D$22&gt;0,+$G699*Business!$D$21/Business!$D$22,"")</f>
        <v/>
      </c>
    </row>
    <row r="700" spans="1:9">
      <c r="A700" s="334"/>
      <c r="B700" s="335"/>
      <c r="C700" s="335"/>
      <c r="D700" s="335"/>
      <c r="E700" s="335"/>
      <c r="F700" s="338"/>
      <c r="G700" s="323"/>
      <c r="H700" s="396" t="str">
        <f>IF(Business!$D$22&gt;0,+$G700*Business!$D$20/Business!$D$22,"")</f>
        <v/>
      </c>
      <c r="I700" s="396" t="str">
        <f>IF(Business!$D$22&gt;0,+$G700*Business!$D$21/Business!$D$22,"")</f>
        <v/>
      </c>
    </row>
    <row r="701" spans="1:9">
      <c r="A701" s="334"/>
      <c r="B701" s="335"/>
      <c r="C701" s="335"/>
      <c r="D701" s="335"/>
      <c r="E701" s="335"/>
      <c r="F701" s="338"/>
      <c r="G701" s="323"/>
      <c r="H701" s="396" t="str">
        <f>IF(Business!$D$22&gt;0,+$G701*Business!$D$20/Business!$D$22,"")</f>
        <v/>
      </c>
      <c r="I701" s="396" t="str">
        <f>IF(Business!$D$22&gt;0,+$G701*Business!$D$21/Business!$D$22,"")</f>
        <v/>
      </c>
    </row>
    <row r="702" spans="1:9">
      <c r="A702" s="334"/>
      <c r="B702" s="335"/>
      <c r="C702" s="335"/>
      <c r="D702" s="335"/>
      <c r="E702" s="335"/>
      <c r="F702" s="338"/>
      <c r="G702" s="323"/>
      <c r="H702" s="396" t="str">
        <f>IF(Business!$D$22&gt;0,+$G702*Business!$D$20/Business!$D$22,"")</f>
        <v/>
      </c>
      <c r="I702" s="396" t="str">
        <f>IF(Business!$D$22&gt;0,+$G702*Business!$D$21/Business!$D$22,"")</f>
        <v/>
      </c>
    </row>
    <row r="703" spans="1:9">
      <c r="A703" s="334"/>
      <c r="B703" s="335"/>
      <c r="C703" s="335"/>
      <c r="D703" s="335"/>
      <c r="E703" s="335"/>
      <c r="F703" s="338"/>
      <c r="G703" s="323"/>
      <c r="H703" s="396" t="str">
        <f>IF(Business!$D$22&gt;0,+$G703*Business!$D$20/Business!$D$22,"")</f>
        <v/>
      </c>
      <c r="I703" s="396" t="str">
        <f>IF(Business!$D$22&gt;0,+$G703*Business!$D$21/Business!$D$22,"")</f>
        <v/>
      </c>
    </row>
    <row r="704" spans="1:9">
      <c r="A704" s="334"/>
      <c r="B704" s="335"/>
      <c r="C704" s="335"/>
      <c r="D704" s="335"/>
      <c r="E704" s="335"/>
      <c r="F704" s="338"/>
      <c r="G704" s="323"/>
      <c r="H704" s="396" t="str">
        <f>IF(Business!$D$22&gt;0,+$G704*Business!$D$20/Business!$D$22,"")</f>
        <v/>
      </c>
      <c r="I704" s="396" t="str">
        <f>IF(Business!$D$22&gt;0,+$G704*Business!$D$21/Business!$D$22,"")</f>
        <v/>
      </c>
    </row>
    <row r="705" spans="1:9">
      <c r="A705" s="334"/>
      <c r="B705" s="335"/>
      <c r="C705" s="335"/>
      <c r="D705" s="335"/>
      <c r="E705" s="335"/>
      <c r="F705" s="338"/>
      <c r="G705" s="323"/>
      <c r="H705" s="396" t="str">
        <f>IF(Business!$D$22&gt;0,+$G705*Business!$D$20/Business!$D$22,"")</f>
        <v/>
      </c>
      <c r="I705" s="396" t="str">
        <f>IF(Business!$D$22&gt;0,+$G705*Business!$D$21/Business!$D$22,"")</f>
        <v/>
      </c>
    </row>
    <row r="706" spans="1:9">
      <c r="A706" s="334"/>
      <c r="B706" s="335"/>
      <c r="C706" s="335"/>
      <c r="D706" s="335"/>
      <c r="E706" s="335"/>
      <c r="F706" s="338"/>
      <c r="G706" s="323"/>
      <c r="H706" s="396" t="str">
        <f>IF(Business!$D$22&gt;0,+$G706*Business!$D$20/Business!$D$22,"")</f>
        <v/>
      </c>
      <c r="I706" s="396" t="str">
        <f>IF(Business!$D$22&gt;0,+$G706*Business!$D$21/Business!$D$22,"")</f>
        <v/>
      </c>
    </row>
    <row r="707" spans="1:9">
      <c r="A707" s="334"/>
      <c r="B707" s="335"/>
      <c r="C707" s="335"/>
      <c r="D707" s="335"/>
      <c r="E707" s="335"/>
      <c r="F707" s="338"/>
      <c r="G707" s="323"/>
      <c r="H707" s="396" t="str">
        <f>IF(Business!$D$22&gt;0,+$G707*Business!$D$20/Business!$D$22,"")</f>
        <v/>
      </c>
      <c r="I707" s="396" t="str">
        <f>IF(Business!$D$22&gt;0,+$G707*Business!$D$21/Business!$D$22,"")</f>
        <v/>
      </c>
    </row>
    <row r="708" spans="1:9">
      <c r="A708" s="334"/>
      <c r="B708" s="335"/>
      <c r="C708" s="335"/>
      <c r="D708" s="335"/>
      <c r="E708" s="335"/>
      <c r="F708" s="338"/>
      <c r="G708" s="323"/>
      <c r="H708" s="396" t="str">
        <f>IF(Business!$D$22&gt;0,+$G708*Business!$D$20/Business!$D$22,"")</f>
        <v/>
      </c>
      <c r="I708" s="396" t="str">
        <f>IF(Business!$D$22&gt;0,+$G708*Business!$D$21/Business!$D$22,"")</f>
        <v/>
      </c>
    </row>
    <row r="709" spans="1:9">
      <c r="A709" s="334"/>
      <c r="B709" s="335"/>
      <c r="C709" s="335"/>
      <c r="D709" s="335"/>
      <c r="E709" s="335"/>
      <c r="F709" s="338"/>
      <c r="G709" s="323"/>
      <c r="H709" s="396" t="str">
        <f>IF(Business!$D$22&gt;0,+$G709*Business!$D$20/Business!$D$22,"")</f>
        <v/>
      </c>
      <c r="I709" s="396" t="str">
        <f>IF(Business!$D$22&gt;0,+$G709*Business!$D$21/Business!$D$22,"")</f>
        <v/>
      </c>
    </row>
    <row r="710" spans="1:9">
      <c r="A710" s="334"/>
      <c r="B710" s="335"/>
      <c r="C710" s="335"/>
      <c r="D710" s="335"/>
      <c r="E710" s="335"/>
      <c r="F710" s="338"/>
      <c r="G710" s="323"/>
      <c r="H710" s="396" t="str">
        <f>IF(Business!$D$22&gt;0,+$G710*Business!$D$20/Business!$D$22,"")</f>
        <v/>
      </c>
      <c r="I710" s="396" t="str">
        <f>IF(Business!$D$22&gt;0,+$G710*Business!$D$21/Business!$D$22,"")</f>
        <v/>
      </c>
    </row>
    <row r="711" spans="1:9">
      <c r="A711" s="334"/>
      <c r="B711" s="335"/>
      <c r="C711" s="335"/>
      <c r="D711" s="335"/>
      <c r="E711" s="335"/>
      <c r="F711" s="338"/>
      <c r="G711" s="323"/>
      <c r="H711" s="396" t="str">
        <f>IF(Business!$D$22&gt;0,+$G711*Business!$D$20/Business!$D$22,"")</f>
        <v/>
      </c>
      <c r="I711" s="396" t="str">
        <f>IF(Business!$D$22&gt;0,+$G711*Business!$D$21/Business!$D$22,"")</f>
        <v/>
      </c>
    </row>
    <row r="712" spans="1:9">
      <c r="A712" s="334"/>
      <c r="B712" s="335"/>
      <c r="C712" s="335"/>
      <c r="D712" s="335"/>
      <c r="E712" s="335"/>
      <c r="F712" s="338"/>
      <c r="G712" s="323"/>
      <c r="H712" s="396" t="str">
        <f>IF(Business!$D$22&gt;0,+$G712*Business!$D$20/Business!$D$22,"")</f>
        <v/>
      </c>
      <c r="I712" s="396" t="str">
        <f>IF(Business!$D$22&gt;0,+$G712*Business!$D$21/Business!$D$22,"")</f>
        <v/>
      </c>
    </row>
    <row r="713" spans="1:9">
      <c r="A713" s="334"/>
      <c r="B713" s="335"/>
      <c r="C713" s="335"/>
      <c r="D713" s="335"/>
      <c r="E713" s="335"/>
      <c r="F713" s="338"/>
      <c r="G713" s="323"/>
      <c r="H713" s="396" t="str">
        <f>IF(Business!$D$22&gt;0,+$G713*Business!$D$20/Business!$D$22,"")</f>
        <v/>
      </c>
      <c r="I713" s="396" t="str">
        <f>IF(Business!$D$22&gt;0,+$G713*Business!$D$21/Business!$D$22,"")</f>
        <v/>
      </c>
    </row>
    <row r="714" spans="1:9">
      <c r="A714" s="334"/>
      <c r="B714" s="335"/>
      <c r="C714" s="335"/>
      <c r="D714" s="335"/>
      <c r="E714" s="335"/>
      <c r="F714" s="338"/>
      <c r="G714" s="323"/>
      <c r="H714" s="396" t="str">
        <f>IF(Business!$D$22&gt;0,+$G714*Business!$D$20/Business!$D$22,"")</f>
        <v/>
      </c>
      <c r="I714" s="396" t="str">
        <f>IF(Business!$D$22&gt;0,+$G714*Business!$D$21/Business!$D$22,"")</f>
        <v/>
      </c>
    </row>
    <row r="715" spans="1:9">
      <c r="A715" s="334"/>
      <c r="B715" s="335"/>
      <c r="C715" s="335"/>
      <c r="D715" s="335"/>
      <c r="E715" s="335"/>
      <c r="F715" s="338"/>
      <c r="G715" s="323"/>
      <c r="H715" s="396" t="str">
        <f>IF(Business!$D$22&gt;0,+$G715*Business!$D$20/Business!$D$22,"")</f>
        <v/>
      </c>
      <c r="I715" s="396" t="str">
        <f>IF(Business!$D$22&gt;0,+$G715*Business!$D$21/Business!$D$22,"")</f>
        <v/>
      </c>
    </row>
    <row r="716" spans="1:9">
      <c r="A716" s="334"/>
      <c r="B716" s="335"/>
      <c r="C716" s="335"/>
      <c r="D716" s="335"/>
      <c r="E716" s="335"/>
      <c r="F716" s="338"/>
      <c r="G716" s="323"/>
      <c r="H716" s="396" t="str">
        <f>IF(Business!$D$22&gt;0,+$G716*Business!$D$20/Business!$D$22,"")</f>
        <v/>
      </c>
      <c r="I716" s="396" t="str">
        <f>IF(Business!$D$22&gt;0,+$G716*Business!$D$21/Business!$D$22,"")</f>
        <v/>
      </c>
    </row>
    <row r="717" spans="1:9">
      <c r="A717" s="334"/>
      <c r="B717" s="335"/>
      <c r="C717" s="335"/>
      <c r="D717" s="335"/>
      <c r="E717" s="335"/>
      <c r="F717" s="338"/>
      <c r="G717" s="323"/>
      <c r="H717" s="396" t="str">
        <f>IF(Business!$D$22&gt;0,+$G717*Business!$D$20/Business!$D$22,"")</f>
        <v/>
      </c>
      <c r="I717" s="396" t="str">
        <f>IF(Business!$D$22&gt;0,+$G717*Business!$D$21/Business!$D$22,"")</f>
        <v/>
      </c>
    </row>
    <row r="718" spans="1:9">
      <c r="A718" s="334"/>
      <c r="B718" s="335"/>
      <c r="C718" s="335"/>
      <c r="D718" s="335"/>
      <c r="E718" s="335"/>
      <c r="F718" s="338"/>
      <c r="G718" s="323"/>
      <c r="H718" s="396" t="str">
        <f>IF(Business!$D$22&gt;0,+$G718*Business!$D$20/Business!$D$22,"")</f>
        <v/>
      </c>
      <c r="I718" s="396" t="str">
        <f>IF(Business!$D$22&gt;0,+$G718*Business!$D$21/Business!$D$22,"")</f>
        <v/>
      </c>
    </row>
    <row r="719" spans="1:9">
      <c r="A719" s="334"/>
      <c r="B719" s="335"/>
      <c r="C719" s="335"/>
      <c r="D719" s="335"/>
      <c r="E719" s="335"/>
      <c r="F719" s="338"/>
      <c r="G719" s="323"/>
      <c r="H719" s="396" t="str">
        <f>IF(Business!$D$22&gt;0,+$G719*Business!$D$20/Business!$D$22,"")</f>
        <v/>
      </c>
      <c r="I719" s="396" t="str">
        <f>IF(Business!$D$22&gt;0,+$G719*Business!$D$21/Business!$D$22,"")</f>
        <v/>
      </c>
    </row>
    <row r="720" spans="1:9">
      <c r="A720" s="334"/>
      <c r="B720" s="335"/>
      <c r="C720" s="335"/>
      <c r="D720" s="335"/>
      <c r="E720" s="335"/>
      <c r="F720" s="338"/>
      <c r="G720" s="323"/>
      <c r="H720" s="396" t="str">
        <f>IF(Business!$D$22&gt;0,+$G720*Business!$D$20/Business!$D$22,"")</f>
        <v/>
      </c>
      <c r="I720" s="396" t="str">
        <f>IF(Business!$D$22&gt;0,+$G720*Business!$D$21/Business!$D$22,"")</f>
        <v/>
      </c>
    </row>
    <row r="721" spans="1:9">
      <c r="A721" s="334"/>
      <c r="B721" s="335"/>
      <c r="C721" s="335"/>
      <c r="D721" s="335"/>
      <c r="E721" s="335"/>
      <c r="F721" s="338"/>
      <c r="G721" s="323"/>
      <c r="H721" s="396" t="str">
        <f>IF(Business!$D$22&gt;0,+$G721*Business!$D$20/Business!$D$22,"")</f>
        <v/>
      </c>
      <c r="I721" s="396" t="str">
        <f>IF(Business!$D$22&gt;0,+$G721*Business!$D$21/Business!$D$22,"")</f>
        <v/>
      </c>
    </row>
    <row r="722" spans="1:9">
      <c r="A722" s="334"/>
      <c r="B722" s="335"/>
      <c r="C722" s="335"/>
      <c r="D722" s="335"/>
      <c r="E722" s="335"/>
      <c r="F722" s="338"/>
      <c r="G722" s="323"/>
      <c r="H722" s="396" t="str">
        <f>IF(Business!$D$22&gt;0,+$G722*Business!$D$20/Business!$D$22,"")</f>
        <v/>
      </c>
      <c r="I722" s="396" t="str">
        <f>IF(Business!$D$22&gt;0,+$G722*Business!$D$21/Business!$D$22,"")</f>
        <v/>
      </c>
    </row>
    <row r="723" spans="1:9">
      <c r="A723" s="334"/>
      <c r="B723" s="335"/>
      <c r="C723" s="335"/>
      <c r="D723" s="335"/>
      <c r="E723" s="335"/>
      <c r="F723" s="338"/>
      <c r="G723" s="323"/>
      <c r="H723" s="396" t="str">
        <f>IF(Business!$D$22&gt;0,+$G723*Business!$D$20/Business!$D$22,"")</f>
        <v/>
      </c>
      <c r="I723" s="396" t="str">
        <f>IF(Business!$D$22&gt;0,+$G723*Business!$D$21/Business!$D$22,"")</f>
        <v/>
      </c>
    </row>
    <row r="724" spans="1:9">
      <c r="A724" s="334"/>
      <c r="B724" s="335"/>
      <c r="C724" s="335"/>
      <c r="D724" s="335"/>
      <c r="E724" s="335"/>
      <c r="F724" s="338"/>
      <c r="G724" s="323"/>
      <c r="H724" s="396" t="str">
        <f>IF(Business!$D$22&gt;0,+$G724*Business!$D$20/Business!$D$22,"")</f>
        <v/>
      </c>
      <c r="I724" s="396" t="str">
        <f>IF(Business!$D$22&gt;0,+$G724*Business!$D$21/Business!$D$22,"")</f>
        <v/>
      </c>
    </row>
    <row r="725" spans="1:9">
      <c r="A725" s="334"/>
      <c r="B725" s="335"/>
      <c r="C725" s="335"/>
      <c r="D725" s="335"/>
      <c r="E725" s="335"/>
      <c r="F725" s="338"/>
      <c r="G725" s="323"/>
      <c r="H725" s="396" t="str">
        <f>IF(Business!$D$22&gt;0,+$G725*Business!$D$20/Business!$D$22,"")</f>
        <v/>
      </c>
      <c r="I725" s="396" t="str">
        <f>IF(Business!$D$22&gt;0,+$G725*Business!$D$21/Business!$D$22,"")</f>
        <v/>
      </c>
    </row>
    <row r="726" spans="1:9">
      <c r="A726" s="334"/>
      <c r="B726" s="335"/>
      <c r="C726" s="335"/>
      <c r="D726" s="335"/>
      <c r="E726" s="335"/>
      <c r="F726" s="338"/>
      <c r="G726" s="323"/>
      <c r="H726" s="396" t="str">
        <f>IF(Business!$D$22&gt;0,+$G726*Business!$D$20/Business!$D$22,"")</f>
        <v/>
      </c>
      <c r="I726" s="396" t="str">
        <f>IF(Business!$D$22&gt;0,+$G726*Business!$D$21/Business!$D$22,"")</f>
        <v/>
      </c>
    </row>
    <row r="727" spans="1:9">
      <c r="A727" s="334"/>
      <c r="B727" s="335"/>
      <c r="C727" s="335"/>
      <c r="D727" s="335"/>
      <c r="E727" s="335"/>
      <c r="F727" s="338"/>
      <c r="G727" s="323"/>
      <c r="H727" s="396" t="str">
        <f>IF(Business!$D$22&gt;0,+$G727*Business!$D$20/Business!$D$22,"")</f>
        <v/>
      </c>
      <c r="I727" s="396" t="str">
        <f>IF(Business!$D$22&gt;0,+$G727*Business!$D$21/Business!$D$22,"")</f>
        <v/>
      </c>
    </row>
    <row r="728" spans="1:9">
      <c r="A728" s="334"/>
      <c r="B728" s="335"/>
      <c r="C728" s="335"/>
      <c r="D728" s="335"/>
      <c r="E728" s="335"/>
      <c r="F728" s="338"/>
      <c r="G728" s="323"/>
      <c r="H728" s="396" t="str">
        <f>IF(Business!$D$22&gt;0,+$G728*Business!$D$20/Business!$D$22,"")</f>
        <v/>
      </c>
      <c r="I728" s="396" t="str">
        <f>IF(Business!$D$22&gt;0,+$G728*Business!$D$21/Business!$D$22,"")</f>
        <v/>
      </c>
    </row>
    <row r="729" spans="1:9">
      <c r="A729" s="334"/>
      <c r="B729" s="335"/>
      <c r="C729" s="335"/>
      <c r="D729" s="335"/>
      <c r="E729" s="335"/>
      <c r="F729" s="338"/>
      <c r="G729" s="323"/>
      <c r="H729" s="396" t="str">
        <f>IF(Business!$D$22&gt;0,+$G729*Business!$D$20/Business!$D$22,"")</f>
        <v/>
      </c>
      <c r="I729" s="396" t="str">
        <f>IF(Business!$D$22&gt;0,+$G729*Business!$D$21/Business!$D$22,"")</f>
        <v/>
      </c>
    </row>
    <row r="730" spans="1:9">
      <c r="A730" s="334"/>
      <c r="B730" s="335"/>
      <c r="C730" s="335"/>
      <c r="D730" s="335"/>
      <c r="E730" s="335"/>
      <c r="F730" s="338"/>
      <c r="G730" s="323"/>
      <c r="H730" s="396" t="str">
        <f>IF(Business!$D$22&gt;0,+$G730*Business!$D$20/Business!$D$22,"")</f>
        <v/>
      </c>
      <c r="I730" s="396" t="str">
        <f>IF(Business!$D$22&gt;0,+$G730*Business!$D$21/Business!$D$22,"")</f>
        <v/>
      </c>
    </row>
    <row r="731" spans="1:9">
      <c r="A731" s="334"/>
      <c r="B731" s="335"/>
      <c r="C731" s="335"/>
      <c r="D731" s="335"/>
      <c r="E731" s="335"/>
      <c r="F731" s="338"/>
      <c r="G731" s="323"/>
      <c r="H731" s="396" t="str">
        <f>IF(Business!$D$22&gt;0,+$G731*Business!$D$20/Business!$D$22,"")</f>
        <v/>
      </c>
      <c r="I731" s="396" t="str">
        <f>IF(Business!$D$22&gt;0,+$G731*Business!$D$21/Business!$D$22,"")</f>
        <v/>
      </c>
    </row>
    <row r="732" spans="1:9">
      <c r="A732" s="334"/>
      <c r="B732" s="335"/>
      <c r="C732" s="335"/>
      <c r="D732" s="335"/>
      <c r="E732" s="335"/>
      <c r="F732" s="338"/>
      <c r="G732" s="323"/>
      <c r="H732" s="396" t="str">
        <f>IF(Business!$D$22&gt;0,+$G732*Business!$D$20/Business!$D$22,"")</f>
        <v/>
      </c>
      <c r="I732" s="396" t="str">
        <f>IF(Business!$D$22&gt;0,+$G732*Business!$D$21/Business!$D$22,"")</f>
        <v/>
      </c>
    </row>
    <row r="733" spans="1:9">
      <c r="A733" s="334"/>
      <c r="B733" s="335"/>
      <c r="C733" s="335"/>
      <c r="D733" s="335"/>
      <c r="E733" s="335"/>
      <c r="F733" s="338"/>
      <c r="G733" s="323"/>
      <c r="H733" s="396" t="str">
        <f>IF(Business!$D$22&gt;0,+$G733*Business!$D$20/Business!$D$22,"")</f>
        <v/>
      </c>
      <c r="I733" s="396" t="str">
        <f>IF(Business!$D$22&gt;0,+$G733*Business!$D$21/Business!$D$22,"")</f>
        <v/>
      </c>
    </row>
    <row r="734" spans="1:9">
      <c r="A734" s="334"/>
      <c r="B734" s="335"/>
      <c r="C734" s="335"/>
      <c r="D734" s="335"/>
      <c r="E734" s="335"/>
      <c r="F734" s="338"/>
      <c r="G734" s="323"/>
      <c r="H734" s="396" t="str">
        <f>IF(Business!$D$22&gt;0,+$G734*Business!$D$20/Business!$D$22,"")</f>
        <v/>
      </c>
      <c r="I734" s="396" t="str">
        <f>IF(Business!$D$22&gt;0,+$G734*Business!$D$21/Business!$D$22,"")</f>
        <v/>
      </c>
    </row>
    <row r="735" spans="1:9">
      <c r="A735" s="334"/>
      <c r="B735" s="335"/>
      <c r="C735" s="335"/>
      <c r="D735" s="335"/>
      <c r="E735" s="335"/>
      <c r="F735" s="338"/>
      <c r="G735" s="323"/>
      <c r="H735" s="396" t="str">
        <f>IF(Business!$D$22&gt;0,+$G735*Business!$D$20/Business!$D$22,"")</f>
        <v/>
      </c>
      <c r="I735" s="396" t="str">
        <f>IF(Business!$D$22&gt;0,+$G735*Business!$D$21/Business!$D$22,"")</f>
        <v/>
      </c>
    </row>
    <row r="736" spans="1:9">
      <c r="A736" s="334"/>
      <c r="B736" s="335"/>
      <c r="C736" s="335"/>
      <c r="D736" s="335"/>
      <c r="E736" s="335"/>
      <c r="F736" s="338"/>
      <c r="G736" s="323"/>
      <c r="H736" s="396" t="str">
        <f>IF(Business!$D$22&gt;0,+$G736*Business!$D$20/Business!$D$22,"")</f>
        <v/>
      </c>
      <c r="I736" s="396" t="str">
        <f>IF(Business!$D$22&gt;0,+$G736*Business!$D$21/Business!$D$22,"")</f>
        <v/>
      </c>
    </row>
    <row r="737" spans="1:9">
      <c r="A737" s="334"/>
      <c r="B737" s="335"/>
      <c r="C737" s="335"/>
      <c r="D737" s="335"/>
      <c r="E737" s="335"/>
      <c r="F737" s="338"/>
      <c r="G737" s="323"/>
      <c r="H737" s="396" t="str">
        <f>IF(Business!$D$22&gt;0,+$G737*Business!$D$20/Business!$D$22,"")</f>
        <v/>
      </c>
      <c r="I737" s="396" t="str">
        <f>IF(Business!$D$22&gt;0,+$G737*Business!$D$21/Business!$D$22,"")</f>
        <v/>
      </c>
    </row>
    <row r="738" spans="1:9">
      <c r="A738" s="334"/>
      <c r="B738" s="335"/>
      <c r="C738" s="335"/>
      <c r="D738" s="335"/>
      <c r="E738" s="335"/>
      <c r="F738" s="338"/>
      <c r="G738" s="323"/>
      <c r="H738" s="396" t="str">
        <f>IF(Business!$D$22&gt;0,+$G738*Business!$D$20/Business!$D$22,"")</f>
        <v/>
      </c>
      <c r="I738" s="396" t="str">
        <f>IF(Business!$D$22&gt;0,+$G738*Business!$D$21/Business!$D$22,"")</f>
        <v/>
      </c>
    </row>
    <row r="739" spans="1:9">
      <c r="A739" s="334"/>
      <c r="B739" s="335"/>
      <c r="C739" s="335"/>
      <c r="D739" s="335"/>
      <c r="E739" s="335"/>
      <c r="F739" s="338"/>
      <c r="G739" s="323"/>
      <c r="H739" s="396" t="str">
        <f>IF(Business!$D$22&gt;0,+$G739*Business!$D$20/Business!$D$22,"")</f>
        <v/>
      </c>
      <c r="I739" s="396" t="str">
        <f>IF(Business!$D$22&gt;0,+$G739*Business!$D$21/Business!$D$22,"")</f>
        <v/>
      </c>
    </row>
    <row r="740" spans="1:9">
      <c r="A740" s="334"/>
      <c r="B740" s="335"/>
      <c r="C740" s="335"/>
      <c r="D740" s="335"/>
      <c r="E740" s="335"/>
      <c r="F740" s="338"/>
      <c r="G740" s="323"/>
      <c r="H740" s="396" t="str">
        <f>IF(Business!$D$22&gt;0,+$G740*Business!$D$20/Business!$D$22,"")</f>
        <v/>
      </c>
      <c r="I740" s="396" t="str">
        <f>IF(Business!$D$22&gt;0,+$G740*Business!$D$21/Business!$D$22,"")</f>
        <v/>
      </c>
    </row>
    <row r="741" spans="1:9">
      <c r="A741" s="334"/>
      <c r="B741" s="335"/>
      <c r="C741" s="335"/>
      <c r="D741" s="335"/>
      <c r="E741" s="335"/>
      <c r="F741" s="338"/>
      <c r="G741" s="323"/>
      <c r="H741" s="396" t="str">
        <f>IF(Business!$D$22&gt;0,+$G741*Business!$D$20/Business!$D$22,"")</f>
        <v/>
      </c>
      <c r="I741" s="396" t="str">
        <f>IF(Business!$D$22&gt;0,+$G741*Business!$D$21/Business!$D$22,"")</f>
        <v/>
      </c>
    </row>
    <row r="742" spans="1:9">
      <c r="A742" s="334"/>
      <c r="B742" s="335"/>
      <c r="C742" s="335"/>
      <c r="D742" s="335"/>
      <c r="E742" s="335"/>
      <c r="F742" s="338"/>
      <c r="G742" s="323"/>
      <c r="H742" s="396" t="str">
        <f>IF(Business!$D$22&gt;0,+$G742*Business!$D$20/Business!$D$22,"")</f>
        <v/>
      </c>
      <c r="I742" s="396" t="str">
        <f>IF(Business!$D$22&gt;0,+$G742*Business!$D$21/Business!$D$22,"")</f>
        <v/>
      </c>
    </row>
    <row r="743" spans="1:9">
      <c r="A743" s="334"/>
      <c r="B743" s="335"/>
      <c r="C743" s="335"/>
      <c r="D743" s="335"/>
      <c r="E743" s="335"/>
      <c r="F743" s="338"/>
      <c r="G743" s="323"/>
      <c r="H743" s="396" t="str">
        <f>IF(Business!$D$22&gt;0,+$G743*Business!$D$20/Business!$D$22,"")</f>
        <v/>
      </c>
      <c r="I743" s="396" t="str">
        <f>IF(Business!$D$22&gt;0,+$G743*Business!$D$21/Business!$D$22,"")</f>
        <v/>
      </c>
    </row>
    <row r="744" spans="1:9">
      <c r="A744" s="334"/>
      <c r="B744" s="335"/>
      <c r="C744" s="335"/>
      <c r="D744" s="335"/>
      <c r="E744" s="335"/>
      <c r="F744" s="338"/>
      <c r="G744" s="323"/>
      <c r="H744" s="396" t="str">
        <f>IF(Business!$D$22&gt;0,+$G744*Business!$D$20/Business!$D$22,"")</f>
        <v/>
      </c>
      <c r="I744" s="396" t="str">
        <f>IF(Business!$D$22&gt;0,+$G744*Business!$D$21/Business!$D$22,"")</f>
        <v/>
      </c>
    </row>
    <row r="745" spans="1:9">
      <c r="A745" s="334"/>
      <c r="B745" s="335"/>
      <c r="C745" s="335"/>
      <c r="D745" s="335"/>
      <c r="E745" s="335"/>
      <c r="F745" s="338"/>
      <c r="G745" s="323"/>
      <c r="H745" s="396" t="str">
        <f>IF(Business!$D$22&gt;0,+$G745*Business!$D$20/Business!$D$22,"")</f>
        <v/>
      </c>
      <c r="I745" s="396" t="str">
        <f>IF(Business!$D$22&gt;0,+$G745*Business!$D$21/Business!$D$22,"")</f>
        <v/>
      </c>
    </row>
    <row r="746" spans="1:9">
      <c r="A746" s="334"/>
      <c r="B746" s="335"/>
      <c r="C746" s="335"/>
      <c r="D746" s="335"/>
      <c r="E746" s="335"/>
      <c r="F746" s="338"/>
      <c r="G746" s="323"/>
      <c r="H746" s="396" t="str">
        <f>IF(Business!$D$22&gt;0,+$G746*Business!$D$20/Business!$D$22,"")</f>
        <v/>
      </c>
      <c r="I746" s="396" t="str">
        <f>IF(Business!$D$22&gt;0,+$G746*Business!$D$21/Business!$D$22,"")</f>
        <v/>
      </c>
    </row>
    <row r="747" spans="1:9">
      <c r="A747" s="334"/>
      <c r="B747" s="335"/>
      <c r="C747" s="335"/>
      <c r="D747" s="335"/>
      <c r="E747" s="335"/>
      <c r="F747" s="338"/>
      <c r="G747" s="323"/>
      <c r="H747" s="396" t="str">
        <f>IF(Business!$D$22&gt;0,+$G747*Business!$D$20/Business!$D$22,"")</f>
        <v/>
      </c>
      <c r="I747" s="396" t="str">
        <f>IF(Business!$D$22&gt;0,+$G747*Business!$D$21/Business!$D$22,"")</f>
        <v/>
      </c>
    </row>
    <row r="748" spans="1:9">
      <c r="A748" s="334"/>
      <c r="B748" s="335"/>
      <c r="C748" s="335"/>
      <c r="D748" s="335"/>
      <c r="E748" s="335"/>
      <c r="F748" s="338"/>
      <c r="G748" s="323"/>
      <c r="H748" s="396" t="str">
        <f>IF(Business!$D$22&gt;0,+$G748*Business!$D$20/Business!$D$22,"")</f>
        <v/>
      </c>
      <c r="I748" s="396" t="str">
        <f>IF(Business!$D$22&gt;0,+$G748*Business!$D$21/Business!$D$22,"")</f>
        <v/>
      </c>
    </row>
    <row r="749" spans="1:9">
      <c r="A749" s="334"/>
      <c r="B749" s="335"/>
      <c r="C749" s="335"/>
      <c r="D749" s="335"/>
      <c r="E749" s="335"/>
      <c r="F749" s="338"/>
      <c r="G749" s="323"/>
      <c r="H749" s="396" t="str">
        <f>IF(Business!$D$22&gt;0,+$G749*Business!$D$20/Business!$D$22,"")</f>
        <v/>
      </c>
      <c r="I749" s="396" t="str">
        <f>IF(Business!$D$22&gt;0,+$G749*Business!$D$21/Business!$D$22,"")</f>
        <v/>
      </c>
    </row>
    <row r="750" spans="1:9">
      <c r="A750" s="334"/>
      <c r="B750" s="335"/>
      <c r="C750" s="335"/>
      <c r="D750" s="335"/>
      <c r="E750" s="335"/>
      <c r="F750" s="338"/>
      <c r="G750" s="323"/>
      <c r="H750" s="396" t="str">
        <f>IF(Business!$D$22&gt;0,+$G750*Business!$D$20/Business!$D$22,"")</f>
        <v/>
      </c>
      <c r="I750" s="396" t="str">
        <f>IF(Business!$D$22&gt;0,+$G750*Business!$D$21/Business!$D$22,"")</f>
        <v/>
      </c>
    </row>
    <row r="751" spans="1:9">
      <c r="A751" s="334"/>
      <c r="B751" s="335"/>
      <c r="C751" s="335"/>
      <c r="D751" s="335"/>
      <c r="E751" s="335"/>
      <c r="F751" s="338"/>
      <c r="G751" s="323"/>
      <c r="H751" s="396" t="str">
        <f>IF(Business!$D$22&gt;0,+$G751*Business!$D$20/Business!$D$22,"")</f>
        <v/>
      </c>
      <c r="I751" s="396" t="str">
        <f>IF(Business!$D$22&gt;0,+$G751*Business!$D$21/Business!$D$22,"")</f>
        <v/>
      </c>
    </row>
    <row r="752" spans="1:9">
      <c r="A752" s="334"/>
      <c r="B752" s="335"/>
      <c r="C752" s="335"/>
      <c r="D752" s="335"/>
      <c r="E752" s="335"/>
      <c r="F752" s="338"/>
      <c r="G752" s="323"/>
      <c r="H752" s="396" t="str">
        <f>IF(Business!$D$22&gt;0,+$G752*Business!$D$20/Business!$D$22,"")</f>
        <v/>
      </c>
      <c r="I752" s="396" t="str">
        <f>IF(Business!$D$22&gt;0,+$G752*Business!$D$21/Business!$D$22,"")</f>
        <v/>
      </c>
    </row>
    <row r="753" spans="1:9">
      <c r="A753" s="334"/>
      <c r="B753" s="335"/>
      <c r="C753" s="335"/>
      <c r="D753" s="335"/>
      <c r="E753" s="335"/>
      <c r="F753" s="338"/>
      <c r="G753" s="323"/>
      <c r="H753" s="396" t="str">
        <f>IF(Business!$D$22&gt;0,+$G753*Business!$D$20/Business!$D$22,"")</f>
        <v/>
      </c>
      <c r="I753" s="396" t="str">
        <f>IF(Business!$D$22&gt;0,+$G753*Business!$D$21/Business!$D$22,"")</f>
        <v/>
      </c>
    </row>
    <row r="754" spans="1:9">
      <c r="A754" s="334"/>
      <c r="B754" s="335"/>
      <c r="C754" s="335"/>
      <c r="D754" s="335"/>
      <c r="E754" s="335"/>
      <c r="F754" s="338"/>
      <c r="G754" s="323"/>
      <c r="H754" s="396" t="str">
        <f>IF(Business!$D$22&gt;0,+$G754*Business!$D$20/Business!$D$22,"")</f>
        <v/>
      </c>
      <c r="I754" s="396" t="str">
        <f>IF(Business!$D$22&gt;0,+$G754*Business!$D$21/Business!$D$22,"")</f>
        <v/>
      </c>
    </row>
    <row r="755" spans="1:9">
      <c r="A755" s="334"/>
      <c r="B755" s="335"/>
      <c r="C755" s="335"/>
      <c r="D755" s="335"/>
      <c r="E755" s="335"/>
      <c r="F755" s="338"/>
      <c r="G755" s="323"/>
      <c r="H755" s="396" t="str">
        <f>IF(Business!$D$22&gt;0,+$G755*Business!$D$20/Business!$D$22,"")</f>
        <v/>
      </c>
      <c r="I755" s="396" t="str">
        <f>IF(Business!$D$22&gt;0,+$G755*Business!$D$21/Business!$D$22,"")</f>
        <v/>
      </c>
    </row>
    <row r="756" spans="1:9">
      <c r="A756" s="334"/>
      <c r="B756" s="335"/>
      <c r="C756" s="335"/>
      <c r="D756" s="335"/>
      <c r="E756" s="335"/>
      <c r="F756" s="338"/>
      <c r="G756" s="323"/>
      <c r="H756" s="396" t="str">
        <f>IF(Business!$D$22&gt;0,+$G756*Business!$D$20/Business!$D$22,"")</f>
        <v/>
      </c>
      <c r="I756" s="396" t="str">
        <f>IF(Business!$D$22&gt;0,+$G756*Business!$D$21/Business!$D$22,"")</f>
        <v/>
      </c>
    </row>
    <row r="757" spans="1:9">
      <c r="A757" s="334"/>
      <c r="B757" s="335"/>
      <c r="C757" s="335"/>
      <c r="D757" s="335"/>
      <c r="E757" s="335"/>
      <c r="F757" s="338"/>
      <c r="G757" s="323"/>
      <c r="H757" s="396" t="str">
        <f>IF(Business!$D$22&gt;0,+$G757*Business!$D$20/Business!$D$22,"")</f>
        <v/>
      </c>
      <c r="I757" s="396" t="str">
        <f>IF(Business!$D$22&gt;0,+$G757*Business!$D$21/Business!$D$22,"")</f>
        <v/>
      </c>
    </row>
    <row r="758" spans="1:9">
      <c r="A758" s="334"/>
      <c r="B758" s="335"/>
      <c r="C758" s="335"/>
      <c r="D758" s="335"/>
      <c r="E758" s="335"/>
      <c r="F758" s="338"/>
      <c r="G758" s="323"/>
      <c r="H758" s="396" t="str">
        <f>IF(Business!$D$22&gt;0,+$G758*Business!$D$20/Business!$D$22,"")</f>
        <v/>
      </c>
      <c r="I758" s="396" t="str">
        <f>IF(Business!$D$22&gt;0,+$G758*Business!$D$21/Business!$D$22,"")</f>
        <v/>
      </c>
    </row>
    <row r="759" spans="1:9">
      <c r="A759" s="334"/>
      <c r="B759" s="335"/>
      <c r="C759" s="335"/>
      <c r="D759" s="335"/>
      <c r="E759" s="335"/>
      <c r="F759" s="338"/>
      <c r="G759" s="323"/>
      <c r="H759" s="396" t="str">
        <f>IF(Business!$D$22&gt;0,+$G759*Business!$D$20/Business!$D$22,"")</f>
        <v/>
      </c>
      <c r="I759" s="396" t="str">
        <f>IF(Business!$D$22&gt;0,+$G759*Business!$D$21/Business!$D$22,"")</f>
        <v/>
      </c>
    </row>
    <row r="760" spans="1:9">
      <c r="A760" s="334"/>
      <c r="B760" s="335"/>
      <c r="C760" s="335"/>
      <c r="D760" s="335"/>
      <c r="E760" s="335"/>
      <c r="F760" s="338"/>
      <c r="G760" s="323"/>
      <c r="H760" s="396" t="str">
        <f>IF(Business!$D$22&gt;0,+$G760*Business!$D$20/Business!$D$22,"")</f>
        <v/>
      </c>
      <c r="I760" s="396" t="str">
        <f>IF(Business!$D$22&gt;0,+$G760*Business!$D$21/Business!$D$22,"")</f>
        <v/>
      </c>
    </row>
    <row r="761" spans="1:9">
      <c r="A761" s="334"/>
      <c r="B761" s="335"/>
      <c r="C761" s="335"/>
      <c r="D761" s="335"/>
      <c r="E761" s="335"/>
      <c r="F761" s="338"/>
      <c r="G761" s="323"/>
      <c r="H761" s="396" t="str">
        <f>IF(Business!$D$22&gt;0,+$G761*Business!$D$20/Business!$D$22,"")</f>
        <v/>
      </c>
      <c r="I761" s="396" t="str">
        <f>IF(Business!$D$22&gt;0,+$G761*Business!$D$21/Business!$D$22,"")</f>
        <v/>
      </c>
    </row>
    <row r="762" spans="1:9">
      <c r="A762" s="334"/>
      <c r="B762" s="335"/>
      <c r="C762" s="335"/>
      <c r="D762" s="335"/>
      <c r="E762" s="335"/>
      <c r="F762" s="338"/>
      <c r="G762" s="323"/>
      <c r="H762" s="396" t="str">
        <f>IF(Business!$D$22&gt;0,+$G762*Business!$D$20/Business!$D$22,"")</f>
        <v/>
      </c>
      <c r="I762" s="396" t="str">
        <f>IF(Business!$D$22&gt;0,+$G762*Business!$D$21/Business!$D$22,"")</f>
        <v/>
      </c>
    </row>
    <row r="763" spans="1:9">
      <c r="A763" s="334"/>
      <c r="B763" s="335"/>
      <c r="C763" s="335"/>
      <c r="D763" s="335"/>
      <c r="E763" s="335"/>
      <c r="F763" s="338"/>
      <c r="G763" s="323"/>
      <c r="H763" s="396" t="str">
        <f>IF(Business!$D$22&gt;0,+$G763*Business!$D$20/Business!$D$22,"")</f>
        <v/>
      </c>
      <c r="I763" s="396" t="str">
        <f>IF(Business!$D$22&gt;0,+$G763*Business!$D$21/Business!$D$22,"")</f>
        <v/>
      </c>
    </row>
    <row r="764" spans="1:9">
      <c r="A764" s="334"/>
      <c r="B764" s="335"/>
      <c r="C764" s="335"/>
      <c r="D764" s="335"/>
      <c r="E764" s="335"/>
      <c r="F764" s="338"/>
      <c r="G764" s="323"/>
      <c r="H764" s="396" t="str">
        <f>IF(Business!$D$22&gt;0,+$G764*Business!$D$20/Business!$D$22,"")</f>
        <v/>
      </c>
      <c r="I764" s="396" t="str">
        <f>IF(Business!$D$22&gt;0,+$G764*Business!$D$21/Business!$D$22,"")</f>
        <v/>
      </c>
    </row>
    <row r="765" spans="1:9">
      <c r="A765" s="334"/>
      <c r="B765" s="335"/>
      <c r="C765" s="335"/>
      <c r="D765" s="335"/>
      <c r="E765" s="335"/>
      <c r="F765" s="338"/>
      <c r="G765" s="323"/>
      <c r="H765" s="396" t="str">
        <f>IF(Business!$D$22&gt;0,+$G765*Business!$D$20/Business!$D$22,"")</f>
        <v/>
      </c>
      <c r="I765" s="396" t="str">
        <f>IF(Business!$D$22&gt;0,+$G765*Business!$D$21/Business!$D$22,"")</f>
        <v/>
      </c>
    </row>
    <row r="766" spans="1:9">
      <c r="A766" s="334"/>
      <c r="B766" s="335"/>
      <c r="C766" s="335"/>
      <c r="D766" s="335"/>
      <c r="E766" s="335"/>
      <c r="F766" s="338"/>
      <c r="G766" s="323"/>
      <c r="H766" s="396" t="str">
        <f>IF(Business!$D$22&gt;0,+$G766*Business!$D$20/Business!$D$22,"")</f>
        <v/>
      </c>
      <c r="I766" s="396" t="str">
        <f>IF(Business!$D$22&gt;0,+$G766*Business!$D$21/Business!$D$22,"")</f>
        <v/>
      </c>
    </row>
    <row r="767" spans="1:9">
      <c r="A767" s="334"/>
      <c r="B767" s="335"/>
      <c r="C767" s="335"/>
      <c r="D767" s="335"/>
      <c r="E767" s="335"/>
      <c r="F767" s="338"/>
      <c r="G767" s="323"/>
      <c r="H767" s="396" t="str">
        <f>IF(Business!$D$22&gt;0,+$G767*Business!$D$20/Business!$D$22,"")</f>
        <v/>
      </c>
      <c r="I767" s="396" t="str">
        <f>IF(Business!$D$22&gt;0,+$G767*Business!$D$21/Business!$D$22,"")</f>
        <v/>
      </c>
    </row>
    <row r="768" spans="1:9">
      <c r="A768" s="334"/>
      <c r="B768" s="335"/>
      <c r="C768" s="335"/>
      <c r="D768" s="335"/>
      <c r="E768" s="335"/>
      <c r="F768" s="338"/>
      <c r="G768" s="323"/>
      <c r="H768" s="396" t="str">
        <f>IF(Business!$D$22&gt;0,+$G768*Business!$D$20/Business!$D$22,"")</f>
        <v/>
      </c>
      <c r="I768" s="396" t="str">
        <f>IF(Business!$D$22&gt;0,+$G768*Business!$D$21/Business!$D$22,"")</f>
        <v/>
      </c>
    </row>
    <row r="769" spans="1:9">
      <c r="A769" s="334"/>
      <c r="B769" s="335"/>
      <c r="C769" s="335"/>
      <c r="D769" s="335"/>
      <c r="E769" s="335"/>
      <c r="F769" s="338"/>
      <c r="G769" s="323"/>
      <c r="H769" s="396" t="str">
        <f>IF(Business!$D$22&gt;0,+$G769*Business!$D$20/Business!$D$22,"")</f>
        <v/>
      </c>
      <c r="I769" s="396" t="str">
        <f>IF(Business!$D$22&gt;0,+$G769*Business!$D$21/Business!$D$22,"")</f>
        <v/>
      </c>
    </row>
    <row r="770" spans="1:9">
      <c r="A770" s="334"/>
      <c r="B770" s="335"/>
      <c r="C770" s="335"/>
      <c r="D770" s="335"/>
      <c r="E770" s="335"/>
      <c r="F770" s="338"/>
      <c r="G770" s="323"/>
      <c r="H770" s="396" t="str">
        <f>IF(Business!$D$22&gt;0,+$G770*Business!$D$20/Business!$D$22,"")</f>
        <v/>
      </c>
      <c r="I770" s="396" t="str">
        <f>IF(Business!$D$22&gt;0,+$G770*Business!$D$21/Business!$D$22,"")</f>
        <v/>
      </c>
    </row>
    <row r="771" spans="1:9">
      <c r="A771" s="334"/>
      <c r="B771" s="335"/>
      <c r="C771" s="335"/>
      <c r="D771" s="335"/>
      <c r="E771" s="335"/>
      <c r="F771" s="338"/>
      <c r="G771" s="323"/>
      <c r="H771" s="396" t="str">
        <f>IF(Business!$D$22&gt;0,+$G771*Business!$D$20/Business!$D$22,"")</f>
        <v/>
      </c>
      <c r="I771" s="396" t="str">
        <f>IF(Business!$D$22&gt;0,+$G771*Business!$D$21/Business!$D$22,"")</f>
        <v/>
      </c>
    </row>
    <row r="772" spans="1:9">
      <c r="A772" s="334"/>
      <c r="B772" s="335"/>
      <c r="C772" s="335"/>
      <c r="D772" s="335"/>
      <c r="E772" s="335"/>
      <c r="F772" s="338"/>
      <c r="G772" s="323"/>
      <c r="H772" s="396" t="str">
        <f>IF(Business!$D$22&gt;0,+$G772*Business!$D$20/Business!$D$22,"")</f>
        <v/>
      </c>
      <c r="I772" s="396" t="str">
        <f>IF(Business!$D$22&gt;0,+$G772*Business!$D$21/Business!$D$22,"")</f>
        <v/>
      </c>
    </row>
    <row r="773" spans="1:9">
      <c r="A773" s="334"/>
      <c r="B773" s="335"/>
      <c r="C773" s="335"/>
      <c r="D773" s="335"/>
      <c r="E773" s="335"/>
      <c r="F773" s="338"/>
      <c r="G773" s="323"/>
      <c r="H773" s="396" t="str">
        <f>IF(Business!$D$22&gt;0,+$G773*Business!$D$20/Business!$D$22,"")</f>
        <v/>
      </c>
      <c r="I773" s="396" t="str">
        <f>IF(Business!$D$22&gt;0,+$G773*Business!$D$21/Business!$D$22,"")</f>
        <v/>
      </c>
    </row>
    <row r="774" spans="1:9">
      <c r="A774" s="334"/>
      <c r="B774" s="335"/>
      <c r="C774" s="335"/>
      <c r="D774" s="335"/>
      <c r="E774" s="335"/>
      <c r="F774" s="338"/>
      <c r="G774" s="323"/>
      <c r="H774" s="396" t="str">
        <f>IF(Business!$D$22&gt;0,+$G774*Business!$D$20/Business!$D$22,"")</f>
        <v/>
      </c>
      <c r="I774" s="396" t="str">
        <f>IF(Business!$D$22&gt;0,+$G774*Business!$D$21/Business!$D$22,"")</f>
        <v/>
      </c>
    </row>
    <row r="775" spans="1:9">
      <c r="A775" s="334"/>
      <c r="B775" s="335"/>
      <c r="C775" s="335"/>
      <c r="D775" s="335"/>
      <c r="E775" s="335"/>
      <c r="F775" s="338"/>
      <c r="G775" s="323"/>
      <c r="H775" s="396" t="str">
        <f>IF(Business!$D$22&gt;0,+$G775*Business!$D$20/Business!$D$22,"")</f>
        <v/>
      </c>
      <c r="I775" s="396" t="str">
        <f>IF(Business!$D$22&gt;0,+$G775*Business!$D$21/Business!$D$22,"")</f>
        <v/>
      </c>
    </row>
    <row r="776" spans="1:9">
      <c r="A776" s="334"/>
      <c r="B776" s="335"/>
      <c r="C776" s="335"/>
      <c r="D776" s="335"/>
      <c r="E776" s="335"/>
      <c r="F776" s="338"/>
      <c r="G776" s="323"/>
      <c r="H776" s="396" t="str">
        <f>IF(Business!$D$22&gt;0,+$G776*Business!$D$20/Business!$D$22,"")</f>
        <v/>
      </c>
      <c r="I776" s="396" t="str">
        <f>IF(Business!$D$22&gt;0,+$G776*Business!$D$21/Business!$D$22,"")</f>
        <v/>
      </c>
    </row>
    <row r="777" spans="1:9">
      <c r="A777" s="334"/>
      <c r="B777" s="335"/>
      <c r="C777" s="335"/>
      <c r="D777" s="335"/>
      <c r="E777" s="335"/>
      <c r="F777" s="338"/>
      <c r="G777" s="323"/>
      <c r="H777" s="396" t="str">
        <f>IF(Business!$D$22&gt;0,+$G777*Business!$D$20/Business!$D$22,"")</f>
        <v/>
      </c>
      <c r="I777" s="396" t="str">
        <f>IF(Business!$D$22&gt;0,+$G777*Business!$D$21/Business!$D$22,"")</f>
        <v/>
      </c>
    </row>
    <row r="778" spans="1:9">
      <c r="A778" s="334"/>
      <c r="B778" s="335"/>
      <c r="C778" s="335"/>
      <c r="D778" s="335"/>
      <c r="E778" s="335"/>
      <c r="F778" s="338"/>
      <c r="G778" s="323"/>
      <c r="H778" s="396" t="str">
        <f>IF(Business!$D$22&gt;0,+$G778*Business!$D$20/Business!$D$22,"")</f>
        <v/>
      </c>
      <c r="I778" s="396" t="str">
        <f>IF(Business!$D$22&gt;0,+$G778*Business!$D$21/Business!$D$22,"")</f>
        <v/>
      </c>
    </row>
    <row r="779" spans="1:9">
      <c r="A779" s="334"/>
      <c r="B779" s="335"/>
      <c r="C779" s="335"/>
      <c r="D779" s="335"/>
      <c r="E779" s="335"/>
      <c r="F779" s="338"/>
      <c r="G779" s="323"/>
      <c r="H779" s="396" t="str">
        <f>IF(Business!$D$22&gt;0,+$G779*Business!$D$20/Business!$D$22,"")</f>
        <v/>
      </c>
      <c r="I779" s="396" t="str">
        <f>IF(Business!$D$22&gt;0,+$G779*Business!$D$21/Business!$D$22,"")</f>
        <v/>
      </c>
    </row>
    <row r="780" spans="1:9">
      <c r="A780" s="334"/>
      <c r="B780" s="335"/>
      <c r="C780" s="335"/>
      <c r="D780" s="335"/>
      <c r="E780" s="335"/>
      <c r="F780" s="338"/>
      <c r="G780" s="323"/>
      <c r="H780" s="396" t="str">
        <f>IF(Business!$D$22&gt;0,+$G780*Business!$D$20/Business!$D$22,"")</f>
        <v/>
      </c>
      <c r="I780" s="396" t="str">
        <f>IF(Business!$D$22&gt;0,+$G780*Business!$D$21/Business!$D$22,"")</f>
        <v/>
      </c>
    </row>
    <row r="781" spans="1:9">
      <c r="A781" s="334"/>
      <c r="B781" s="335"/>
      <c r="C781" s="335"/>
      <c r="D781" s="335"/>
      <c r="E781" s="335"/>
      <c r="F781" s="338"/>
      <c r="G781" s="323"/>
      <c r="H781" s="396" t="str">
        <f>IF(Business!$D$22&gt;0,+$G781*Business!$D$20/Business!$D$22,"")</f>
        <v/>
      </c>
      <c r="I781" s="396" t="str">
        <f>IF(Business!$D$22&gt;0,+$G781*Business!$D$21/Business!$D$22,"")</f>
        <v/>
      </c>
    </row>
    <row r="782" spans="1:9">
      <c r="A782" s="334"/>
      <c r="B782" s="335"/>
      <c r="C782" s="335"/>
      <c r="D782" s="335"/>
      <c r="E782" s="335"/>
      <c r="F782" s="338"/>
      <c r="G782" s="323"/>
      <c r="H782" s="396" t="str">
        <f>IF(Business!$D$22&gt;0,+$G782*Business!$D$20/Business!$D$22,"")</f>
        <v/>
      </c>
      <c r="I782" s="396" t="str">
        <f>IF(Business!$D$22&gt;0,+$G782*Business!$D$21/Business!$D$22,"")</f>
        <v/>
      </c>
    </row>
    <row r="783" spans="1:9">
      <c r="A783" s="334"/>
      <c r="B783" s="335"/>
      <c r="C783" s="335"/>
      <c r="D783" s="335"/>
      <c r="E783" s="335"/>
      <c r="F783" s="338"/>
      <c r="G783" s="323"/>
      <c r="H783" s="396" t="str">
        <f>IF(Business!$D$22&gt;0,+$G783*Business!$D$20/Business!$D$22,"")</f>
        <v/>
      </c>
      <c r="I783" s="396" t="str">
        <f>IF(Business!$D$22&gt;0,+$G783*Business!$D$21/Business!$D$22,"")</f>
        <v/>
      </c>
    </row>
    <row r="784" spans="1:9">
      <c r="A784" s="334"/>
      <c r="B784" s="335"/>
      <c r="C784" s="335"/>
      <c r="D784" s="335"/>
      <c r="E784" s="335"/>
      <c r="F784" s="338"/>
      <c r="G784" s="323"/>
      <c r="H784" s="396" t="str">
        <f>IF(Business!$D$22&gt;0,+$G784*Business!$D$20/Business!$D$22,"")</f>
        <v/>
      </c>
      <c r="I784" s="396" t="str">
        <f>IF(Business!$D$22&gt;0,+$G784*Business!$D$21/Business!$D$22,"")</f>
        <v/>
      </c>
    </row>
    <row r="785" spans="1:9">
      <c r="A785" s="334"/>
      <c r="B785" s="335"/>
      <c r="C785" s="335"/>
      <c r="D785" s="335"/>
      <c r="E785" s="335"/>
      <c r="F785" s="338"/>
      <c r="G785" s="323"/>
      <c r="H785" s="396" t="str">
        <f>IF(Business!$D$22&gt;0,+$G785*Business!$D$20/Business!$D$22,"")</f>
        <v/>
      </c>
      <c r="I785" s="396" t="str">
        <f>IF(Business!$D$22&gt;0,+$G785*Business!$D$21/Business!$D$22,"")</f>
        <v/>
      </c>
    </row>
    <row r="786" spans="1:9">
      <c r="A786" s="334"/>
      <c r="B786" s="335"/>
      <c r="C786" s="335"/>
      <c r="D786" s="335"/>
      <c r="E786" s="335"/>
      <c r="F786" s="338"/>
      <c r="G786" s="323"/>
      <c r="H786" s="396" t="str">
        <f>IF(Business!$D$22&gt;0,+$G786*Business!$D$20/Business!$D$22,"")</f>
        <v/>
      </c>
      <c r="I786" s="396" t="str">
        <f>IF(Business!$D$22&gt;0,+$G786*Business!$D$21/Business!$D$22,"")</f>
        <v/>
      </c>
    </row>
    <row r="787" spans="1:9">
      <c r="A787" s="334"/>
      <c r="B787" s="335"/>
      <c r="C787" s="335"/>
      <c r="D787" s="335"/>
      <c r="E787" s="335"/>
      <c r="F787" s="338"/>
      <c r="G787" s="323"/>
      <c r="H787" s="396" t="str">
        <f>IF(Business!$D$22&gt;0,+$G787*Business!$D$20/Business!$D$22,"")</f>
        <v/>
      </c>
      <c r="I787" s="396" t="str">
        <f>IF(Business!$D$22&gt;0,+$G787*Business!$D$21/Business!$D$22,"")</f>
        <v/>
      </c>
    </row>
    <row r="788" spans="1:9">
      <c r="A788" s="334"/>
      <c r="B788" s="335"/>
      <c r="C788" s="335"/>
      <c r="D788" s="335"/>
      <c r="E788" s="335"/>
      <c r="F788" s="338"/>
      <c r="G788" s="323"/>
      <c r="H788" s="396" t="str">
        <f>IF(Business!$D$22&gt;0,+$G788*Business!$D$20/Business!$D$22,"")</f>
        <v/>
      </c>
      <c r="I788" s="396" t="str">
        <f>IF(Business!$D$22&gt;0,+$G788*Business!$D$21/Business!$D$22,"")</f>
        <v/>
      </c>
    </row>
    <row r="789" spans="1:9">
      <c r="A789" s="334"/>
      <c r="B789" s="335"/>
      <c r="C789" s="335"/>
      <c r="D789" s="335"/>
      <c r="E789" s="335"/>
      <c r="F789" s="338"/>
      <c r="G789" s="323"/>
      <c r="H789" s="396" t="str">
        <f>IF(Business!$D$22&gt;0,+$G789*Business!$D$20/Business!$D$22,"")</f>
        <v/>
      </c>
      <c r="I789" s="396" t="str">
        <f>IF(Business!$D$22&gt;0,+$G789*Business!$D$21/Business!$D$22,"")</f>
        <v/>
      </c>
    </row>
    <row r="790" spans="1:9">
      <c r="A790" s="334"/>
      <c r="B790" s="335"/>
      <c r="C790" s="335"/>
      <c r="D790" s="335"/>
      <c r="E790" s="335"/>
      <c r="F790" s="338"/>
      <c r="G790" s="323"/>
      <c r="H790" s="396" t="str">
        <f>IF(Business!$D$22&gt;0,+$G790*Business!$D$20/Business!$D$22,"")</f>
        <v/>
      </c>
      <c r="I790" s="396" t="str">
        <f>IF(Business!$D$22&gt;0,+$G790*Business!$D$21/Business!$D$22,"")</f>
        <v/>
      </c>
    </row>
    <row r="791" spans="1:9">
      <c r="A791" s="334"/>
      <c r="B791" s="335"/>
      <c r="C791" s="335"/>
      <c r="D791" s="335"/>
      <c r="E791" s="335"/>
      <c r="F791" s="338"/>
      <c r="G791" s="323"/>
      <c r="H791" s="396" t="str">
        <f>IF(Business!$D$22&gt;0,+$G791*Business!$D$20/Business!$D$22,"")</f>
        <v/>
      </c>
      <c r="I791" s="396" t="str">
        <f>IF(Business!$D$22&gt;0,+$G791*Business!$D$21/Business!$D$22,"")</f>
        <v/>
      </c>
    </row>
    <row r="792" spans="1:9">
      <c r="A792" s="334"/>
      <c r="B792" s="335"/>
      <c r="C792" s="335"/>
      <c r="D792" s="335"/>
      <c r="E792" s="335"/>
      <c r="F792" s="338"/>
      <c r="G792" s="323"/>
      <c r="H792" s="396" t="str">
        <f>IF(Business!$D$22&gt;0,+$G792*Business!$D$20/Business!$D$22,"")</f>
        <v/>
      </c>
      <c r="I792" s="396" t="str">
        <f>IF(Business!$D$22&gt;0,+$G792*Business!$D$21/Business!$D$22,"")</f>
        <v/>
      </c>
    </row>
    <row r="793" spans="1:9">
      <c r="A793" s="334"/>
      <c r="B793" s="335"/>
      <c r="C793" s="335"/>
      <c r="D793" s="335"/>
      <c r="E793" s="335"/>
      <c r="F793" s="338"/>
      <c r="G793" s="323"/>
      <c r="H793" s="396" t="str">
        <f>IF(Business!$D$22&gt;0,+$G793*Business!$D$20/Business!$D$22,"")</f>
        <v/>
      </c>
      <c r="I793" s="396" t="str">
        <f>IF(Business!$D$22&gt;0,+$G793*Business!$D$21/Business!$D$22,"")</f>
        <v/>
      </c>
    </row>
    <row r="794" spans="1:9">
      <c r="A794" s="334"/>
      <c r="B794" s="335"/>
      <c r="C794" s="335"/>
      <c r="D794" s="335"/>
      <c r="E794" s="335"/>
      <c r="F794" s="338"/>
      <c r="G794" s="323"/>
      <c r="H794" s="396" t="str">
        <f>IF(Business!$D$22&gt;0,+$G794*Business!$D$20/Business!$D$22,"")</f>
        <v/>
      </c>
      <c r="I794" s="396" t="str">
        <f>IF(Business!$D$22&gt;0,+$G794*Business!$D$21/Business!$D$22,"")</f>
        <v/>
      </c>
    </row>
    <row r="795" spans="1:9">
      <c r="A795" s="334"/>
      <c r="B795" s="335"/>
      <c r="C795" s="335"/>
      <c r="D795" s="335"/>
      <c r="E795" s="335"/>
      <c r="F795" s="338"/>
      <c r="G795" s="323"/>
      <c r="H795" s="396" t="str">
        <f>IF(Business!$D$22&gt;0,+$G795*Business!$D$20/Business!$D$22,"")</f>
        <v/>
      </c>
      <c r="I795" s="396" t="str">
        <f>IF(Business!$D$22&gt;0,+$G795*Business!$D$21/Business!$D$22,"")</f>
        <v/>
      </c>
    </row>
    <row r="796" spans="1:9">
      <c r="A796" s="334"/>
      <c r="B796" s="335"/>
      <c r="C796" s="335"/>
      <c r="D796" s="335"/>
      <c r="E796" s="335"/>
      <c r="F796" s="338"/>
      <c r="G796" s="323"/>
      <c r="H796" s="396" t="str">
        <f>IF(Business!$D$22&gt;0,+$G796*Business!$D$20/Business!$D$22,"")</f>
        <v/>
      </c>
      <c r="I796" s="396" t="str">
        <f>IF(Business!$D$22&gt;0,+$G796*Business!$D$21/Business!$D$22,"")</f>
        <v/>
      </c>
    </row>
    <row r="797" spans="1:9">
      <c r="A797" s="334"/>
      <c r="B797" s="335"/>
      <c r="C797" s="335"/>
      <c r="D797" s="335"/>
      <c r="E797" s="335"/>
      <c r="F797" s="338"/>
      <c r="G797" s="323"/>
      <c r="H797" s="396" t="str">
        <f>IF(Business!$D$22&gt;0,+$G797*Business!$D$20/Business!$D$22,"")</f>
        <v/>
      </c>
      <c r="I797" s="396" t="str">
        <f>IF(Business!$D$22&gt;0,+$G797*Business!$D$21/Business!$D$22,"")</f>
        <v/>
      </c>
    </row>
    <row r="798" spans="1:9">
      <c r="A798" s="334"/>
      <c r="B798" s="335"/>
      <c r="C798" s="335"/>
      <c r="D798" s="335"/>
      <c r="E798" s="335"/>
      <c r="F798" s="338"/>
      <c r="G798" s="323"/>
      <c r="H798" s="396" t="str">
        <f>IF(Business!$D$22&gt;0,+$G798*Business!$D$20/Business!$D$22,"")</f>
        <v/>
      </c>
      <c r="I798" s="396" t="str">
        <f>IF(Business!$D$22&gt;0,+$G798*Business!$D$21/Business!$D$22,"")</f>
        <v/>
      </c>
    </row>
    <row r="799" spans="1:9">
      <c r="A799" s="334"/>
      <c r="B799" s="335"/>
      <c r="C799" s="335"/>
      <c r="D799" s="335"/>
      <c r="E799" s="335"/>
      <c r="F799" s="338"/>
      <c r="G799" s="323"/>
      <c r="H799" s="396" t="str">
        <f>IF(Business!$D$22&gt;0,+$G799*Business!$D$20/Business!$D$22,"")</f>
        <v/>
      </c>
      <c r="I799" s="396" t="str">
        <f>IF(Business!$D$22&gt;0,+$G799*Business!$D$21/Business!$D$22,"")</f>
        <v/>
      </c>
    </row>
    <row r="800" spans="1:9">
      <c r="A800" s="334"/>
      <c r="B800" s="335"/>
      <c r="C800" s="335"/>
      <c r="D800" s="335"/>
      <c r="E800" s="335"/>
      <c r="F800" s="338"/>
      <c r="G800" s="323"/>
      <c r="H800" s="396" t="str">
        <f>IF(Business!$D$22&gt;0,+$G800*Business!$D$20/Business!$D$22,"")</f>
        <v/>
      </c>
      <c r="I800" s="396" t="str">
        <f>IF(Business!$D$22&gt;0,+$G800*Business!$D$21/Business!$D$22,"")</f>
        <v/>
      </c>
    </row>
    <row r="801" spans="1:9">
      <c r="A801" s="334"/>
      <c r="B801" s="335"/>
      <c r="C801" s="335"/>
      <c r="D801" s="335"/>
      <c r="E801" s="335"/>
      <c r="F801" s="338"/>
      <c r="G801" s="323"/>
      <c r="H801" s="396" t="str">
        <f>IF(Business!$D$22&gt;0,+$G801*Business!$D$20/Business!$D$22,"")</f>
        <v/>
      </c>
      <c r="I801" s="396" t="str">
        <f>IF(Business!$D$22&gt;0,+$G801*Business!$D$21/Business!$D$22,"")</f>
        <v/>
      </c>
    </row>
    <row r="802" spans="1:9">
      <c r="A802" s="334"/>
      <c r="B802" s="335"/>
      <c r="C802" s="335"/>
      <c r="D802" s="335"/>
      <c r="E802" s="335"/>
      <c r="F802" s="338"/>
      <c r="G802" s="323"/>
      <c r="H802" s="396" t="str">
        <f>IF(Business!$D$22&gt;0,+$G802*Business!$D$20/Business!$D$22,"")</f>
        <v/>
      </c>
      <c r="I802" s="396" t="str">
        <f>IF(Business!$D$22&gt;0,+$G802*Business!$D$21/Business!$D$22,"")</f>
        <v/>
      </c>
    </row>
    <row r="803" spans="1:9">
      <c r="A803" s="334"/>
      <c r="B803" s="335"/>
      <c r="C803" s="335"/>
      <c r="D803" s="335"/>
      <c r="E803" s="335"/>
      <c r="F803" s="338"/>
      <c r="G803" s="323"/>
      <c r="H803" s="396" t="str">
        <f>IF(Business!$D$22&gt;0,+$G803*Business!$D$20/Business!$D$22,"")</f>
        <v/>
      </c>
      <c r="I803" s="396" t="str">
        <f>IF(Business!$D$22&gt;0,+$G803*Business!$D$21/Business!$D$22,"")</f>
        <v/>
      </c>
    </row>
    <row r="804" spans="1:9">
      <c r="A804" s="334"/>
      <c r="B804" s="335"/>
      <c r="C804" s="335"/>
      <c r="D804" s="335"/>
      <c r="E804" s="335"/>
      <c r="F804" s="338"/>
      <c r="G804" s="323"/>
      <c r="H804" s="396" t="str">
        <f>IF(Business!$D$22&gt;0,+$G804*Business!$D$20/Business!$D$22,"")</f>
        <v/>
      </c>
      <c r="I804" s="396" t="str">
        <f>IF(Business!$D$22&gt;0,+$G804*Business!$D$21/Business!$D$22,"")</f>
        <v/>
      </c>
    </row>
    <row r="805" spans="1:9">
      <c r="A805" s="334"/>
      <c r="B805" s="335"/>
      <c r="C805" s="335"/>
      <c r="D805" s="335"/>
      <c r="E805" s="335"/>
      <c r="F805" s="338"/>
      <c r="G805" s="323"/>
      <c r="H805" s="396" t="str">
        <f>IF(Business!$D$22&gt;0,+$G805*Business!$D$20/Business!$D$22,"")</f>
        <v/>
      </c>
      <c r="I805" s="396" t="str">
        <f>IF(Business!$D$22&gt;0,+$G805*Business!$D$21/Business!$D$22,"")</f>
        <v/>
      </c>
    </row>
    <row r="806" spans="1:9">
      <c r="A806" s="334"/>
      <c r="B806" s="335"/>
      <c r="C806" s="335"/>
      <c r="D806" s="335"/>
      <c r="E806" s="335"/>
      <c r="F806" s="338"/>
      <c r="G806" s="323"/>
      <c r="H806" s="396" t="str">
        <f>IF(Business!$D$22&gt;0,+$G806*Business!$D$20/Business!$D$22,"")</f>
        <v/>
      </c>
      <c r="I806" s="396" t="str">
        <f>IF(Business!$D$22&gt;0,+$G806*Business!$D$21/Business!$D$22,"")</f>
        <v/>
      </c>
    </row>
    <row r="807" spans="1:9">
      <c r="A807" s="334"/>
      <c r="B807" s="335"/>
      <c r="C807" s="335"/>
      <c r="D807" s="335"/>
      <c r="E807" s="335"/>
      <c r="F807" s="338"/>
      <c r="G807" s="323"/>
      <c r="H807" s="396" t="str">
        <f>IF(Business!$D$22&gt;0,+$G807*Business!$D$20/Business!$D$22,"")</f>
        <v/>
      </c>
      <c r="I807" s="396" t="str">
        <f>IF(Business!$D$22&gt;0,+$G807*Business!$D$21/Business!$D$22,"")</f>
        <v/>
      </c>
    </row>
    <row r="808" spans="1:9">
      <c r="A808" s="334"/>
      <c r="B808" s="335"/>
      <c r="C808" s="335"/>
      <c r="D808" s="335"/>
      <c r="E808" s="335"/>
      <c r="F808" s="338"/>
      <c r="G808" s="323"/>
      <c r="H808" s="396" t="str">
        <f>IF(Business!$D$22&gt;0,+$G808*Business!$D$20/Business!$D$22,"")</f>
        <v/>
      </c>
      <c r="I808" s="396" t="str">
        <f>IF(Business!$D$22&gt;0,+$G808*Business!$D$21/Business!$D$22,"")</f>
        <v/>
      </c>
    </row>
    <row r="809" spans="1:9">
      <c r="A809" s="334"/>
      <c r="B809" s="335"/>
      <c r="C809" s="335"/>
      <c r="D809" s="335"/>
      <c r="E809" s="335"/>
      <c r="F809" s="338"/>
      <c r="G809" s="323"/>
      <c r="H809" s="396" t="str">
        <f>IF(Business!$D$22&gt;0,+$G809*Business!$D$20/Business!$D$22,"")</f>
        <v/>
      </c>
      <c r="I809" s="396" t="str">
        <f>IF(Business!$D$22&gt;0,+$G809*Business!$D$21/Business!$D$22,"")</f>
        <v/>
      </c>
    </row>
    <row r="810" spans="1:9">
      <c r="A810" s="334"/>
      <c r="B810" s="335"/>
      <c r="C810" s="335"/>
      <c r="D810" s="335"/>
      <c r="E810" s="335"/>
      <c r="F810" s="338"/>
      <c r="G810" s="323"/>
      <c r="H810" s="396" t="str">
        <f>IF(Business!$D$22&gt;0,+$G810*Business!$D$20/Business!$D$22,"")</f>
        <v/>
      </c>
      <c r="I810" s="396" t="str">
        <f>IF(Business!$D$22&gt;0,+$G810*Business!$D$21/Business!$D$22,"")</f>
        <v/>
      </c>
    </row>
    <row r="811" spans="1:9">
      <c r="A811" s="334"/>
      <c r="B811" s="335"/>
      <c r="C811" s="335"/>
      <c r="D811" s="335"/>
      <c r="E811" s="335"/>
      <c r="F811" s="338"/>
      <c r="G811" s="323"/>
      <c r="H811" s="396" t="str">
        <f>IF(Business!$D$22&gt;0,+$G811*Business!$D$20/Business!$D$22,"")</f>
        <v/>
      </c>
      <c r="I811" s="396" t="str">
        <f>IF(Business!$D$22&gt;0,+$G811*Business!$D$21/Business!$D$22,"")</f>
        <v/>
      </c>
    </row>
    <row r="812" spans="1:9">
      <c r="A812" s="334"/>
      <c r="B812" s="335"/>
      <c r="C812" s="335"/>
      <c r="D812" s="335"/>
      <c r="E812" s="335"/>
      <c r="F812" s="338"/>
      <c r="G812" s="323"/>
      <c r="H812" s="396" t="str">
        <f>IF(Business!$D$22&gt;0,+$G812*Business!$D$20/Business!$D$22,"")</f>
        <v/>
      </c>
      <c r="I812" s="396" t="str">
        <f>IF(Business!$D$22&gt;0,+$G812*Business!$D$21/Business!$D$22,"")</f>
        <v/>
      </c>
    </row>
    <row r="813" spans="1:9">
      <c r="A813" s="334"/>
      <c r="B813" s="335"/>
      <c r="C813" s="335"/>
      <c r="D813" s="335"/>
      <c r="E813" s="335"/>
      <c r="F813" s="338"/>
      <c r="G813" s="323"/>
      <c r="H813" s="396" t="str">
        <f>IF(Business!$D$22&gt;0,+$G813*Business!$D$20/Business!$D$22,"")</f>
        <v/>
      </c>
      <c r="I813" s="396" t="str">
        <f>IF(Business!$D$22&gt;0,+$G813*Business!$D$21/Business!$D$22,"")</f>
        <v/>
      </c>
    </row>
    <row r="814" spans="1:9">
      <c r="A814" s="334"/>
      <c r="B814" s="335"/>
      <c r="C814" s="335"/>
      <c r="D814" s="335"/>
      <c r="E814" s="335"/>
      <c r="F814" s="338"/>
      <c r="G814" s="323"/>
      <c r="H814" s="396" t="str">
        <f>IF(Business!$D$22&gt;0,+$G814*Business!$D$20/Business!$D$22,"")</f>
        <v/>
      </c>
      <c r="I814" s="396" t="str">
        <f>IF(Business!$D$22&gt;0,+$G814*Business!$D$21/Business!$D$22,"")</f>
        <v/>
      </c>
    </row>
    <row r="815" spans="1:9">
      <c r="A815" s="334"/>
      <c r="B815" s="335"/>
      <c r="C815" s="335"/>
      <c r="D815" s="335"/>
      <c r="E815" s="335"/>
      <c r="F815" s="338"/>
      <c r="G815" s="323"/>
      <c r="H815" s="396" t="str">
        <f>IF(Business!$D$22&gt;0,+$G815*Business!$D$20/Business!$D$22,"")</f>
        <v/>
      </c>
      <c r="I815" s="396" t="str">
        <f>IF(Business!$D$22&gt;0,+$G815*Business!$D$21/Business!$D$22,"")</f>
        <v/>
      </c>
    </row>
    <row r="816" spans="1:9">
      <c r="A816" s="334"/>
      <c r="B816" s="335"/>
      <c r="C816" s="335"/>
      <c r="D816" s="335"/>
      <c r="E816" s="335"/>
      <c r="F816" s="338"/>
      <c r="G816" s="323"/>
      <c r="H816" s="396" t="str">
        <f>IF(Business!$D$22&gt;0,+$G816*Business!$D$20/Business!$D$22,"")</f>
        <v/>
      </c>
      <c r="I816" s="396" t="str">
        <f>IF(Business!$D$22&gt;0,+$G816*Business!$D$21/Business!$D$22,"")</f>
        <v/>
      </c>
    </row>
    <row r="817" spans="1:9">
      <c r="A817" s="334"/>
      <c r="B817" s="335"/>
      <c r="C817" s="335"/>
      <c r="D817" s="335"/>
      <c r="E817" s="335"/>
      <c r="F817" s="338"/>
      <c r="G817" s="323"/>
      <c r="H817" s="396" t="str">
        <f>IF(Business!$D$22&gt;0,+$G817*Business!$D$20/Business!$D$22,"")</f>
        <v/>
      </c>
      <c r="I817" s="396" t="str">
        <f>IF(Business!$D$22&gt;0,+$G817*Business!$D$21/Business!$D$22,"")</f>
        <v/>
      </c>
    </row>
    <row r="818" spans="1:9">
      <c r="A818" s="334"/>
      <c r="B818" s="335"/>
      <c r="C818" s="335"/>
      <c r="D818" s="335"/>
      <c r="E818" s="335"/>
      <c r="F818" s="338"/>
      <c r="G818" s="323"/>
      <c r="H818" s="396" t="str">
        <f>IF(Business!$D$22&gt;0,+$G818*Business!$D$20/Business!$D$22,"")</f>
        <v/>
      </c>
      <c r="I818" s="396" t="str">
        <f>IF(Business!$D$22&gt;0,+$G818*Business!$D$21/Business!$D$22,"")</f>
        <v/>
      </c>
    </row>
    <row r="819" spans="1:9">
      <c r="A819" s="334"/>
      <c r="B819" s="335"/>
      <c r="C819" s="335"/>
      <c r="D819" s="335"/>
      <c r="E819" s="335"/>
      <c r="F819" s="338"/>
      <c r="G819" s="323"/>
      <c r="H819" s="396" t="str">
        <f>IF(Business!$D$22&gt;0,+$G819*Business!$D$20/Business!$D$22,"")</f>
        <v/>
      </c>
      <c r="I819" s="396" t="str">
        <f>IF(Business!$D$22&gt;0,+$G819*Business!$D$21/Business!$D$22,"")</f>
        <v/>
      </c>
    </row>
    <row r="820" spans="1:9">
      <c r="A820" s="334"/>
      <c r="B820" s="335"/>
      <c r="C820" s="335"/>
      <c r="D820" s="335"/>
      <c r="E820" s="335"/>
      <c r="F820" s="338"/>
      <c r="G820" s="323"/>
      <c r="H820" s="396" t="str">
        <f>IF(Business!$D$22&gt;0,+$G820*Business!$D$20/Business!$D$22,"")</f>
        <v/>
      </c>
      <c r="I820" s="396" t="str">
        <f>IF(Business!$D$22&gt;0,+$G820*Business!$D$21/Business!$D$22,"")</f>
        <v/>
      </c>
    </row>
    <row r="821" spans="1:9">
      <c r="A821" s="334"/>
      <c r="B821" s="335"/>
      <c r="C821" s="335"/>
      <c r="D821" s="335"/>
      <c r="E821" s="335"/>
      <c r="F821" s="338"/>
      <c r="G821" s="323"/>
      <c r="H821" s="396" t="str">
        <f>IF(Business!$D$22&gt;0,+$G821*Business!$D$20/Business!$D$22,"")</f>
        <v/>
      </c>
      <c r="I821" s="396" t="str">
        <f>IF(Business!$D$22&gt;0,+$G821*Business!$D$21/Business!$D$22,"")</f>
        <v/>
      </c>
    </row>
    <row r="822" spans="1:9">
      <c r="A822" s="334"/>
      <c r="B822" s="335"/>
      <c r="C822" s="335"/>
      <c r="D822" s="335"/>
      <c r="E822" s="335"/>
      <c r="F822" s="338"/>
      <c r="G822" s="323"/>
      <c r="H822" s="396" t="str">
        <f>IF(Business!$D$22&gt;0,+$G822*Business!$D$20/Business!$D$22,"")</f>
        <v/>
      </c>
      <c r="I822" s="396" t="str">
        <f>IF(Business!$D$22&gt;0,+$G822*Business!$D$21/Business!$D$22,"")</f>
        <v/>
      </c>
    </row>
    <row r="823" spans="1:9">
      <c r="A823" s="334"/>
      <c r="B823" s="335"/>
      <c r="C823" s="335"/>
      <c r="D823" s="335"/>
      <c r="E823" s="335"/>
      <c r="F823" s="338"/>
      <c r="G823" s="323"/>
      <c r="H823" s="396" t="str">
        <f>IF(Business!$D$22&gt;0,+$G823*Business!$D$20/Business!$D$22,"")</f>
        <v/>
      </c>
      <c r="I823" s="396" t="str">
        <f>IF(Business!$D$22&gt;0,+$G823*Business!$D$21/Business!$D$22,"")</f>
        <v/>
      </c>
    </row>
    <row r="824" spans="1:9">
      <c r="A824" s="334"/>
      <c r="B824" s="335"/>
      <c r="C824" s="335"/>
      <c r="D824" s="335"/>
      <c r="E824" s="335"/>
      <c r="F824" s="338"/>
      <c r="G824" s="323"/>
      <c r="H824" s="396" t="str">
        <f>IF(Business!$D$22&gt;0,+$G824*Business!$D$20/Business!$D$22,"")</f>
        <v/>
      </c>
      <c r="I824" s="396" t="str">
        <f>IF(Business!$D$22&gt;0,+$G824*Business!$D$21/Business!$D$22,"")</f>
        <v/>
      </c>
    </row>
    <row r="825" spans="1:9">
      <c r="A825" s="334"/>
      <c r="B825" s="335"/>
      <c r="C825" s="335"/>
      <c r="D825" s="335"/>
      <c r="E825" s="335"/>
      <c r="F825" s="338"/>
      <c r="G825" s="323"/>
      <c r="H825" s="396" t="str">
        <f>IF(Business!$D$22&gt;0,+$G825*Business!$D$20/Business!$D$22,"")</f>
        <v/>
      </c>
      <c r="I825" s="396" t="str">
        <f>IF(Business!$D$22&gt;0,+$G825*Business!$D$21/Business!$D$22,"")</f>
        <v/>
      </c>
    </row>
    <row r="826" spans="1:9">
      <c r="A826" s="334"/>
      <c r="B826" s="335"/>
      <c r="C826" s="335"/>
      <c r="D826" s="335"/>
      <c r="E826" s="335"/>
      <c r="F826" s="338"/>
      <c r="G826" s="323"/>
      <c r="H826" s="396" t="str">
        <f>IF(Business!$D$22&gt;0,+$G826*Business!$D$20/Business!$D$22,"")</f>
        <v/>
      </c>
      <c r="I826" s="396" t="str">
        <f>IF(Business!$D$22&gt;0,+$G826*Business!$D$21/Business!$D$22,"")</f>
        <v/>
      </c>
    </row>
    <row r="827" spans="1:9">
      <c r="A827" s="334"/>
      <c r="B827" s="335"/>
      <c r="C827" s="335"/>
      <c r="D827" s="335"/>
      <c r="E827" s="335"/>
      <c r="F827" s="338"/>
      <c r="G827" s="323"/>
      <c r="H827" s="396" t="str">
        <f>IF(Business!$D$22&gt;0,+$G827*Business!$D$20/Business!$D$22,"")</f>
        <v/>
      </c>
      <c r="I827" s="396" t="str">
        <f>IF(Business!$D$22&gt;0,+$G827*Business!$D$21/Business!$D$22,"")</f>
        <v/>
      </c>
    </row>
    <row r="828" spans="1:9">
      <c r="A828" s="334"/>
      <c r="B828" s="335"/>
      <c r="C828" s="335"/>
      <c r="D828" s="335"/>
      <c r="E828" s="335"/>
      <c r="F828" s="338"/>
      <c r="G828" s="323"/>
      <c r="H828" s="396" t="str">
        <f>IF(Business!$D$22&gt;0,+$G828*Business!$D$20/Business!$D$22,"")</f>
        <v/>
      </c>
      <c r="I828" s="396" t="str">
        <f>IF(Business!$D$22&gt;0,+$G828*Business!$D$21/Business!$D$22,"")</f>
        <v/>
      </c>
    </row>
    <row r="829" spans="1:9">
      <c r="A829" s="334"/>
      <c r="B829" s="335"/>
      <c r="C829" s="335"/>
      <c r="D829" s="335"/>
      <c r="E829" s="335"/>
      <c r="F829" s="338"/>
      <c r="G829" s="323"/>
      <c r="H829" s="396" t="str">
        <f>IF(Business!$D$22&gt;0,+$G829*Business!$D$20/Business!$D$22,"")</f>
        <v/>
      </c>
      <c r="I829" s="396" t="str">
        <f>IF(Business!$D$22&gt;0,+$G829*Business!$D$21/Business!$D$22,"")</f>
        <v/>
      </c>
    </row>
    <row r="830" spans="1:9">
      <c r="A830" s="334"/>
      <c r="B830" s="335"/>
      <c r="C830" s="335"/>
      <c r="D830" s="335"/>
      <c r="E830" s="335"/>
      <c r="F830" s="338"/>
      <c r="G830" s="323"/>
      <c r="H830" s="396" t="str">
        <f>IF(Business!$D$22&gt;0,+$G830*Business!$D$20/Business!$D$22,"")</f>
        <v/>
      </c>
      <c r="I830" s="396" t="str">
        <f>IF(Business!$D$22&gt;0,+$G830*Business!$D$21/Business!$D$22,"")</f>
        <v/>
      </c>
    </row>
    <row r="831" spans="1:9">
      <c r="A831" s="334"/>
      <c r="B831" s="335"/>
      <c r="C831" s="335"/>
      <c r="D831" s="335"/>
      <c r="E831" s="335"/>
      <c r="F831" s="338"/>
      <c r="G831" s="323"/>
      <c r="H831" s="396" t="str">
        <f>IF(Business!$D$22&gt;0,+$G831*Business!$D$20/Business!$D$22,"")</f>
        <v/>
      </c>
      <c r="I831" s="396" t="str">
        <f>IF(Business!$D$22&gt;0,+$G831*Business!$D$21/Business!$D$22,"")</f>
        <v/>
      </c>
    </row>
    <row r="832" spans="1:9">
      <c r="A832" s="334"/>
      <c r="B832" s="335"/>
      <c r="C832" s="335"/>
      <c r="D832" s="335"/>
      <c r="E832" s="335"/>
      <c r="F832" s="338"/>
      <c r="G832" s="323"/>
      <c r="H832" s="396" t="str">
        <f>IF(Business!$D$22&gt;0,+$G832*Business!$D$20/Business!$D$22,"")</f>
        <v/>
      </c>
      <c r="I832" s="396" t="str">
        <f>IF(Business!$D$22&gt;0,+$G832*Business!$D$21/Business!$D$22,"")</f>
        <v/>
      </c>
    </row>
    <row r="833" spans="1:9">
      <c r="A833" s="334"/>
      <c r="B833" s="335"/>
      <c r="C833" s="335"/>
      <c r="D833" s="335"/>
      <c r="E833" s="335"/>
      <c r="F833" s="338"/>
      <c r="G833" s="323"/>
      <c r="H833" s="396" t="str">
        <f>IF(Business!$D$22&gt;0,+$G833*Business!$D$20/Business!$D$22,"")</f>
        <v/>
      </c>
      <c r="I833" s="396" t="str">
        <f>IF(Business!$D$22&gt;0,+$G833*Business!$D$21/Business!$D$22,"")</f>
        <v/>
      </c>
    </row>
    <row r="834" spans="1:9">
      <c r="A834" s="334"/>
      <c r="B834" s="335"/>
      <c r="C834" s="335"/>
      <c r="D834" s="335"/>
      <c r="E834" s="335"/>
      <c r="F834" s="338"/>
      <c r="G834" s="323"/>
      <c r="H834" s="396" t="str">
        <f>IF(Business!$D$22&gt;0,+$G834*Business!$D$20/Business!$D$22,"")</f>
        <v/>
      </c>
      <c r="I834" s="396" t="str">
        <f>IF(Business!$D$22&gt;0,+$G834*Business!$D$21/Business!$D$22,"")</f>
        <v/>
      </c>
    </row>
    <row r="835" spans="1:9">
      <c r="A835" s="334"/>
      <c r="B835" s="335"/>
      <c r="C835" s="335"/>
      <c r="D835" s="335"/>
      <c r="E835" s="335"/>
      <c r="F835" s="338"/>
      <c r="G835" s="323"/>
      <c r="H835" s="396" t="str">
        <f>IF(Business!$D$22&gt;0,+$G835*Business!$D$20/Business!$D$22,"")</f>
        <v/>
      </c>
      <c r="I835" s="396" t="str">
        <f>IF(Business!$D$22&gt;0,+$G835*Business!$D$21/Business!$D$22,"")</f>
        <v/>
      </c>
    </row>
    <row r="836" spans="1:9">
      <c r="A836" s="334"/>
      <c r="B836" s="335"/>
      <c r="C836" s="335"/>
      <c r="D836" s="335"/>
      <c r="E836" s="335"/>
      <c r="F836" s="338"/>
      <c r="G836" s="323"/>
      <c r="H836" s="396" t="str">
        <f>IF(Business!$D$22&gt;0,+$G836*Business!$D$20/Business!$D$22,"")</f>
        <v/>
      </c>
      <c r="I836" s="396" t="str">
        <f>IF(Business!$D$22&gt;0,+$G836*Business!$D$21/Business!$D$22,"")</f>
        <v/>
      </c>
    </row>
    <row r="837" spans="1:9">
      <c r="A837" s="334"/>
      <c r="B837" s="335"/>
      <c r="C837" s="335"/>
      <c r="D837" s="335"/>
      <c r="E837" s="335"/>
      <c r="F837" s="338"/>
      <c r="G837" s="323"/>
      <c r="H837" s="396" t="str">
        <f>IF(Business!$D$22&gt;0,+$G837*Business!$D$20/Business!$D$22,"")</f>
        <v/>
      </c>
      <c r="I837" s="396" t="str">
        <f>IF(Business!$D$22&gt;0,+$G837*Business!$D$21/Business!$D$22,"")</f>
        <v/>
      </c>
    </row>
    <row r="838" spans="1:9">
      <c r="A838" s="334"/>
      <c r="B838" s="335"/>
      <c r="C838" s="335"/>
      <c r="D838" s="335"/>
      <c r="E838" s="335"/>
      <c r="F838" s="338"/>
      <c r="G838" s="323"/>
      <c r="H838" s="396" t="str">
        <f>IF(Business!$D$22&gt;0,+$G838*Business!$D$20/Business!$D$22,"")</f>
        <v/>
      </c>
      <c r="I838" s="396" t="str">
        <f>IF(Business!$D$22&gt;0,+$G838*Business!$D$21/Business!$D$22,"")</f>
        <v/>
      </c>
    </row>
    <row r="839" spans="1:9">
      <c r="A839" s="334"/>
      <c r="B839" s="335"/>
      <c r="C839" s="335"/>
      <c r="D839" s="335"/>
      <c r="E839" s="335"/>
      <c r="F839" s="338"/>
      <c r="G839" s="323"/>
      <c r="H839" s="396" t="str">
        <f>IF(Business!$D$22&gt;0,+$G839*Business!$D$20/Business!$D$22,"")</f>
        <v/>
      </c>
      <c r="I839" s="396" t="str">
        <f>IF(Business!$D$22&gt;0,+$G839*Business!$D$21/Business!$D$22,"")</f>
        <v/>
      </c>
    </row>
    <row r="840" spans="1:9">
      <c r="A840" s="334"/>
      <c r="B840" s="335"/>
      <c r="C840" s="335"/>
      <c r="D840" s="335"/>
      <c r="E840" s="335"/>
      <c r="F840" s="338"/>
      <c r="G840" s="323"/>
      <c r="H840" s="396" t="str">
        <f>IF(Business!$D$22&gt;0,+$G840*Business!$D$20/Business!$D$22,"")</f>
        <v/>
      </c>
      <c r="I840" s="396" t="str">
        <f>IF(Business!$D$22&gt;0,+$G840*Business!$D$21/Business!$D$22,"")</f>
        <v/>
      </c>
    </row>
    <row r="841" spans="1:9">
      <c r="A841" s="334"/>
      <c r="B841" s="335"/>
      <c r="C841" s="335"/>
      <c r="D841" s="335"/>
      <c r="E841" s="335"/>
      <c r="F841" s="338"/>
      <c r="G841" s="323"/>
      <c r="H841" s="396" t="str">
        <f>IF(Business!$D$22&gt;0,+$G841*Business!$D$20/Business!$D$22,"")</f>
        <v/>
      </c>
      <c r="I841" s="396" t="str">
        <f>IF(Business!$D$22&gt;0,+$G841*Business!$D$21/Business!$D$22,"")</f>
        <v/>
      </c>
    </row>
    <row r="842" spans="1:9">
      <c r="A842" s="334"/>
      <c r="B842" s="335"/>
      <c r="C842" s="335"/>
      <c r="D842" s="335"/>
      <c r="E842" s="335"/>
      <c r="F842" s="338"/>
      <c r="G842" s="323"/>
      <c r="H842" s="396" t="str">
        <f>IF(Business!$D$22&gt;0,+$G842*Business!$D$20/Business!$D$22,"")</f>
        <v/>
      </c>
      <c r="I842" s="396" t="str">
        <f>IF(Business!$D$22&gt;0,+$G842*Business!$D$21/Business!$D$22,"")</f>
        <v/>
      </c>
    </row>
    <row r="843" spans="1:9">
      <c r="A843" s="334"/>
      <c r="B843" s="335"/>
      <c r="C843" s="335"/>
      <c r="D843" s="335"/>
      <c r="E843" s="335"/>
      <c r="F843" s="338"/>
      <c r="G843" s="323"/>
      <c r="H843" s="396" t="str">
        <f>IF(Business!$D$22&gt;0,+$G843*Business!$D$20/Business!$D$22,"")</f>
        <v/>
      </c>
      <c r="I843" s="396" t="str">
        <f>IF(Business!$D$22&gt;0,+$G843*Business!$D$21/Business!$D$22,"")</f>
        <v/>
      </c>
    </row>
    <row r="844" spans="1:9">
      <c r="A844" s="334"/>
      <c r="B844" s="335"/>
      <c r="C844" s="335"/>
      <c r="D844" s="335"/>
      <c r="E844" s="335"/>
      <c r="F844" s="338"/>
      <c r="G844" s="323"/>
      <c r="H844" s="396" t="str">
        <f>IF(Business!$D$22&gt;0,+$G844*Business!$D$20/Business!$D$22,"")</f>
        <v/>
      </c>
      <c r="I844" s="396" t="str">
        <f>IF(Business!$D$22&gt;0,+$G844*Business!$D$21/Business!$D$22,"")</f>
        <v/>
      </c>
    </row>
    <row r="845" spans="1:9">
      <c r="A845" s="334"/>
      <c r="B845" s="335"/>
      <c r="C845" s="335"/>
      <c r="D845" s="335"/>
      <c r="E845" s="335"/>
      <c r="F845" s="338"/>
      <c r="G845" s="323"/>
      <c r="H845" s="396" t="str">
        <f>IF(Business!$D$22&gt;0,+$G845*Business!$D$20/Business!$D$22,"")</f>
        <v/>
      </c>
      <c r="I845" s="396" t="str">
        <f>IF(Business!$D$22&gt;0,+$G845*Business!$D$21/Business!$D$22,"")</f>
        <v/>
      </c>
    </row>
    <row r="846" spans="1:9">
      <c r="A846" s="334"/>
      <c r="B846" s="335"/>
      <c r="C846" s="335"/>
      <c r="D846" s="335"/>
      <c r="E846" s="335"/>
      <c r="F846" s="338"/>
      <c r="G846" s="323"/>
      <c r="H846" s="396" t="str">
        <f>IF(Business!$D$22&gt;0,+$G846*Business!$D$20/Business!$D$22,"")</f>
        <v/>
      </c>
      <c r="I846" s="396" t="str">
        <f>IF(Business!$D$22&gt;0,+$G846*Business!$D$21/Business!$D$22,"")</f>
        <v/>
      </c>
    </row>
    <row r="847" spans="1:9">
      <c r="A847" s="334"/>
      <c r="B847" s="335"/>
      <c r="C847" s="335"/>
      <c r="D847" s="335"/>
      <c r="E847" s="335"/>
      <c r="F847" s="338"/>
      <c r="G847" s="323"/>
      <c r="H847" s="396" t="str">
        <f>IF(Business!$D$22&gt;0,+$G847*Business!$D$20/Business!$D$22,"")</f>
        <v/>
      </c>
      <c r="I847" s="396" t="str">
        <f>IF(Business!$D$22&gt;0,+$G847*Business!$D$21/Business!$D$22,"")</f>
        <v/>
      </c>
    </row>
    <row r="848" spans="1:9">
      <c r="A848" s="334"/>
      <c r="B848" s="335"/>
      <c r="C848" s="335"/>
      <c r="D848" s="335"/>
      <c r="E848" s="335"/>
      <c r="F848" s="338"/>
      <c r="G848" s="323"/>
      <c r="H848" s="396" t="str">
        <f>IF(Business!$D$22&gt;0,+$G848*Business!$D$20/Business!$D$22,"")</f>
        <v/>
      </c>
      <c r="I848" s="396" t="str">
        <f>IF(Business!$D$22&gt;0,+$G848*Business!$D$21/Business!$D$22,"")</f>
        <v/>
      </c>
    </row>
    <row r="849" spans="1:9">
      <c r="A849" s="334"/>
      <c r="B849" s="335"/>
      <c r="C849" s="335"/>
      <c r="D849" s="335"/>
      <c r="E849" s="335"/>
      <c r="F849" s="338"/>
      <c r="G849" s="323"/>
      <c r="H849" s="396" t="str">
        <f>IF(Business!$D$22&gt;0,+$G849*Business!$D$20/Business!$D$22,"")</f>
        <v/>
      </c>
      <c r="I849" s="396" t="str">
        <f>IF(Business!$D$22&gt;0,+$G849*Business!$D$21/Business!$D$22,"")</f>
        <v/>
      </c>
    </row>
    <row r="850" spans="1:9">
      <c r="A850" s="334"/>
      <c r="B850" s="335"/>
      <c r="C850" s="335"/>
      <c r="D850" s="335"/>
      <c r="E850" s="335"/>
      <c r="F850" s="338"/>
      <c r="G850" s="323"/>
      <c r="H850" s="396" t="str">
        <f>IF(Business!$D$22&gt;0,+$G850*Business!$D$20/Business!$D$22,"")</f>
        <v/>
      </c>
      <c r="I850" s="396" t="str">
        <f>IF(Business!$D$22&gt;0,+$G850*Business!$D$21/Business!$D$22,"")</f>
        <v/>
      </c>
    </row>
    <row r="851" spans="1:9">
      <c r="A851" s="334"/>
      <c r="B851" s="335"/>
      <c r="C851" s="335"/>
      <c r="D851" s="335"/>
      <c r="E851" s="335"/>
      <c r="F851" s="338"/>
      <c r="G851" s="323"/>
      <c r="H851" s="396" t="str">
        <f>IF(Business!$D$22&gt;0,+$G851*Business!$D$20/Business!$D$22,"")</f>
        <v/>
      </c>
      <c r="I851" s="396" t="str">
        <f>IF(Business!$D$22&gt;0,+$G851*Business!$D$21/Business!$D$22,"")</f>
        <v/>
      </c>
    </row>
    <row r="852" spans="1:9">
      <c r="A852" s="334"/>
      <c r="B852" s="335"/>
      <c r="C852" s="335"/>
      <c r="D852" s="335"/>
      <c r="E852" s="335"/>
      <c r="F852" s="338"/>
      <c r="G852" s="323"/>
      <c r="H852" s="396" t="str">
        <f>IF(Business!$D$22&gt;0,+$G852*Business!$D$20/Business!$D$22,"")</f>
        <v/>
      </c>
      <c r="I852" s="396" t="str">
        <f>IF(Business!$D$22&gt;0,+$G852*Business!$D$21/Business!$D$22,"")</f>
        <v/>
      </c>
    </row>
    <row r="853" spans="1:9">
      <c r="A853" s="334"/>
      <c r="B853" s="335"/>
      <c r="C853" s="335"/>
      <c r="D853" s="335"/>
      <c r="E853" s="335"/>
      <c r="F853" s="338"/>
      <c r="G853" s="323"/>
      <c r="H853" s="396" t="str">
        <f>IF(Business!$D$22&gt;0,+$G853*Business!$D$20/Business!$D$22,"")</f>
        <v/>
      </c>
      <c r="I853" s="396" t="str">
        <f>IF(Business!$D$22&gt;0,+$G853*Business!$D$21/Business!$D$22,"")</f>
        <v/>
      </c>
    </row>
    <row r="854" spans="1:9">
      <c r="A854" s="334"/>
      <c r="B854" s="335"/>
      <c r="C854" s="335"/>
      <c r="D854" s="335"/>
      <c r="E854" s="335"/>
      <c r="F854" s="338"/>
      <c r="G854" s="323"/>
      <c r="H854" s="396" t="str">
        <f>IF(Business!$D$22&gt;0,+$G854*Business!$D$20/Business!$D$22,"")</f>
        <v/>
      </c>
      <c r="I854" s="396" t="str">
        <f>IF(Business!$D$22&gt;0,+$G854*Business!$D$21/Business!$D$22,"")</f>
        <v/>
      </c>
    </row>
    <row r="855" spans="1:9">
      <c r="A855" s="334"/>
      <c r="B855" s="335"/>
      <c r="C855" s="335"/>
      <c r="D855" s="335"/>
      <c r="E855" s="335"/>
      <c r="F855" s="338"/>
      <c r="G855" s="323"/>
      <c r="H855" s="396" t="str">
        <f>IF(Business!$D$22&gt;0,+$G855*Business!$D$20/Business!$D$22,"")</f>
        <v/>
      </c>
      <c r="I855" s="396" t="str">
        <f>IF(Business!$D$22&gt;0,+$G855*Business!$D$21/Business!$D$22,"")</f>
        <v/>
      </c>
    </row>
    <row r="856" spans="1:9">
      <c r="A856" s="334"/>
      <c r="B856" s="335"/>
      <c r="C856" s="335"/>
      <c r="D856" s="335"/>
      <c r="E856" s="335"/>
      <c r="F856" s="338"/>
      <c r="G856" s="323"/>
      <c r="H856" s="396" t="str">
        <f>IF(Business!$D$22&gt;0,+$G856*Business!$D$20/Business!$D$22,"")</f>
        <v/>
      </c>
      <c r="I856" s="396" t="str">
        <f>IF(Business!$D$22&gt;0,+$G856*Business!$D$21/Business!$D$22,"")</f>
        <v/>
      </c>
    </row>
    <row r="857" spans="1:9">
      <c r="A857" s="334"/>
      <c r="B857" s="335"/>
      <c r="C857" s="335"/>
      <c r="D857" s="335"/>
      <c r="E857" s="335"/>
      <c r="F857" s="338"/>
      <c r="G857" s="323"/>
      <c r="H857" s="396" t="str">
        <f>IF(Business!$D$22&gt;0,+$G857*Business!$D$20/Business!$D$22,"")</f>
        <v/>
      </c>
      <c r="I857" s="396" t="str">
        <f>IF(Business!$D$22&gt;0,+$G857*Business!$D$21/Business!$D$22,"")</f>
        <v/>
      </c>
    </row>
    <row r="858" spans="1:9">
      <c r="A858" s="334"/>
      <c r="B858" s="335"/>
      <c r="C858" s="335"/>
      <c r="D858" s="335"/>
      <c r="E858" s="335"/>
      <c r="F858" s="338"/>
      <c r="G858" s="323"/>
      <c r="H858" s="396" t="str">
        <f>IF(Business!$D$22&gt;0,+$G858*Business!$D$20/Business!$D$22,"")</f>
        <v/>
      </c>
      <c r="I858" s="396" t="str">
        <f>IF(Business!$D$22&gt;0,+$G858*Business!$D$21/Business!$D$22,"")</f>
        <v/>
      </c>
    </row>
    <row r="859" spans="1:9">
      <c r="A859" s="334"/>
      <c r="B859" s="335"/>
      <c r="C859" s="335"/>
      <c r="D859" s="335"/>
      <c r="E859" s="335"/>
      <c r="F859" s="338"/>
      <c r="G859" s="323"/>
      <c r="H859" s="396" t="str">
        <f>IF(Business!$D$22&gt;0,+$G859*Business!$D$20/Business!$D$22,"")</f>
        <v/>
      </c>
      <c r="I859" s="396" t="str">
        <f>IF(Business!$D$22&gt;0,+$G859*Business!$D$21/Business!$D$22,"")</f>
        <v/>
      </c>
    </row>
    <row r="860" spans="1:9">
      <c r="A860" s="334"/>
      <c r="B860" s="335"/>
      <c r="C860" s="335"/>
      <c r="D860" s="335"/>
      <c r="E860" s="335"/>
      <c r="F860" s="338"/>
      <c r="G860" s="323"/>
      <c r="H860" s="396" t="str">
        <f>IF(Business!$D$22&gt;0,+$G860*Business!$D$20/Business!$D$22,"")</f>
        <v/>
      </c>
      <c r="I860" s="396" t="str">
        <f>IF(Business!$D$22&gt;0,+$G860*Business!$D$21/Business!$D$22,"")</f>
        <v/>
      </c>
    </row>
    <row r="861" spans="1:9">
      <c r="A861" s="334"/>
      <c r="B861" s="335"/>
      <c r="C861" s="335"/>
      <c r="D861" s="335"/>
      <c r="E861" s="335"/>
      <c r="F861" s="338"/>
      <c r="G861" s="323"/>
      <c r="H861" s="396" t="str">
        <f>IF(Business!$D$22&gt;0,+$G861*Business!$D$20/Business!$D$22,"")</f>
        <v/>
      </c>
      <c r="I861" s="396" t="str">
        <f>IF(Business!$D$22&gt;0,+$G861*Business!$D$21/Business!$D$22,"")</f>
        <v/>
      </c>
    </row>
    <row r="862" spans="1:9">
      <c r="A862" s="334"/>
      <c r="B862" s="335"/>
      <c r="C862" s="335"/>
      <c r="D862" s="335"/>
      <c r="E862" s="335"/>
      <c r="F862" s="338"/>
      <c r="G862" s="323"/>
      <c r="H862" s="396" t="str">
        <f>IF(Business!$D$22&gt;0,+$G862*Business!$D$20/Business!$D$22,"")</f>
        <v/>
      </c>
      <c r="I862" s="396" t="str">
        <f>IF(Business!$D$22&gt;0,+$G862*Business!$D$21/Business!$D$22,"")</f>
        <v/>
      </c>
    </row>
    <row r="863" spans="1:9">
      <c r="A863" s="334"/>
      <c r="B863" s="335"/>
      <c r="C863" s="335"/>
      <c r="D863" s="335"/>
      <c r="E863" s="335"/>
      <c r="F863" s="338"/>
      <c r="G863" s="323"/>
      <c r="H863" s="396" t="str">
        <f>IF(Business!$D$22&gt;0,+$G863*Business!$D$20/Business!$D$22,"")</f>
        <v/>
      </c>
      <c r="I863" s="396" t="str">
        <f>IF(Business!$D$22&gt;0,+$G863*Business!$D$21/Business!$D$22,"")</f>
        <v/>
      </c>
    </row>
    <row r="864" spans="1:9">
      <c r="A864" s="334"/>
      <c r="B864" s="335"/>
      <c r="C864" s="335"/>
      <c r="D864" s="335"/>
      <c r="E864" s="335"/>
      <c r="F864" s="338"/>
      <c r="G864" s="323"/>
      <c r="H864" s="396" t="str">
        <f>IF(Business!$D$22&gt;0,+$G864*Business!$D$20/Business!$D$22,"")</f>
        <v/>
      </c>
      <c r="I864" s="396" t="str">
        <f>IF(Business!$D$22&gt;0,+$G864*Business!$D$21/Business!$D$22,"")</f>
        <v/>
      </c>
    </row>
    <row r="865" spans="1:9">
      <c r="A865" s="334"/>
      <c r="B865" s="335"/>
      <c r="C865" s="335"/>
      <c r="D865" s="335"/>
      <c r="E865" s="335"/>
      <c r="F865" s="338"/>
      <c r="G865" s="323"/>
      <c r="H865" s="396" t="str">
        <f>IF(Business!$D$22&gt;0,+$G865*Business!$D$20/Business!$D$22,"")</f>
        <v/>
      </c>
      <c r="I865" s="396" t="str">
        <f>IF(Business!$D$22&gt;0,+$G865*Business!$D$21/Business!$D$22,"")</f>
        <v/>
      </c>
    </row>
    <row r="866" spans="1:9">
      <c r="A866" s="334"/>
      <c r="B866" s="335"/>
      <c r="C866" s="335"/>
      <c r="D866" s="335"/>
      <c r="E866" s="335"/>
      <c r="F866" s="338"/>
      <c r="G866" s="323"/>
      <c r="H866" s="396" t="str">
        <f>IF(Business!$D$22&gt;0,+$G866*Business!$D$20/Business!$D$22,"")</f>
        <v/>
      </c>
      <c r="I866" s="396" t="str">
        <f>IF(Business!$D$22&gt;0,+$G866*Business!$D$21/Business!$D$22,"")</f>
        <v/>
      </c>
    </row>
    <row r="867" spans="1:9">
      <c r="A867" s="334"/>
      <c r="B867" s="335"/>
      <c r="C867" s="335"/>
      <c r="D867" s="335"/>
      <c r="E867" s="335"/>
      <c r="F867" s="338"/>
      <c r="G867" s="323"/>
      <c r="H867" s="396" t="str">
        <f>IF(Business!$D$22&gt;0,+$G867*Business!$D$20/Business!$D$22,"")</f>
        <v/>
      </c>
      <c r="I867" s="396" t="str">
        <f>IF(Business!$D$22&gt;0,+$G867*Business!$D$21/Business!$D$22,"")</f>
        <v/>
      </c>
    </row>
    <row r="868" spans="1:9">
      <c r="A868" s="334"/>
      <c r="B868" s="335"/>
      <c r="C868" s="335"/>
      <c r="D868" s="335"/>
      <c r="E868" s="335"/>
      <c r="F868" s="338"/>
      <c r="G868" s="323"/>
      <c r="H868" s="396" t="str">
        <f>IF(Business!$D$22&gt;0,+$G868*Business!$D$20/Business!$D$22,"")</f>
        <v/>
      </c>
      <c r="I868" s="396" t="str">
        <f>IF(Business!$D$22&gt;0,+$G868*Business!$D$21/Business!$D$22,"")</f>
        <v/>
      </c>
    </row>
    <row r="869" spans="1:9">
      <c r="A869" s="334"/>
      <c r="B869" s="335"/>
      <c r="C869" s="335"/>
      <c r="D869" s="335"/>
      <c r="E869" s="335"/>
      <c r="F869" s="338"/>
      <c r="G869" s="323"/>
      <c r="H869" s="396" t="str">
        <f>IF(Business!$D$22&gt;0,+$G869*Business!$D$20/Business!$D$22,"")</f>
        <v/>
      </c>
      <c r="I869" s="396" t="str">
        <f>IF(Business!$D$22&gt;0,+$G869*Business!$D$21/Business!$D$22,"")</f>
        <v/>
      </c>
    </row>
    <row r="870" spans="1:9">
      <c r="A870" s="334"/>
      <c r="B870" s="335"/>
      <c r="C870" s="335"/>
      <c r="D870" s="335"/>
      <c r="E870" s="335"/>
      <c r="F870" s="338"/>
      <c r="G870" s="323"/>
      <c r="H870" s="396" t="str">
        <f>IF(Business!$D$22&gt;0,+$G870*Business!$D$20/Business!$D$22,"")</f>
        <v/>
      </c>
      <c r="I870" s="396" t="str">
        <f>IF(Business!$D$22&gt;0,+$G870*Business!$D$21/Business!$D$22,"")</f>
        <v/>
      </c>
    </row>
    <row r="871" spans="1:9">
      <c r="A871" s="334"/>
      <c r="B871" s="335"/>
      <c r="C871" s="335"/>
      <c r="D871" s="335"/>
      <c r="E871" s="335"/>
      <c r="F871" s="338"/>
      <c r="G871" s="323"/>
      <c r="H871" s="396" t="str">
        <f>IF(Business!$D$22&gt;0,+$G871*Business!$D$20/Business!$D$22,"")</f>
        <v/>
      </c>
      <c r="I871" s="396" t="str">
        <f>IF(Business!$D$22&gt;0,+$G871*Business!$D$21/Business!$D$22,"")</f>
        <v/>
      </c>
    </row>
    <row r="872" spans="1:9">
      <c r="A872" s="334"/>
      <c r="B872" s="335"/>
      <c r="C872" s="335"/>
      <c r="D872" s="335"/>
      <c r="E872" s="335"/>
      <c r="F872" s="338"/>
      <c r="G872" s="323"/>
      <c r="H872" s="396" t="str">
        <f>IF(Business!$D$22&gt;0,+$G872*Business!$D$20/Business!$D$22,"")</f>
        <v/>
      </c>
      <c r="I872" s="396" t="str">
        <f>IF(Business!$D$22&gt;0,+$G872*Business!$D$21/Business!$D$22,"")</f>
        <v/>
      </c>
    </row>
    <row r="873" spans="1:9">
      <c r="A873" s="334"/>
      <c r="B873" s="335"/>
      <c r="C873" s="335"/>
      <c r="D873" s="335"/>
      <c r="E873" s="335"/>
      <c r="F873" s="338"/>
      <c r="G873" s="323"/>
      <c r="H873" s="396" t="str">
        <f>IF(Business!$D$22&gt;0,+$G873*Business!$D$20/Business!$D$22,"")</f>
        <v/>
      </c>
      <c r="I873" s="396" t="str">
        <f>IF(Business!$D$22&gt;0,+$G873*Business!$D$21/Business!$D$22,"")</f>
        <v/>
      </c>
    </row>
    <row r="874" spans="1:9">
      <c r="A874" s="334"/>
      <c r="B874" s="335"/>
      <c r="C874" s="335"/>
      <c r="D874" s="335"/>
      <c r="E874" s="335"/>
      <c r="F874" s="338"/>
      <c r="G874" s="323"/>
      <c r="H874" s="396" t="str">
        <f>IF(Business!$D$22&gt;0,+$G874*Business!$D$20/Business!$D$22,"")</f>
        <v/>
      </c>
      <c r="I874" s="396" t="str">
        <f>IF(Business!$D$22&gt;0,+$G874*Business!$D$21/Business!$D$22,"")</f>
        <v/>
      </c>
    </row>
    <row r="875" spans="1:9">
      <c r="A875" s="334"/>
      <c r="B875" s="335"/>
      <c r="C875" s="335"/>
      <c r="D875" s="335"/>
      <c r="E875" s="335"/>
      <c r="F875" s="338"/>
      <c r="G875" s="323"/>
      <c r="H875" s="396" t="str">
        <f>IF(Business!$D$22&gt;0,+$G875*Business!$D$20/Business!$D$22,"")</f>
        <v/>
      </c>
      <c r="I875" s="396" t="str">
        <f>IF(Business!$D$22&gt;0,+$G875*Business!$D$21/Business!$D$22,"")</f>
        <v/>
      </c>
    </row>
    <row r="876" spans="1:9">
      <c r="A876" s="334"/>
      <c r="B876" s="335"/>
      <c r="C876" s="335"/>
      <c r="D876" s="335"/>
      <c r="E876" s="335"/>
      <c r="F876" s="338"/>
      <c r="G876" s="323"/>
      <c r="H876" s="396" t="str">
        <f>IF(Business!$D$22&gt;0,+$G876*Business!$D$20/Business!$D$22,"")</f>
        <v/>
      </c>
      <c r="I876" s="396" t="str">
        <f>IF(Business!$D$22&gt;0,+$G876*Business!$D$21/Business!$D$22,"")</f>
        <v/>
      </c>
    </row>
    <row r="877" spans="1:9">
      <c r="A877" s="334"/>
      <c r="B877" s="335"/>
      <c r="C877" s="335"/>
      <c r="D877" s="335"/>
      <c r="E877" s="335"/>
      <c r="F877" s="338"/>
      <c r="G877" s="323"/>
      <c r="H877" s="396" t="str">
        <f>IF(Business!$D$22&gt;0,+$G877*Business!$D$20/Business!$D$22,"")</f>
        <v/>
      </c>
      <c r="I877" s="396" t="str">
        <f>IF(Business!$D$22&gt;0,+$G877*Business!$D$21/Business!$D$22,"")</f>
        <v/>
      </c>
    </row>
    <row r="878" spans="1:9">
      <c r="A878" s="334"/>
      <c r="B878" s="335"/>
      <c r="C878" s="335"/>
      <c r="D878" s="335"/>
      <c r="E878" s="335"/>
      <c r="F878" s="338"/>
      <c r="G878" s="323"/>
      <c r="H878" s="396" t="str">
        <f>IF(Business!$D$22&gt;0,+$G878*Business!$D$20/Business!$D$22,"")</f>
        <v/>
      </c>
      <c r="I878" s="396" t="str">
        <f>IF(Business!$D$22&gt;0,+$G878*Business!$D$21/Business!$D$22,"")</f>
        <v/>
      </c>
    </row>
    <row r="879" spans="1:9">
      <c r="A879" s="334"/>
      <c r="B879" s="335"/>
      <c r="C879" s="335"/>
      <c r="D879" s="335"/>
      <c r="E879" s="335"/>
      <c r="F879" s="338"/>
      <c r="G879" s="323"/>
      <c r="H879" s="396" t="str">
        <f>IF(Business!$D$22&gt;0,+$G879*Business!$D$20/Business!$D$22,"")</f>
        <v/>
      </c>
      <c r="I879" s="396" t="str">
        <f>IF(Business!$D$22&gt;0,+$G879*Business!$D$21/Business!$D$22,"")</f>
        <v/>
      </c>
    </row>
    <row r="880" spans="1:9">
      <c r="A880" s="334"/>
      <c r="B880" s="335"/>
      <c r="C880" s="335"/>
      <c r="D880" s="335"/>
      <c r="E880" s="335"/>
      <c r="F880" s="338"/>
      <c r="G880" s="323"/>
      <c r="H880" s="396" t="str">
        <f>IF(Business!$D$22&gt;0,+$G880*Business!$D$20/Business!$D$22,"")</f>
        <v/>
      </c>
      <c r="I880" s="396" t="str">
        <f>IF(Business!$D$22&gt;0,+$G880*Business!$D$21/Business!$D$22,"")</f>
        <v/>
      </c>
    </row>
    <row r="881" spans="1:9">
      <c r="A881" s="334"/>
      <c r="B881" s="335"/>
      <c r="C881" s="335"/>
      <c r="D881" s="335"/>
      <c r="E881" s="335"/>
      <c r="F881" s="338"/>
      <c r="G881" s="323"/>
      <c r="H881" s="396" t="str">
        <f>IF(Business!$D$22&gt;0,+$G881*Business!$D$20/Business!$D$22,"")</f>
        <v/>
      </c>
      <c r="I881" s="396" t="str">
        <f>IF(Business!$D$22&gt;0,+$G881*Business!$D$21/Business!$D$22,"")</f>
        <v/>
      </c>
    </row>
    <row r="882" spans="1:9">
      <c r="A882" s="334"/>
      <c r="B882" s="335"/>
      <c r="C882" s="335"/>
      <c r="D882" s="335"/>
      <c r="E882" s="335"/>
      <c r="F882" s="338"/>
      <c r="G882" s="323"/>
      <c r="H882" s="396" t="str">
        <f>IF(Business!$D$22&gt;0,+$G882*Business!$D$20/Business!$D$22,"")</f>
        <v/>
      </c>
      <c r="I882" s="396" t="str">
        <f>IF(Business!$D$22&gt;0,+$G882*Business!$D$21/Business!$D$22,"")</f>
        <v/>
      </c>
    </row>
    <row r="883" spans="1:9">
      <c r="A883" s="334"/>
      <c r="B883" s="335"/>
      <c r="C883" s="335"/>
      <c r="D883" s="335"/>
      <c r="E883" s="335"/>
      <c r="F883" s="338"/>
      <c r="G883" s="323"/>
      <c r="H883" s="396" t="str">
        <f>IF(Business!$D$22&gt;0,+$G883*Business!$D$20/Business!$D$22,"")</f>
        <v/>
      </c>
      <c r="I883" s="396" t="str">
        <f>IF(Business!$D$22&gt;0,+$G883*Business!$D$21/Business!$D$22,"")</f>
        <v/>
      </c>
    </row>
    <row r="884" spans="1:9">
      <c r="A884" s="334"/>
      <c r="B884" s="335"/>
      <c r="C884" s="335"/>
      <c r="D884" s="335"/>
      <c r="E884" s="335"/>
      <c r="F884" s="338"/>
      <c r="G884" s="323"/>
      <c r="H884" s="396" t="str">
        <f>IF(Business!$D$22&gt;0,+$G884*Business!$D$20/Business!$D$22,"")</f>
        <v/>
      </c>
      <c r="I884" s="396" t="str">
        <f>IF(Business!$D$22&gt;0,+$G884*Business!$D$21/Business!$D$22,"")</f>
        <v/>
      </c>
    </row>
    <row r="885" spans="1:9">
      <c r="A885" s="334"/>
      <c r="B885" s="335"/>
      <c r="C885" s="335"/>
      <c r="D885" s="335"/>
      <c r="E885" s="335"/>
      <c r="F885" s="338"/>
      <c r="G885" s="323"/>
      <c r="H885" s="396" t="str">
        <f>IF(Business!$D$22&gt;0,+$G885*Business!$D$20/Business!$D$22,"")</f>
        <v/>
      </c>
      <c r="I885" s="396" t="str">
        <f>IF(Business!$D$22&gt;0,+$G885*Business!$D$21/Business!$D$22,"")</f>
        <v/>
      </c>
    </row>
    <row r="886" spans="1:9">
      <c r="A886" s="334"/>
      <c r="B886" s="335"/>
      <c r="C886" s="335"/>
      <c r="D886" s="335"/>
      <c r="E886" s="335"/>
      <c r="F886" s="338"/>
      <c r="G886" s="323"/>
      <c r="H886" s="396" t="str">
        <f>IF(Business!$D$22&gt;0,+$G886*Business!$D$20/Business!$D$22,"")</f>
        <v/>
      </c>
      <c r="I886" s="396" t="str">
        <f>IF(Business!$D$22&gt;0,+$G886*Business!$D$21/Business!$D$22,"")</f>
        <v/>
      </c>
    </row>
    <row r="887" spans="1:9">
      <c r="A887" s="334"/>
      <c r="B887" s="335"/>
      <c r="C887" s="335"/>
      <c r="D887" s="335"/>
      <c r="E887" s="335"/>
      <c r="F887" s="338"/>
      <c r="G887" s="323"/>
      <c r="H887" s="396" t="str">
        <f>IF(Business!$D$22&gt;0,+$G887*Business!$D$20/Business!$D$22,"")</f>
        <v/>
      </c>
      <c r="I887" s="396" t="str">
        <f>IF(Business!$D$22&gt;0,+$G887*Business!$D$21/Business!$D$22,"")</f>
        <v/>
      </c>
    </row>
    <row r="888" spans="1:9">
      <c r="A888" s="334"/>
      <c r="B888" s="335"/>
      <c r="C888" s="335"/>
      <c r="D888" s="335"/>
      <c r="E888" s="335"/>
      <c r="F888" s="338"/>
      <c r="G888" s="323"/>
      <c r="H888" s="396" t="str">
        <f>IF(Business!$D$22&gt;0,+$G888*Business!$D$20/Business!$D$22,"")</f>
        <v/>
      </c>
      <c r="I888" s="396" t="str">
        <f>IF(Business!$D$22&gt;0,+$G888*Business!$D$21/Business!$D$22,"")</f>
        <v/>
      </c>
    </row>
    <row r="889" spans="1:9">
      <c r="A889" s="334"/>
      <c r="B889" s="335"/>
      <c r="C889" s="335"/>
      <c r="D889" s="335"/>
      <c r="E889" s="335"/>
      <c r="F889" s="338"/>
      <c r="G889" s="323"/>
      <c r="H889" s="396" t="str">
        <f>IF(Business!$D$22&gt;0,+$G889*Business!$D$20/Business!$D$22,"")</f>
        <v/>
      </c>
      <c r="I889" s="396" t="str">
        <f>IF(Business!$D$22&gt;0,+$G889*Business!$D$21/Business!$D$22,"")</f>
        <v/>
      </c>
    </row>
    <row r="890" spans="1:9">
      <c r="A890" s="334"/>
      <c r="B890" s="335"/>
      <c r="C890" s="335"/>
      <c r="D890" s="335"/>
      <c r="E890" s="335"/>
      <c r="F890" s="338"/>
      <c r="G890" s="323"/>
      <c r="H890" s="396" t="str">
        <f>IF(Business!$D$22&gt;0,+$G890*Business!$D$20/Business!$D$22,"")</f>
        <v/>
      </c>
      <c r="I890" s="396" t="str">
        <f>IF(Business!$D$22&gt;0,+$G890*Business!$D$21/Business!$D$22,"")</f>
        <v/>
      </c>
    </row>
    <row r="891" spans="1:9">
      <c r="A891" s="334"/>
      <c r="B891" s="335"/>
      <c r="C891" s="335"/>
      <c r="D891" s="335"/>
      <c r="E891" s="335"/>
      <c r="F891" s="338"/>
      <c r="G891" s="323"/>
      <c r="H891" s="396" t="str">
        <f>IF(Business!$D$22&gt;0,+$G891*Business!$D$20/Business!$D$22,"")</f>
        <v/>
      </c>
      <c r="I891" s="396" t="str">
        <f>IF(Business!$D$22&gt;0,+$G891*Business!$D$21/Business!$D$22,"")</f>
        <v/>
      </c>
    </row>
    <row r="892" spans="1:9">
      <c r="A892" s="334"/>
      <c r="B892" s="335"/>
      <c r="C892" s="335"/>
      <c r="D892" s="335"/>
      <c r="E892" s="335"/>
      <c r="F892" s="338"/>
      <c r="G892" s="323"/>
      <c r="H892" s="396" t="str">
        <f>IF(Business!$D$22&gt;0,+$G892*Business!$D$20/Business!$D$22,"")</f>
        <v/>
      </c>
      <c r="I892" s="396" t="str">
        <f>IF(Business!$D$22&gt;0,+$G892*Business!$D$21/Business!$D$22,"")</f>
        <v/>
      </c>
    </row>
    <row r="893" spans="1:9">
      <c r="A893" s="334"/>
      <c r="B893" s="335"/>
      <c r="C893" s="335"/>
      <c r="D893" s="335"/>
      <c r="E893" s="335"/>
      <c r="F893" s="338"/>
      <c r="G893" s="323"/>
      <c r="H893" s="396" t="str">
        <f>IF(Business!$D$22&gt;0,+$G893*Business!$D$20/Business!$D$22,"")</f>
        <v/>
      </c>
      <c r="I893" s="396" t="str">
        <f>IF(Business!$D$22&gt;0,+$G893*Business!$D$21/Business!$D$22,"")</f>
        <v/>
      </c>
    </row>
    <row r="894" spans="1:9">
      <c r="A894" s="334"/>
      <c r="B894" s="335"/>
      <c r="C894" s="335"/>
      <c r="D894" s="335"/>
      <c r="E894" s="335"/>
      <c r="F894" s="338"/>
      <c r="G894" s="323"/>
      <c r="H894" s="396" t="str">
        <f>IF(Business!$D$22&gt;0,+$G894*Business!$D$20/Business!$D$22,"")</f>
        <v/>
      </c>
      <c r="I894" s="396" t="str">
        <f>IF(Business!$D$22&gt;0,+$G894*Business!$D$21/Business!$D$22,"")</f>
        <v/>
      </c>
    </row>
    <row r="895" spans="1:9">
      <c r="A895" s="334"/>
      <c r="B895" s="335"/>
      <c r="C895" s="335"/>
      <c r="D895" s="335"/>
      <c r="E895" s="335"/>
      <c r="F895" s="338"/>
      <c r="G895" s="323"/>
      <c r="H895" s="396" t="str">
        <f>IF(Business!$D$22&gt;0,+$G895*Business!$D$20/Business!$D$22,"")</f>
        <v/>
      </c>
      <c r="I895" s="396" t="str">
        <f>IF(Business!$D$22&gt;0,+$G895*Business!$D$21/Business!$D$22,"")</f>
        <v/>
      </c>
    </row>
    <row r="896" spans="1:9">
      <c r="A896" s="334"/>
      <c r="B896" s="335"/>
      <c r="C896" s="335"/>
      <c r="D896" s="335"/>
      <c r="E896" s="335"/>
      <c r="F896" s="338"/>
      <c r="G896" s="323"/>
      <c r="H896" s="396" t="str">
        <f>IF(Business!$D$22&gt;0,+$G896*Business!$D$20/Business!$D$22,"")</f>
        <v/>
      </c>
      <c r="I896" s="396" t="str">
        <f>IF(Business!$D$22&gt;0,+$G896*Business!$D$21/Business!$D$22,"")</f>
        <v/>
      </c>
    </row>
    <row r="897" spans="1:9">
      <c r="A897" s="334"/>
      <c r="B897" s="335"/>
      <c r="C897" s="335"/>
      <c r="D897" s="335"/>
      <c r="E897" s="335"/>
      <c r="F897" s="338"/>
      <c r="G897" s="323"/>
      <c r="H897" s="396" t="str">
        <f>IF(Business!$D$22&gt;0,+$G897*Business!$D$20/Business!$D$22,"")</f>
        <v/>
      </c>
      <c r="I897" s="396" t="str">
        <f>IF(Business!$D$22&gt;0,+$G897*Business!$D$21/Business!$D$22,"")</f>
        <v/>
      </c>
    </row>
    <row r="898" spans="1:9">
      <c r="A898" s="334"/>
      <c r="B898" s="335"/>
      <c r="C898" s="335"/>
      <c r="D898" s="335"/>
      <c r="E898" s="335"/>
      <c r="F898" s="338"/>
      <c r="G898" s="323"/>
      <c r="H898" s="396" t="str">
        <f>IF(Business!$D$22&gt;0,+$G898*Business!$D$20/Business!$D$22,"")</f>
        <v/>
      </c>
      <c r="I898" s="396" t="str">
        <f>IF(Business!$D$22&gt;0,+$G898*Business!$D$21/Business!$D$22,"")</f>
        <v/>
      </c>
    </row>
    <row r="899" spans="1:9">
      <c r="A899" s="334"/>
      <c r="B899" s="335"/>
      <c r="C899" s="335"/>
      <c r="D899" s="335"/>
      <c r="E899" s="335"/>
      <c r="F899" s="338"/>
      <c r="G899" s="323"/>
      <c r="H899" s="396" t="str">
        <f>IF(Business!$D$22&gt;0,+$G899*Business!$D$20/Business!$D$22,"")</f>
        <v/>
      </c>
      <c r="I899" s="396" t="str">
        <f>IF(Business!$D$22&gt;0,+$G899*Business!$D$21/Business!$D$22,"")</f>
        <v/>
      </c>
    </row>
    <row r="900" spans="1:9">
      <c r="A900" s="334"/>
      <c r="B900" s="335"/>
      <c r="C900" s="335"/>
      <c r="D900" s="335"/>
      <c r="E900" s="335"/>
      <c r="F900" s="338"/>
      <c r="G900" s="323"/>
      <c r="H900" s="396" t="str">
        <f>IF(Business!$D$22&gt;0,+$G900*Business!$D$20/Business!$D$22,"")</f>
        <v/>
      </c>
      <c r="I900" s="396" t="str">
        <f>IF(Business!$D$22&gt;0,+$G900*Business!$D$21/Business!$D$22,"")</f>
        <v/>
      </c>
    </row>
    <row r="901" spans="1:9">
      <c r="A901" s="334"/>
      <c r="B901" s="335"/>
      <c r="C901" s="335"/>
      <c r="D901" s="335"/>
      <c r="E901" s="335"/>
      <c r="F901" s="338"/>
      <c r="G901" s="323"/>
      <c r="H901" s="396" t="str">
        <f>IF(Business!$D$22&gt;0,+$G901*Business!$D$20/Business!$D$22,"")</f>
        <v/>
      </c>
      <c r="I901" s="396" t="str">
        <f>IF(Business!$D$22&gt;0,+$G901*Business!$D$21/Business!$D$22,"")</f>
        <v/>
      </c>
    </row>
    <row r="902" spans="1:9">
      <c r="A902" s="334"/>
      <c r="B902" s="335"/>
      <c r="C902" s="335"/>
      <c r="D902" s="335"/>
      <c r="E902" s="335"/>
      <c r="F902" s="338"/>
      <c r="G902" s="323"/>
      <c r="H902" s="396" t="str">
        <f>IF(Business!$D$22&gt;0,+$G902*Business!$D$20/Business!$D$22,"")</f>
        <v/>
      </c>
      <c r="I902" s="396" t="str">
        <f>IF(Business!$D$22&gt;0,+$G902*Business!$D$21/Business!$D$22,"")</f>
        <v/>
      </c>
    </row>
    <row r="903" spans="1:9">
      <c r="A903" s="334"/>
      <c r="B903" s="335"/>
      <c r="C903" s="335"/>
      <c r="D903" s="335"/>
      <c r="E903" s="335"/>
      <c r="F903" s="338"/>
      <c r="G903" s="323"/>
      <c r="H903" s="396" t="str">
        <f>IF(Business!$D$22&gt;0,+$G903*Business!$D$20/Business!$D$22,"")</f>
        <v/>
      </c>
      <c r="I903" s="396" t="str">
        <f>IF(Business!$D$22&gt;0,+$G903*Business!$D$21/Business!$D$22,"")</f>
        <v/>
      </c>
    </row>
    <row r="904" spans="1:9">
      <c r="A904" s="334"/>
      <c r="B904" s="335"/>
      <c r="C904" s="335"/>
      <c r="D904" s="335"/>
      <c r="E904" s="335"/>
      <c r="F904" s="338"/>
      <c r="G904" s="323"/>
      <c r="H904" s="396" t="str">
        <f>IF(Business!$D$22&gt;0,+$G904*Business!$D$20/Business!$D$22,"")</f>
        <v/>
      </c>
      <c r="I904" s="396" t="str">
        <f>IF(Business!$D$22&gt;0,+$G904*Business!$D$21/Business!$D$22,"")</f>
        <v/>
      </c>
    </row>
    <row r="905" spans="1:9">
      <c r="A905" s="334"/>
      <c r="B905" s="335"/>
      <c r="C905" s="335"/>
      <c r="D905" s="335"/>
      <c r="E905" s="335"/>
      <c r="F905" s="338"/>
      <c r="G905" s="323"/>
      <c r="H905" s="396" t="str">
        <f>IF(Business!$D$22&gt;0,+$G905*Business!$D$20/Business!$D$22,"")</f>
        <v/>
      </c>
      <c r="I905" s="396" t="str">
        <f>IF(Business!$D$22&gt;0,+$G905*Business!$D$21/Business!$D$22,"")</f>
        <v/>
      </c>
    </row>
    <row r="906" spans="1:9">
      <c r="A906" s="334"/>
      <c r="B906" s="335"/>
      <c r="C906" s="335"/>
      <c r="D906" s="335"/>
      <c r="E906" s="335"/>
      <c r="F906" s="338"/>
      <c r="G906" s="323"/>
      <c r="H906" s="396" t="str">
        <f>IF(Business!$D$22&gt;0,+$G906*Business!$D$20/Business!$D$22,"")</f>
        <v/>
      </c>
      <c r="I906" s="396" t="str">
        <f>IF(Business!$D$22&gt;0,+$G906*Business!$D$21/Business!$D$22,"")</f>
        <v/>
      </c>
    </row>
    <row r="907" spans="1:9">
      <c r="A907" s="334"/>
      <c r="B907" s="335"/>
      <c r="C907" s="335"/>
      <c r="D907" s="335"/>
      <c r="E907" s="335"/>
      <c r="F907" s="338"/>
      <c r="G907" s="323"/>
      <c r="H907" s="396" t="str">
        <f>IF(Business!$D$22&gt;0,+$G907*Business!$D$20/Business!$D$22,"")</f>
        <v/>
      </c>
      <c r="I907" s="396" t="str">
        <f>IF(Business!$D$22&gt;0,+$G907*Business!$D$21/Business!$D$22,"")</f>
        <v/>
      </c>
    </row>
    <row r="908" spans="1:9">
      <c r="A908" s="334"/>
      <c r="B908" s="335"/>
      <c r="C908" s="335"/>
      <c r="D908" s="335"/>
      <c r="E908" s="335"/>
      <c r="F908" s="338"/>
      <c r="G908" s="323"/>
      <c r="H908" s="396" t="str">
        <f>IF(Business!$D$22&gt;0,+$G908*Business!$D$20/Business!$D$22,"")</f>
        <v/>
      </c>
      <c r="I908" s="396" t="str">
        <f>IF(Business!$D$22&gt;0,+$G908*Business!$D$21/Business!$D$22,"")</f>
        <v/>
      </c>
    </row>
    <row r="909" spans="1:9">
      <c r="A909" s="334"/>
      <c r="B909" s="335"/>
      <c r="C909" s="335"/>
      <c r="D909" s="335"/>
      <c r="E909" s="335"/>
      <c r="F909" s="338"/>
      <c r="G909" s="323"/>
      <c r="H909" s="396" t="str">
        <f>IF(Business!$D$22&gt;0,+$G909*Business!$D$20/Business!$D$22,"")</f>
        <v/>
      </c>
      <c r="I909" s="396" t="str">
        <f>IF(Business!$D$22&gt;0,+$G909*Business!$D$21/Business!$D$22,"")</f>
        <v/>
      </c>
    </row>
    <row r="910" spans="1:9">
      <c r="A910" s="334"/>
      <c r="B910" s="335"/>
      <c r="C910" s="335"/>
      <c r="D910" s="335"/>
      <c r="E910" s="335"/>
      <c r="F910" s="338"/>
      <c r="G910" s="323"/>
      <c r="H910" s="396" t="str">
        <f>IF(Business!$D$22&gt;0,+$G910*Business!$D$20/Business!$D$22,"")</f>
        <v/>
      </c>
      <c r="I910" s="396" t="str">
        <f>IF(Business!$D$22&gt;0,+$G910*Business!$D$21/Business!$D$22,"")</f>
        <v/>
      </c>
    </row>
    <row r="911" spans="1:9">
      <c r="A911" s="334"/>
      <c r="B911" s="335"/>
      <c r="C911" s="335"/>
      <c r="D911" s="335"/>
      <c r="E911" s="335"/>
      <c r="F911" s="338"/>
      <c r="G911" s="323"/>
      <c r="H911" s="396" t="str">
        <f>IF(Business!$D$22&gt;0,+$G911*Business!$D$20/Business!$D$22,"")</f>
        <v/>
      </c>
      <c r="I911" s="396" t="str">
        <f>IF(Business!$D$22&gt;0,+$G911*Business!$D$21/Business!$D$22,"")</f>
        <v/>
      </c>
    </row>
    <row r="912" spans="1:9">
      <c r="A912" s="334"/>
      <c r="B912" s="335"/>
      <c r="C912" s="335"/>
      <c r="D912" s="335"/>
      <c r="E912" s="335"/>
      <c r="F912" s="338"/>
      <c r="G912" s="323"/>
      <c r="H912" s="396" t="str">
        <f>IF(Business!$D$22&gt;0,+$G912*Business!$D$20/Business!$D$22,"")</f>
        <v/>
      </c>
      <c r="I912" s="396" t="str">
        <f>IF(Business!$D$22&gt;0,+$G912*Business!$D$21/Business!$D$22,"")</f>
        <v/>
      </c>
    </row>
    <row r="913" spans="1:9">
      <c r="A913" s="334"/>
      <c r="B913" s="335"/>
      <c r="C913" s="335"/>
      <c r="D913" s="335"/>
      <c r="E913" s="335"/>
      <c r="F913" s="338"/>
      <c r="G913" s="323"/>
      <c r="H913" s="396" t="str">
        <f>IF(Business!$D$22&gt;0,+$G913*Business!$D$20/Business!$D$22,"")</f>
        <v/>
      </c>
      <c r="I913" s="396" t="str">
        <f>IF(Business!$D$22&gt;0,+$G913*Business!$D$21/Business!$D$22,"")</f>
        <v/>
      </c>
    </row>
    <row r="914" spans="1:9">
      <c r="A914" s="334"/>
      <c r="B914" s="335"/>
      <c r="C914" s="335"/>
      <c r="D914" s="335"/>
      <c r="E914" s="335"/>
      <c r="F914" s="338"/>
      <c r="G914" s="323"/>
      <c r="H914" s="396" t="str">
        <f>IF(Business!$D$22&gt;0,+$G914*Business!$D$20/Business!$D$22,"")</f>
        <v/>
      </c>
      <c r="I914" s="396" t="str">
        <f>IF(Business!$D$22&gt;0,+$G914*Business!$D$21/Business!$D$22,"")</f>
        <v/>
      </c>
    </row>
    <row r="915" spans="1:9">
      <c r="A915" s="334"/>
      <c r="B915" s="335"/>
      <c r="C915" s="335"/>
      <c r="D915" s="335"/>
      <c r="E915" s="335"/>
      <c r="F915" s="338"/>
      <c r="G915" s="323"/>
      <c r="H915" s="396" t="str">
        <f>IF(Business!$D$22&gt;0,+$G915*Business!$D$20/Business!$D$22,"")</f>
        <v/>
      </c>
      <c r="I915" s="396" t="str">
        <f>IF(Business!$D$22&gt;0,+$G915*Business!$D$21/Business!$D$22,"")</f>
        <v/>
      </c>
    </row>
    <row r="916" spans="1:9">
      <c r="A916" s="334"/>
      <c r="B916" s="335"/>
      <c r="C916" s="335"/>
      <c r="D916" s="335"/>
      <c r="E916" s="335"/>
      <c r="F916" s="338"/>
      <c r="G916" s="323"/>
      <c r="H916" s="396" t="str">
        <f>IF(Business!$D$22&gt;0,+$G916*Business!$D$20/Business!$D$22,"")</f>
        <v/>
      </c>
      <c r="I916" s="396" t="str">
        <f>IF(Business!$D$22&gt;0,+$G916*Business!$D$21/Business!$D$22,"")</f>
        <v/>
      </c>
    </row>
    <row r="917" spans="1:9">
      <c r="A917" s="334"/>
      <c r="B917" s="335"/>
      <c r="C917" s="335"/>
      <c r="D917" s="335"/>
      <c r="E917" s="335"/>
      <c r="F917" s="338"/>
      <c r="G917" s="323"/>
      <c r="H917" s="396" t="str">
        <f>IF(Business!$D$22&gt;0,+$G917*Business!$D$20/Business!$D$22,"")</f>
        <v/>
      </c>
      <c r="I917" s="396" t="str">
        <f>IF(Business!$D$22&gt;0,+$G917*Business!$D$21/Business!$D$22,"")</f>
        <v/>
      </c>
    </row>
    <row r="918" spans="1:9">
      <c r="A918" s="334"/>
      <c r="B918" s="335"/>
      <c r="C918" s="335"/>
      <c r="D918" s="335"/>
      <c r="E918" s="335"/>
      <c r="F918" s="338"/>
      <c r="G918" s="323"/>
      <c r="H918" s="396" t="str">
        <f>IF(Business!$D$22&gt;0,+$G918*Business!$D$20/Business!$D$22,"")</f>
        <v/>
      </c>
      <c r="I918" s="396" t="str">
        <f>IF(Business!$D$22&gt;0,+$G918*Business!$D$21/Business!$D$22,"")</f>
        <v/>
      </c>
    </row>
    <row r="919" spans="1:9">
      <c r="A919" s="334"/>
      <c r="B919" s="335"/>
      <c r="C919" s="335"/>
      <c r="D919" s="335"/>
      <c r="E919" s="335"/>
      <c r="F919" s="338"/>
      <c r="G919" s="323"/>
      <c r="H919" s="396" t="str">
        <f>IF(Business!$D$22&gt;0,+$G919*Business!$D$20/Business!$D$22,"")</f>
        <v/>
      </c>
      <c r="I919" s="396" t="str">
        <f>IF(Business!$D$22&gt;0,+$G919*Business!$D$21/Business!$D$22,"")</f>
        <v/>
      </c>
    </row>
    <row r="920" spans="1:9">
      <c r="A920" s="334"/>
      <c r="B920" s="335"/>
      <c r="C920" s="335"/>
      <c r="D920" s="335"/>
      <c r="E920" s="335"/>
      <c r="F920" s="338"/>
      <c r="G920" s="323"/>
      <c r="H920" s="396" t="str">
        <f>IF(Business!$D$22&gt;0,+$G920*Business!$D$20/Business!$D$22,"")</f>
        <v/>
      </c>
      <c r="I920" s="396" t="str">
        <f>IF(Business!$D$22&gt;0,+$G920*Business!$D$21/Business!$D$22,"")</f>
        <v/>
      </c>
    </row>
    <row r="921" spans="1:9">
      <c r="A921" s="334"/>
      <c r="B921" s="335"/>
      <c r="C921" s="335"/>
      <c r="D921" s="335"/>
      <c r="E921" s="335"/>
      <c r="F921" s="338"/>
      <c r="G921" s="323"/>
      <c r="H921" s="396" t="str">
        <f>IF(Business!$D$22&gt;0,+$G921*Business!$D$20/Business!$D$22,"")</f>
        <v/>
      </c>
      <c r="I921" s="396" t="str">
        <f>IF(Business!$D$22&gt;0,+$G921*Business!$D$21/Business!$D$22,"")</f>
        <v/>
      </c>
    </row>
    <row r="922" spans="1:9">
      <c r="A922" s="334"/>
      <c r="B922" s="335"/>
      <c r="C922" s="335"/>
      <c r="D922" s="335"/>
      <c r="E922" s="335"/>
      <c r="F922" s="338"/>
      <c r="G922" s="323"/>
      <c r="H922" s="396" t="str">
        <f>IF(Business!$D$22&gt;0,+$G922*Business!$D$20/Business!$D$22,"")</f>
        <v/>
      </c>
      <c r="I922" s="396" t="str">
        <f>IF(Business!$D$22&gt;0,+$G922*Business!$D$21/Business!$D$22,"")</f>
        <v/>
      </c>
    </row>
    <row r="923" spans="1:9">
      <c r="A923" s="334"/>
      <c r="B923" s="335"/>
      <c r="C923" s="335"/>
      <c r="D923" s="335"/>
      <c r="E923" s="335"/>
      <c r="F923" s="338"/>
      <c r="G923" s="323"/>
      <c r="H923" s="396" t="str">
        <f>IF(Business!$D$22&gt;0,+$G923*Business!$D$20/Business!$D$22,"")</f>
        <v/>
      </c>
      <c r="I923" s="396" t="str">
        <f>IF(Business!$D$22&gt;0,+$G923*Business!$D$21/Business!$D$22,"")</f>
        <v/>
      </c>
    </row>
    <row r="924" spans="1:9">
      <c r="A924" s="334"/>
      <c r="B924" s="335"/>
      <c r="C924" s="335"/>
      <c r="D924" s="335"/>
      <c r="E924" s="335"/>
      <c r="F924" s="338"/>
      <c r="G924" s="323"/>
      <c r="H924" s="396" t="str">
        <f>IF(Business!$D$22&gt;0,+$G924*Business!$D$20/Business!$D$22,"")</f>
        <v/>
      </c>
      <c r="I924" s="396" t="str">
        <f>IF(Business!$D$22&gt;0,+$G924*Business!$D$21/Business!$D$22,"")</f>
        <v/>
      </c>
    </row>
    <row r="925" spans="1:9">
      <c r="A925" s="334"/>
      <c r="B925" s="335"/>
      <c r="C925" s="335"/>
      <c r="D925" s="335"/>
      <c r="E925" s="335"/>
      <c r="F925" s="338"/>
      <c r="G925" s="323"/>
      <c r="H925" s="396" t="str">
        <f>IF(Business!$D$22&gt;0,+$G925*Business!$D$20/Business!$D$22,"")</f>
        <v/>
      </c>
      <c r="I925" s="396" t="str">
        <f>IF(Business!$D$22&gt;0,+$G925*Business!$D$21/Business!$D$22,"")</f>
        <v/>
      </c>
    </row>
    <row r="926" spans="1:9">
      <c r="A926" s="334"/>
      <c r="B926" s="335"/>
      <c r="C926" s="335"/>
      <c r="D926" s="335"/>
      <c r="E926" s="335"/>
      <c r="F926" s="338"/>
      <c r="G926" s="323"/>
      <c r="H926" s="396" t="str">
        <f>IF(Business!$D$22&gt;0,+$G926*Business!$D$20/Business!$D$22,"")</f>
        <v/>
      </c>
      <c r="I926" s="396" t="str">
        <f>IF(Business!$D$22&gt;0,+$G926*Business!$D$21/Business!$D$22,"")</f>
        <v/>
      </c>
    </row>
    <row r="927" spans="1:9">
      <c r="A927" s="334"/>
      <c r="B927" s="335"/>
      <c r="C927" s="335"/>
      <c r="D927" s="335"/>
      <c r="E927" s="335"/>
      <c r="F927" s="338"/>
      <c r="G927" s="323"/>
      <c r="H927" s="396" t="str">
        <f>IF(Business!$D$22&gt;0,+$G927*Business!$D$20/Business!$D$22,"")</f>
        <v/>
      </c>
      <c r="I927" s="396" t="str">
        <f>IF(Business!$D$22&gt;0,+$G927*Business!$D$21/Business!$D$22,"")</f>
        <v/>
      </c>
    </row>
    <row r="928" spans="1:9">
      <c r="A928" s="334"/>
      <c r="B928" s="335"/>
      <c r="C928" s="335"/>
      <c r="D928" s="335"/>
      <c r="E928" s="335"/>
      <c r="F928" s="338"/>
      <c r="G928" s="323"/>
      <c r="H928" s="396" t="str">
        <f>IF(Business!$D$22&gt;0,+$G928*Business!$D$20/Business!$D$22,"")</f>
        <v/>
      </c>
      <c r="I928" s="396" t="str">
        <f>IF(Business!$D$22&gt;0,+$G928*Business!$D$21/Business!$D$22,"")</f>
        <v/>
      </c>
    </row>
    <row r="929" spans="1:9">
      <c r="A929" s="334"/>
      <c r="B929" s="335"/>
      <c r="C929" s="335"/>
      <c r="D929" s="335"/>
      <c r="E929" s="335"/>
      <c r="F929" s="338"/>
      <c r="G929" s="323"/>
      <c r="H929" s="396" t="str">
        <f>IF(Business!$D$22&gt;0,+$G929*Business!$D$20/Business!$D$22,"")</f>
        <v/>
      </c>
      <c r="I929" s="396" t="str">
        <f>IF(Business!$D$22&gt;0,+$G929*Business!$D$21/Business!$D$22,"")</f>
        <v/>
      </c>
    </row>
    <row r="930" spans="1:9">
      <c r="A930" s="334"/>
      <c r="B930" s="335"/>
      <c r="C930" s="335"/>
      <c r="D930" s="335"/>
      <c r="E930" s="335"/>
      <c r="F930" s="338"/>
      <c r="G930" s="323"/>
      <c r="H930" s="396" t="str">
        <f>IF(Business!$D$22&gt;0,+$G930*Business!$D$20/Business!$D$22,"")</f>
        <v/>
      </c>
      <c r="I930" s="396" t="str">
        <f>IF(Business!$D$22&gt;0,+$G930*Business!$D$21/Business!$D$22,"")</f>
        <v/>
      </c>
    </row>
    <row r="931" spans="1:9">
      <c r="A931" s="334"/>
      <c r="B931" s="335"/>
      <c r="C931" s="335"/>
      <c r="D931" s="335"/>
      <c r="E931" s="335"/>
      <c r="F931" s="338"/>
      <c r="G931" s="323"/>
      <c r="H931" s="396" t="str">
        <f>IF(Business!$D$22&gt;0,+$G931*Business!$D$20/Business!$D$22,"")</f>
        <v/>
      </c>
      <c r="I931" s="396" t="str">
        <f>IF(Business!$D$22&gt;0,+$G931*Business!$D$21/Business!$D$22,"")</f>
        <v/>
      </c>
    </row>
    <row r="932" spans="1:9">
      <c r="A932" s="334"/>
      <c r="B932" s="335"/>
      <c r="C932" s="335"/>
      <c r="D932" s="335"/>
      <c r="E932" s="335"/>
      <c r="F932" s="338"/>
      <c r="G932" s="323"/>
      <c r="H932" s="396" t="str">
        <f>IF(Business!$D$22&gt;0,+$G932*Business!$D$20/Business!$D$22,"")</f>
        <v/>
      </c>
      <c r="I932" s="396" t="str">
        <f>IF(Business!$D$22&gt;0,+$G932*Business!$D$21/Business!$D$22,"")</f>
        <v/>
      </c>
    </row>
    <row r="933" spans="1:9">
      <c r="A933" s="334"/>
      <c r="B933" s="335"/>
      <c r="C933" s="335"/>
      <c r="D933" s="335"/>
      <c r="E933" s="335"/>
      <c r="F933" s="338"/>
      <c r="G933" s="323"/>
      <c r="H933" s="396" t="str">
        <f>IF(Business!$D$22&gt;0,+$G933*Business!$D$20/Business!$D$22,"")</f>
        <v/>
      </c>
      <c r="I933" s="396" t="str">
        <f>IF(Business!$D$22&gt;0,+$G933*Business!$D$21/Business!$D$22,"")</f>
        <v/>
      </c>
    </row>
    <row r="934" spans="1:9">
      <c r="A934" s="334"/>
      <c r="B934" s="335"/>
      <c r="C934" s="335"/>
      <c r="D934" s="335"/>
      <c r="E934" s="335"/>
      <c r="F934" s="338"/>
      <c r="G934" s="323"/>
      <c r="H934" s="396" t="str">
        <f>IF(Business!$D$22&gt;0,+$G934*Business!$D$20/Business!$D$22,"")</f>
        <v/>
      </c>
      <c r="I934" s="396" t="str">
        <f>IF(Business!$D$22&gt;0,+$G934*Business!$D$21/Business!$D$22,"")</f>
        <v/>
      </c>
    </row>
    <row r="935" spans="1:9">
      <c r="A935" s="334"/>
      <c r="B935" s="335"/>
      <c r="C935" s="335"/>
      <c r="D935" s="335"/>
      <c r="E935" s="335"/>
      <c r="F935" s="338"/>
      <c r="G935" s="323"/>
      <c r="H935" s="396" t="str">
        <f>IF(Business!$D$22&gt;0,+$G935*Business!$D$20/Business!$D$22,"")</f>
        <v/>
      </c>
      <c r="I935" s="396" t="str">
        <f>IF(Business!$D$22&gt;0,+$G935*Business!$D$21/Business!$D$22,"")</f>
        <v/>
      </c>
    </row>
    <row r="936" spans="1:9">
      <c r="A936" s="334"/>
      <c r="B936" s="335"/>
      <c r="C936" s="335"/>
      <c r="D936" s="335"/>
      <c r="E936" s="335"/>
      <c r="F936" s="338"/>
      <c r="G936" s="323"/>
      <c r="H936" s="396" t="str">
        <f>IF(Business!$D$22&gt;0,+$G936*Business!$D$20/Business!$D$22,"")</f>
        <v/>
      </c>
      <c r="I936" s="396" t="str">
        <f>IF(Business!$D$22&gt;0,+$G936*Business!$D$21/Business!$D$22,"")</f>
        <v/>
      </c>
    </row>
    <row r="937" spans="1:9">
      <c r="A937" s="334"/>
      <c r="B937" s="335"/>
      <c r="C937" s="335"/>
      <c r="D937" s="335"/>
      <c r="E937" s="335"/>
      <c r="F937" s="338"/>
      <c r="G937" s="323"/>
      <c r="H937" s="396" t="str">
        <f>IF(Business!$D$22&gt;0,+$G937*Business!$D$20/Business!$D$22,"")</f>
        <v/>
      </c>
      <c r="I937" s="396" t="str">
        <f>IF(Business!$D$22&gt;0,+$G937*Business!$D$21/Business!$D$22,"")</f>
        <v/>
      </c>
    </row>
    <row r="938" spans="1:9">
      <c r="A938" s="334"/>
      <c r="B938" s="335"/>
      <c r="C938" s="335"/>
      <c r="D938" s="335"/>
      <c r="E938" s="335"/>
      <c r="F938" s="338"/>
      <c r="G938" s="323"/>
      <c r="H938" s="396" t="str">
        <f>IF(Business!$D$22&gt;0,+$G938*Business!$D$20/Business!$D$22,"")</f>
        <v/>
      </c>
      <c r="I938" s="396" t="str">
        <f>IF(Business!$D$22&gt;0,+$G938*Business!$D$21/Business!$D$22,"")</f>
        <v/>
      </c>
    </row>
    <row r="939" spans="1:9">
      <c r="A939" s="334"/>
      <c r="B939" s="335"/>
      <c r="C939" s="335"/>
      <c r="D939" s="335"/>
      <c r="E939" s="335"/>
      <c r="F939" s="338"/>
      <c r="G939" s="323"/>
      <c r="H939" s="396" t="str">
        <f>IF(Business!$D$22&gt;0,+$G939*Business!$D$20/Business!$D$22,"")</f>
        <v/>
      </c>
      <c r="I939" s="396" t="str">
        <f>IF(Business!$D$22&gt;0,+$G939*Business!$D$21/Business!$D$22,"")</f>
        <v/>
      </c>
    </row>
    <row r="940" spans="1:9">
      <c r="A940" s="334"/>
      <c r="B940" s="335"/>
      <c r="C940" s="335"/>
      <c r="D940" s="335"/>
      <c r="E940" s="335"/>
      <c r="F940" s="338"/>
      <c r="G940" s="323"/>
      <c r="H940" s="396" t="str">
        <f>IF(Business!$D$22&gt;0,+$G940*Business!$D$20/Business!$D$22,"")</f>
        <v/>
      </c>
      <c r="I940" s="396" t="str">
        <f>IF(Business!$D$22&gt;0,+$G940*Business!$D$21/Business!$D$22,"")</f>
        <v/>
      </c>
    </row>
    <row r="941" spans="1:9">
      <c r="A941" s="334"/>
      <c r="B941" s="335"/>
      <c r="C941" s="335"/>
      <c r="D941" s="335"/>
      <c r="E941" s="335"/>
      <c r="F941" s="338"/>
      <c r="G941" s="323"/>
      <c r="H941" s="396" t="str">
        <f>IF(Business!$D$22&gt;0,+$G941*Business!$D$20/Business!$D$22,"")</f>
        <v/>
      </c>
      <c r="I941" s="396" t="str">
        <f>IF(Business!$D$22&gt;0,+$G941*Business!$D$21/Business!$D$22,"")</f>
        <v/>
      </c>
    </row>
    <row r="942" spans="1:9">
      <c r="A942" s="334"/>
      <c r="B942" s="335"/>
      <c r="C942" s="335"/>
      <c r="D942" s="335"/>
      <c r="E942" s="335"/>
      <c r="F942" s="338"/>
      <c r="G942" s="323"/>
      <c r="H942" s="396" t="str">
        <f>IF(Business!$D$22&gt;0,+$G942*Business!$D$20/Business!$D$22,"")</f>
        <v/>
      </c>
      <c r="I942" s="396" t="str">
        <f>IF(Business!$D$22&gt;0,+$G942*Business!$D$21/Business!$D$22,"")</f>
        <v/>
      </c>
    </row>
    <row r="943" spans="1:9">
      <c r="A943" s="334"/>
      <c r="B943" s="335"/>
      <c r="C943" s="335"/>
      <c r="D943" s="335"/>
      <c r="E943" s="335"/>
      <c r="F943" s="338"/>
      <c r="G943" s="323"/>
      <c r="H943" s="396" t="str">
        <f>IF(Business!$D$22&gt;0,+$G943*Business!$D$20/Business!$D$22,"")</f>
        <v/>
      </c>
      <c r="I943" s="396" t="str">
        <f>IF(Business!$D$22&gt;0,+$G943*Business!$D$21/Business!$D$22,"")</f>
        <v/>
      </c>
    </row>
    <row r="944" spans="1:9">
      <c r="A944" s="334"/>
      <c r="B944" s="335"/>
      <c r="C944" s="335"/>
      <c r="D944" s="335"/>
      <c r="E944" s="335"/>
      <c r="F944" s="338"/>
      <c r="G944" s="323"/>
      <c r="H944" s="396" t="str">
        <f>IF(Business!$D$22&gt;0,+$G944*Business!$D$20/Business!$D$22,"")</f>
        <v/>
      </c>
      <c r="I944" s="396" t="str">
        <f>IF(Business!$D$22&gt;0,+$G944*Business!$D$21/Business!$D$22,"")</f>
        <v/>
      </c>
    </row>
    <row r="945" spans="1:9">
      <c r="A945" s="334"/>
      <c r="B945" s="335"/>
      <c r="C945" s="335"/>
      <c r="D945" s="335"/>
      <c r="E945" s="335"/>
      <c r="F945" s="338"/>
      <c r="G945" s="323"/>
      <c r="H945" s="396" t="str">
        <f>IF(Business!$D$22&gt;0,+$G945*Business!$D$20/Business!$D$22,"")</f>
        <v/>
      </c>
      <c r="I945" s="396" t="str">
        <f>IF(Business!$D$22&gt;0,+$G945*Business!$D$21/Business!$D$22,"")</f>
        <v/>
      </c>
    </row>
    <row r="946" spans="1:9">
      <c r="A946" s="334"/>
      <c r="B946" s="335"/>
      <c r="C946" s="335"/>
      <c r="D946" s="335"/>
      <c r="E946" s="335"/>
      <c r="F946" s="338"/>
      <c r="G946" s="323"/>
      <c r="H946" s="396" t="str">
        <f>IF(Business!$D$22&gt;0,+$G946*Business!$D$20/Business!$D$22,"")</f>
        <v/>
      </c>
      <c r="I946" s="396" t="str">
        <f>IF(Business!$D$22&gt;0,+$G946*Business!$D$21/Business!$D$22,"")</f>
        <v/>
      </c>
    </row>
    <row r="947" spans="1:9">
      <c r="A947" s="334"/>
      <c r="B947" s="335"/>
      <c r="C947" s="335"/>
      <c r="D947" s="335"/>
      <c r="E947" s="335"/>
      <c r="F947" s="338"/>
      <c r="G947" s="323"/>
      <c r="H947" s="396" t="str">
        <f>IF(Business!$D$22&gt;0,+$G947*Business!$D$20/Business!$D$22,"")</f>
        <v/>
      </c>
      <c r="I947" s="396" t="str">
        <f>IF(Business!$D$22&gt;0,+$G947*Business!$D$21/Business!$D$22,"")</f>
        <v/>
      </c>
    </row>
    <row r="948" spans="1:9">
      <c r="A948" s="334"/>
      <c r="B948" s="335"/>
      <c r="C948" s="335"/>
      <c r="D948" s="335"/>
      <c r="E948" s="335"/>
      <c r="F948" s="338"/>
      <c r="G948" s="323"/>
      <c r="H948" s="396" t="str">
        <f>IF(Business!$D$22&gt;0,+$G948*Business!$D$20/Business!$D$22,"")</f>
        <v/>
      </c>
      <c r="I948" s="396" t="str">
        <f>IF(Business!$D$22&gt;0,+$G948*Business!$D$21/Business!$D$22,"")</f>
        <v/>
      </c>
    </row>
    <row r="949" spans="1:9">
      <c r="A949" s="334"/>
      <c r="B949" s="335"/>
      <c r="C949" s="335"/>
      <c r="D949" s="335"/>
      <c r="E949" s="335"/>
      <c r="F949" s="338"/>
      <c r="G949" s="323"/>
      <c r="H949" s="396" t="str">
        <f>IF(Business!$D$22&gt;0,+$G949*Business!$D$20/Business!$D$22,"")</f>
        <v/>
      </c>
      <c r="I949" s="396" t="str">
        <f>IF(Business!$D$22&gt;0,+$G949*Business!$D$21/Business!$D$22,"")</f>
        <v/>
      </c>
    </row>
    <row r="950" spans="1:9">
      <c r="A950" s="334"/>
      <c r="B950" s="335"/>
      <c r="C950" s="335"/>
      <c r="D950" s="335"/>
      <c r="E950" s="335"/>
      <c r="F950" s="338"/>
      <c r="G950" s="323"/>
      <c r="H950" s="396" t="str">
        <f>IF(Business!$D$22&gt;0,+$G950*Business!$D$20/Business!$D$22,"")</f>
        <v/>
      </c>
      <c r="I950" s="396" t="str">
        <f>IF(Business!$D$22&gt;0,+$G950*Business!$D$21/Business!$D$22,"")</f>
        <v/>
      </c>
    </row>
    <row r="951" spans="1:9">
      <c r="A951" s="334"/>
      <c r="B951" s="335"/>
      <c r="C951" s="335"/>
      <c r="D951" s="335"/>
      <c r="E951" s="335"/>
      <c r="F951" s="338"/>
      <c r="G951" s="323"/>
      <c r="H951" s="396" t="str">
        <f>IF(Business!$D$22&gt;0,+$G951*Business!$D$20/Business!$D$22,"")</f>
        <v/>
      </c>
      <c r="I951" s="396" t="str">
        <f>IF(Business!$D$22&gt;0,+$G951*Business!$D$21/Business!$D$22,"")</f>
        <v/>
      </c>
    </row>
    <row r="952" spans="1:9">
      <c r="A952" s="334"/>
      <c r="B952" s="335"/>
      <c r="C952" s="335"/>
      <c r="D952" s="335"/>
      <c r="E952" s="335"/>
      <c r="F952" s="338"/>
      <c r="G952" s="323"/>
      <c r="H952" s="396" t="str">
        <f>IF(Business!$D$22&gt;0,+$G952*Business!$D$20/Business!$D$22,"")</f>
        <v/>
      </c>
      <c r="I952" s="396" t="str">
        <f>IF(Business!$D$22&gt;0,+$G952*Business!$D$21/Business!$D$22,"")</f>
        <v/>
      </c>
    </row>
    <row r="953" spans="1:9">
      <c r="A953" s="334"/>
      <c r="B953" s="335"/>
      <c r="C953" s="335"/>
      <c r="D953" s="335"/>
      <c r="E953" s="335"/>
      <c r="F953" s="338"/>
      <c r="G953" s="323"/>
      <c r="H953" s="396" t="str">
        <f>IF(Business!$D$22&gt;0,+$G953*Business!$D$20/Business!$D$22,"")</f>
        <v/>
      </c>
      <c r="I953" s="396" t="str">
        <f>IF(Business!$D$22&gt;0,+$G953*Business!$D$21/Business!$D$22,"")</f>
        <v/>
      </c>
    </row>
    <row r="954" spans="1:9">
      <c r="A954" s="334"/>
      <c r="B954" s="335"/>
      <c r="C954" s="335"/>
      <c r="D954" s="335"/>
      <c r="E954" s="335"/>
      <c r="F954" s="338"/>
      <c r="G954" s="323"/>
      <c r="H954" s="396" t="str">
        <f>IF(Business!$D$22&gt;0,+$G954*Business!$D$20/Business!$D$22,"")</f>
        <v/>
      </c>
      <c r="I954" s="396" t="str">
        <f>IF(Business!$D$22&gt;0,+$G954*Business!$D$21/Business!$D$22,"")</f>
        <v/>
      </c>
    </row>
    <row r="955" spans="1:9">
      <c r="A955" s="334"/>
      <c r="B955" s="335"/>
      <c r="C955" s="335"/>
      <c r="D955" s="335"/>
      <c r="E955" s="335"/>
      <c r="F955" s="338"/>
      <c r="G955" s="323"/>
      <c r="H955" s="396" t="str">
        <f>IF(Business!$D$22&gt;0,+$G955*Business!$D$20/Business!$D$22,"")</f>
        <v/>
      </c>
      <c r="I955" s="396" t="str">
        <f>IF(Business!$D$22&gt;0,+$G955*Business!$D$21/Business!$D$22,"")</f>
        <v/>
      </c>
    </row>
    <row r="956" spans="1:9">
      <c r="A956" s="334"/>
      <c r="B956" s="335"/>
      <c r="C956" s="335"/>
      <c r="D956" s="335"/>
      <c r="E956" s="335"/>
      <c r="F956" s="338"/>
      <c r="G956" s="323"/>
      <c r="H956" s="396" t="str">
        <f>IF(Business!$D$22&gt;0,+$G956*Business!$D$20/Business!$D$22,"")</f>
        <v/>
      </c>
      <c r="I956" s="396" t="str">
        <f>IF(Business!$D$22&gt;0,+$G956*Business!$D$21/Business!$D$22,"")</f>
        <v/>
      </c>
    </row>
    <row r="957" spans="1:9">
      <c r="A957" s="334"/>
      <c r="B957" s="335"/>
      <c r="C957" s="335"/>
      <c r="D957" s="335"/>
      <c r="E957" s="335"/>
      <c r="F957" s="338"/>
      <c r="G957" s="323"/>
      <c r="H957" s="396" t="str">
        <f>IF(Business!$D$22&gt;0,+$G957*Business!$D$20/Business!$D$22,"")</f>
        <v/>
      </c>
      <c r="I957" s="396" t="str">
        <f>IF(Business!$D$22&gt;0,+$G957*Business!$D$21/Business!$D$22,"")</f>
        <v/>
      </c>
    </row>
    <row r="958" spans="1:9">
      <c r="A958" s="334"/>
      <c r="B958" s="335"/>
      <c r="C958" s="335"/>
      <c r="D958" s="335"/>
      <c r="E958" s="335"/>
      <c r="F958" s="338"/>
      <c r="G958" s="323"/>
      <c r="H958" s="396" t="str">
        <f>IF(Business!$D$22&gt;0,+$G958*Business!$D$20/Business!$D$22,"")</f>
        <v/>
      </c>
      <c r="I958" s="396" t="str">
        <f>IF(Business!$D$22&gt;0,+$G958*Business!$D$21/Business!$D$22,"")</f>
        <v/>
      </c>
    </row>
    <row r="959" spans="1:9">
      <c r="A959" s="334"/>
      <c r="B959" s="335"/>
      <c r="C959" s="335"/>
      <c r="D959" s="335"/>
      <c r="E959" s="335"/>
      <c r="F959" s="338"/>
      <c r="G959" s="323"/>
      <c r="H959" s="396" t="str">
        <f>IF(Business!$D$22&gt;0,+$G959*Business!$D$20/Business!$D$22,"")</f>
        <v/>
      </c>
      <c r="I959" s="396" t="str">
        <f>IF(Business!$D$22&gt;0,+$G959*Business!$D$21/Business!$D$22,"")</f>
        <v/>
      </c>
    </row>
    <row r="960" spans="1:9">
      <c r="A960" s="334"/>
      <c r="B960" s="335"/>
      <c r="C960" s="335"/>
      <c r="D960" s="335"/>
      <c r="E960" s="335"/>
      <c r="F960" s="338"/>
      <c r="G960" s="323"/>
      <c r="H960" s="396" t="str">
        <f>IF(Business!$D$22&gt;0,+$G960*Business!$D$20/Business!$D$22,"")</f>
        <v/>
      </c>
      <c r="I960" s="396" t="str">
        <f>IF(Business!$D$22&gt;0,+$G960*Business!$D$21/Business!$D$22,"")</f>
        <v/>
      </c>
    </row>
    <row r="961" spans="1:9">
      <c r="A961" s="334"/>
      <c r="B961" s="335"/>
      <c r="C961" s="335"/>
      <c r="D961" s="335"/>
      <c r="E961" s="335"/>
      <c r="F961" s="338"/>
      <c r="G961" s="323"/>
      <c r="H961" s="396" t="str">
        <f>IF(Business!$D$22&gt;0,+$G961*Business!$D$20/Business!$D$22,"")</f>
        <v/>
      </c>
      <c r="I961" s="396" t="str">
        <f>IF(Business!$D$22&gt;0,+$G961*Business!$D$21/Business!$D$22,"")</f>
        <v/>
      </c>
    </row>
    <row r="962" spans="1:9">
      <c r="A962" s="334"/>
      <c r="B962" s="335"/>
      <c r="C962" s="335"/>
      <c r="D962" s="335"/>
      <c r="E962" s="335"/>
      <c r="F962" s="338"/>
      <c r="G962" s="323"/>
      <c r="H962" s="396" t="str">
        <f>IF(Business!$D$22&gt;0,+$G962*Business!$D$20/Business!$D$22,"")</f>
        <v/>
      </c>
      <c r="I962" s="396" t="str">
        <f>IF(Business!$D$22&gt;0,+$G962*Business!$D$21/Business!$D$22,"")</f>
        <v/>
      </c>
    </row>
    <row r="963" spans="1:9">
      <c r="A963" s="334"/>
      <c r="B963" s="335"/>
      <c r="C963" s="335"/>
      <c r="D963" s="335"/>
      <c r="E963" s="335"/>
      <c r="F963" s="338"/>
      <c r="G963" s="323"/>
      <c r="H963" s="396" t="str">
        <f>IF(Business!$D$22&gt;0,+$G963*Business!$D$20/Business!$D$22,"")</f>
        <v/>
      </c>
      <c r="I963" s="396" t="str">
        <f>IF(Business!$D$22&gt;0,+$G963*Business!$D$21/Business!$D$22,"")</f>
        <v/>
      </c>
    </row>
    <row r="964" spans="1:9">
      <c r="A964" s="334"/>
      <c r="B964" s="335"/>
      <c r="C964" s="335"/>
      <c r="D964" s="335"/>
      <c r="E964" s="335"/>
      <c r="F964" s="338"/>
      <c r="G964" s="323"/>
      <c r="H964" s="396" t="str">
        <f>IF(Business!$D$22&gt;0,+$G964*Business!$D$20/Business!$D$22,"")</f>
        <v/>
      </c>
      <c r="I964" s="396" t="str">
        <f>IF(Business!$D$22&gt;0,+$G964*Business!$D$21/Business!$D$22,"")</f>
        <v/>
      </c>
    </row>
    <row r="965" spans="1:9">
      <c r="A965" s="334"/>
      <c r="B965" s="335"/>
      <c r="C965" s="335"/>
      <c r="D965" s="335"/>
      <c r="E965" s="335"/>
      <c r="F965" s="338"/>
      <c r="G965" s="323"/>
      <c r="H965" s="396" t="str">
        <f>IF(Business!$D$22&gt;0,+$G965*Business!$D$20/Business!$D$22,"")</f>
        <v/>
      </c>
      <c r="I965" s="396" t="str">
        <f>IF(Business!$D$22&gt;0,+$G965*Business!$D$21/Business!$D$22,"")</f>
        <v/>
      </c>
    </row>
    <row r="966" spans="1:9">
      <c r="A966" s="334"/>
      <c r="B966" s="335"/>
      <c r="C966" s="335"/>
      <c r="D966" s="335"/>
      <c r="E966" s="335"/>
      <c r="F966" s="338"/>
      <c r="G966" s="323"/>
      <c r="H966" s="396" t="str">
        <f>IF(Business!$D$22&gt;0,+$G966*Business!$D$20/Business!$D$22,"")</f>
        <v/>
      </c>
      <c r="I966" s="396" t="str">
        <f>IF(Business!$D$22&gt;0,+$G966*Business!$D$21/Business!$D$22,"")</f>
        <v/>
      </c>
    </row>
    <row r="967" spans="1:9">
      <c r="A967" s="334"/>
      <c r="B967" s="335"/>
      <c r="C967" s="335"/>
      <c r="D967" s="335"/>
      <c r="E967" s="335"/>
      <c r="F967" s="338"/>
      <c r="G967" s="323"/>
      <c r="H967" s="396" t="str">
        <f>IF(Business!$D$22&gt;0,+$G967*Business!$D$20/Business!$D$22,"")</f>
        <v/>
      </c>
      <c r="I967" s="396" t="str">
        <f>IF(Business!$D$22&gt;0,+$G967*Business!$D$21/Business!$D$22,"")</f>
        <v/>
      </c>
    </row>
    <row r="968" spans="1:9">
      <c r="A968" s="334"/>
      <c r="B968" s="335"/>
      <c r="C968" s="335"/>
      <c r="D968" s="335"/>
      <c r="E968" s="335"/>
      <c r="F968" s="338"/>
      <c r="G968" s="323"/>
      <c r="H968" s="396" t="str">
        <f>IF(Business!$D$22&gt;0,+$G968*Business!$D$20/Business!$D$22,"")</f>
        <v/>
      </c>
      <c r="I968" s="396" t="str">
        <f>IF(Business!$D$22&gt;0,+$G968*Business!$D$21/Business!$D$22,"")</f>
        <v/>
      </c>
    </row>
    <row r="969" spans="1:9">
      <c r="A969" s="334"/>
      <c r="B969" s="335"/>
      <c r="C969" s="335"/>
      <c r="D969" s="335"/>
      <c r="E969" s="335"/>
      <c r="F969" s="338"/>
      <c r="G969" s="323"/>
      <c r="H969" s="396" t="str">
        <f>IF(Business!$D$22&gt;0,+$G969*Business!$D$20/Business!$D$22,"")</f>
        <v/>
      </c>
      <c r="I969" s="396" t="str">
        <f>IF(Business!$D$22&gt;0,+$G969*Business!$D$21/Business!$D$22,"")</f>
        <v/>
      </c>
    </row>
    <row r="970" spans="1:9">
      <c r="A970" s="334"/>
      <c r="B970" s="335"/>
      <c r="C970" s="335"/>
      <c r="D970" s="335"/>
      <c r="E970" s="335"/>
      <c r="F970" s="338"/>
      <c r="G970" s="323"/>
      <c r="H970" s="396" t="str">
        <f>IF(Business!$D$22&gt;0,+$G970*Business!$D$20/Business!$D$22,"")</f>
        <v/>
      </c>
      <c r="I970" s="396" t="str">
        <f>IF(Business!$D$22&gt;0,+$G970*Business!$D$21/Business!$D$22,"")</f>
        <v/>
      </c>
    </row>
    <row r="971" spans="1:9">
      <c r="A971" s="334"/>
      <c r="B971" s="335"/>
      <c r="C971" s="335"/>
      <c r="D971" s="335"/>
      <c r="E971" s="335"/>
      <c r="F971" s="338"/>
      <c r="G971" s="323"/>
      <c r="H971" s="396" t="str">
        <f>IF(Business!$D$22&gt;0,+$G971*Business!$D$20/Business!$D$22,"")</f>
        <v/>
      </c>
      <c r="I971" s="396" t="str">
        <f>IF(Business!$D$22&gt;0,+$G971*Business!$D$21/Business!$D$22,"")</f>
        <v/>
      </c>
    </row>
    <row r="972" spans="1:9">
      <c r="A972" s="334"/>
      <c r="B972" s="335"/>
      <c r="C972" s="335"/>
      <c r="D972" s="335"/>
      <c r="E972" s="335"/>
      <c r="F972" s="338"/>
      <c r="G972" s="323"/>
      <c r="H972" s="396" t="str">
        <f>IF(Business!$D$22&gt;0,+$G972*Business!$D$20/Business!$D$22,"")</f>
        <v/>
      </c>
      <c r="I972" s="396" t="str">
        <f>IF(Business!$D$22&gt;0,+$G972*Business!$D$21/Business!$D$22,"")</f>
        <v/>
      </c>
    </row>
    <row r="973" spans="1:9">
      <c r="A973" s="334"/>
      <c r="B973" s="335"/>
      <c r="C973" s="335"/>
      <c r="D973" s="335"/>
      <c r="E973" s="335"/>
      <c r="F973" s="338"/>
      <c r="G973" s="323"/>
      <c r="H973" s="396" t="str">
        <f>IF(Business!$D$22&gt;0,+$G973*Business!$D$20/Business!$D$22,"")</f>
        <v/>
      </c>
      <c r="I973" s="396" t="str">
        <f>IF(Business!$D$22&gt;0,+$G973*Business!$D$21/Business!$D$22,"")</f>
        <v/>
      </c>
    </row>
    <row r="974" spans="1:9">
      <c r="A974" s="334"/>
      <c r="B974" s="335"/>
      <c r="C974" s="335"/>
      <c r="D974" s="335"/>
      <c r="E974" s="335"/>
      <c r="F974" s="338"/>
      <c r="G974" s="323"/>
      <c r="H974" s="396" t="str">
        <f>IF(Business!$D$22&gt;0,+$G974*Business!$D$20/Business!$D$22,"")</f>
        <v/>
      </c>
      <c r="I974" s="396" t="str">
        <f>IF(Business!$D$22&gt;0,+$G974*Business!$D$21/Business!$D$22,"")</f>
        <v/>
      </c>
    </row>
    <row r="975" spans="1:9">
      <c r="A975" s="334"/>
      <c r="B975" s="335"/>
      <c r="C975" s="335"/>
      <c r="D975" s="335"/>
      <c r="E975" s="335"/>
      <c r="F975" s="338"/>
      <c r="G975" s="323"/>
      <c r="H975" s="396" t="str">
        <f>IF(Business!$D$22&gt;0,+$G975*Business!$D$20/Business!$D$22,"")</f>
        <v/>
      </c>
      <c r="I975" s="396" t="str">
        <f>IF(Business!$D$22&gt;0,+$G975*Business!$D$21/Business!$D$22,"")</f>
        <v/>
      </c>
    </row>
    <row r="976" spans="1:9">
      <c r="A976" s="334"/>
      <c r="B976" s="335"/>
      <c r="C976" s="335"/>
      <c r="D976" s="335"/>
      <c r="E976" s="335"/>
      <c r="F976" s="338"/>
      <c r="G976" s="323"/>
      <c r="H976" s="396" t="str">
        <f>IF(Business!$D$22&gt;0,+$G976*Business!$D$20/Business!$D$22,"")</f>
        <v/>
      </c>
      <c r="I976" s="396" t="str">
        <f>IF(Business!$D$22&gt;0,+$G976*Business!$D$21/Business!$D$22,"")</f>
        <v/>
      </c>
    </row>
    <row r="977" spans="1:9">
      <c r="A977" s="334"/>
      <c r="B977" s="335"/>
      <c r="C977" s="335"/>
      <c r="D977" s="335"/>
      <c r="E977" s="335"/>
      <c r="F977" s="338"/>
      <c r="G977" s="323"/>
      <c r="H977" s="396" t="str">
        <f>IF(Business!$D$22&gt;0,+$G977*Business!$D$20/Business!$D$22,"")</f>
        <v/>
      </c>
      <c r="I977" s="396" t="str">
        <f>IF(Business!$D$22&gt;0,+$G977*Business!$D$21/Business!$D$22,"")</f>
        <v/>
      </c>
    </row>
    <row r="978" spans="1:9">
      <c r="A978" s="334"/>
      <c r="B978" s="335"/>
      <c r="C978" s="335"/>
      <c r="D978" s="335"/>
      <c r="E978" s="335"/>
      <c r="F978" s="338"/>
      <c r="G978" s="323"/>
      <c r="H978" s="396" t="str">
        <f>IF(Business!$D$22&gt;0,+$G978*Business!$D$20/Business!$D$22,"")</f>
        <v/>
      </c>
      <c r="I978" s="396" t="str">
        <f>IF(Business!$D$22&gt;0,+$G978*Business!$D$21/Business!$D$22,"")</f>
        <v/>
      </c>
    </row>
    <row r="979" spans="1:9">
      <c r="A979" s="334"/>
      <c r="B979" s="335"/>
      <c r="C979" s="335"/>
      <c r="D979" s="335"/>
      <c r="E979" s="335"/>
      <c r="F979" s="338"/>
      <c r="G979" s="323"/>
      <c r="H979" s="396" t="str">
        <f>IF(Business!$D$22&gt;0,+$G979*Business!$D$20/Business!$D$22,"")</f>
        <v/>
      </c>
      <c r="I979" s="396" t="str">
        <f>IF(Business!$D$22&gt;0,+$G979*Business!$D$21/Business!$D$22,"")</f>
        <v/>
      </c>
    </row>
    <row r="980" spans="1:9">
      <c r="A980" s="334"/>
      <c r="B980" s="335"/>
      <c r="C980" s="335"/>
      <c r="D980" s="335"/>
      <c r="E980" s="335"/>
      <c r="F980" s="338"/>
      <c r="G980" s="323"/>
      <c r="H980" s="396" t="str">
        <f>IF(Business!$D$22&gt;0,+$G980*Business!$D$20/Business!$D$22,"")</f>
        <v/>
      </c>
      <c r="I980" s="396" t="str">
        <f>IF(Business!$D$22&gt;0,+$G980*Business!$D$21/Business!$D$22,"")</f>
        <v/>
      </c>
    </row>
    <row r="981" spans="1:9">
      <c r="A981" s="334"/>
      <c r="B981" s="335"/>
      <c r="C981" s="335"/>
      <c r="D981" s="335"/>
      <c r="E981" s="335"/>
      <c r="F981" s="338"/>
      <c r="G981" s="323"/>
      <c r="H981" s="396" t="str">
        <f>IF(Business!$D$22&gt;0,+$G981*Business!$D$20/Business!$D$22,"")</f>
        <v/>
      </c>
      <c r="I981" s="396" t="str">
        <f>IF(Business!$D$22&gt;0,+$G981*Business!$D$21/Business!$D$22,"")</f>
        <v/>
      </c>
    </row>
    <row r="982" spans="1:9">
      <c r="A982" s="334"/>
      <c r="B982" s="335"/>
      <c r="C982" s="335"/>
      <c r="D982" s="335"/>
      <c r="E982" s="335"/>
      <c r="F982" s="338"/>
      <c r="G982" s="323"/>
      <c r="H982" s="396" t="str">
        <f>IF(Business!$D$22&gt;0,+$G982*Business!$D$20/Business!$D$22,"")</f>
        <v/>
      </c>
      <c r="I982" s="396" t="str">
        <f>IF(Business!$D$22&gt;0,+$G982*Business!$D$21/Business!$D$22,"")</f>
        <v/>
      </c>
    </row>
    <row r="983" spans="1:9">
      <c r="A983" s="334"/>
      <c r="B983" s="335"/>
      <c r="C983" s="335"/>
      <c r="D983" s="335"/>
      <c r="E983" s="335"/>
      <c r="F983" s="338"/>
      <c r="G983" s="323"/>
      <c r="H983" s="396" t="str">
        <f>IF(Business!$D$22&gt;0,+$G983*Business!$D$20/Business!$D$22,"")</f>
        <v/>
      </c>
      <c r="I983" s="396" t="str">
        <f>IF(Business!$D$22&gt;0,+$G983*Business!$D$21/Business!$D$22,"")</f>
        <v/>
      </c>
    </row>
    <row r="984" spans="1:9">
      <c r="A984" s="334"/>
      <c r="B984" s="335"/>
      <c r="C984" s="335"/>
      <c r="D984" s="335"/>
      <c r="E984" s="335"/>
      <c r="F984" s="338"/>
      <c r="G984" s="323"/>
      <c r="H984" s="396" t="str">
        <f>IF(Business!$D$22&gt;0,+$G984*Business!$D$20/Business!$D$22,"")</f>
        <v/>
      </c>
      <c r="I984" s="396" t="str">
        <f>IF(Business!$D$22&gt;0,+$G984*Business!$D$21/Business!$D$22,"")</f>
        <v/>
      </c>
    </row>
    <row r="985" spans="1:9">
      <c r="A985" s="334"/>
      <c r="B985" s="335"/>
      <c r="C985" s="335"/>
      <c r="D985" s="335"/>
      <c r="E985" s="335"/>
      <c r="F985" s="338"/>
      <c r="G985" s="323"/>
      <c r="H985" s="396" t="str">
        <f>IF(Business!$D$22&gt;0,+$G985*Business!$D$20/Business!$D$22,"")</f>
        <v/>
      </c>
      <c r="I985" s="396" t="str">
        <f>IF(Business!$D$22&gt;0,+$G985*Business!$D$21/Business!$D$22,"")</f>
        <v/>
      </c>
    </row>
    <row r="986" spans="1:9">
      <c r="A986" s="334"/>
      <c r="B986" s="335"/>
      <c r="C986" s="335"/>
      <c r="D986" s="335"/>
      <c r="E986" s="335"/>
      <c r="F986" s="338"/>
      <c r="G986" s="323"/>
      <c r="H986" s="396" t="str">
        <f>IF(Business!$D$22&gt;0,+$G986*Business!$D$20/Business!$D$22,"")</f>
        <v/>
      </c>
      <c r="I986" s="396" t="str">
        <f>IF(Business!$D$22&gt;0,+$G986*Business!$D$21/Business!$D$22,"")</f>
        <v/>
      </c>
    </row>
    <row r="987" spans="1:9">
      <c r="A987" s="334"/>
      <c r="B987" s="335"/>
      <c r="C987" s="335"/>
      <c r="D987" s="335"/>
      <c r="E987" s="335"/>
      <c r="F987" s="338"/>
      <c r="G987" s="323"/>
      <c r="H987" s="396" t="str">
        <f>IF(Business!$D$22&gt;0,+$G987*Business!$D$20/Business!$D$22,"")</f>
        <v/>
      </c>
      <c r="I987" s="396" t="str">
        <f>IF(Business!$D$22&gt;0,+$G987*Business!$D$21/Business!$D$22,"")</f>
        <v/>
      </c>
    </row>
    <row r="988" spans="1:9">
      <c r="A988" s="334"/>
      <c r="B988" s="335"/>
      <c r="C988" s="335"/>
      <c r="D988" s="335"/>
      <c r="E988" s="335"/>
      <c r="F988" s="338"/>
      <c r="G988" s="323"/>
      <c r="H988" s="396" t="str">
        <f>IF(Business!$D$22&gt;0,+$G988*Business!$D$20/Business!$D$22,"")</f>
        <v/>
      </c>
      <c r="I988" s="396" t="str">
        <f>IF(Business!$D$22&gt;0,+$G988*Business!$D$21/Business!$D$22,"")</f>
        <v/>
      </c>
    </row>
    <row r="989" spans="1:9">
      <c r="A989" s="334"/>
      <c r="B989" s="335"/>
      <c r="C989" s="335"/>
      <c r="D989" s="335"/>
      <c r="E989" s="335"/>
      <c r="F989" s="338"/>
      <c r="G989" s="323"/>
      <c r="H989" s="396" t="str">
        <f>IF(Business!$D$22&gt;0,+$G989*Business!$D$20/Business!$D$22,"")</f>
        <v/>
      </c>
      <c r="I989" s="396" t="str">
        <f>IF(Business!$D$22&gt;0,+$G989*Business!$D$21/Business!$D$22,"")</f>
        <v/>
      </c>
    </row>
    <row r="990" spans="1:9">
      <c r="A990" s="334"/>
      <c r="B990" s="335"/>
      <c r="C990" s="335"/>
      <c r="D990" s="335"/>
      <c r="E990" s="335"/>
      <c r="F990" s="338"/>
      <c r="G990" s="323"/>
      <c r="H990" s="396" t="str">
        <f>IF(Business!$D$22&gt;0,+$G990*Business!$D$20/Business!$D$22,"")</f>
        <v/>
      </c>
      <c r="I990" s="396" t="str">
        <f>IF(Business!$D$22&gt;0,+$G990*Business!$D$21/Business!$D$22,"")</f>
        <v/>
      </c>
    </row>
    <row r="991" spans="1:9">
      <c r="A991" s="334"/>
      <c r="B991" s="335"/>
      <c r="C991" s="335"/>
      <c r="D991" s="335"/>
      <c r="E991" s="335"/>
      <c r="F991" s="338"/>
      <c r="G991" s="323"/>
      <c r="H991" s="396" t="str">
        <f>IF(Business!$D$22&gt;0,+$G991*Business!$D$20/Business!$D$22,"")</f>
        <v/>
      </c>
      <c r="I991" s="396" t="str">
        <f>IF(Business!$D$22&gt;0,+$G991*Business!$D$21/Business!$D$22,"")</f>
        <v/>
      </c>
    </row>
    <row r="992" spans="1:9">
      <c r="A992" s="334"/>
      <c r="B992" s="335"/>
      <c r="C992" s="335"/>
      <c r="D992" s="335"/>
      <c r="E992" s="335"/>
      <c r="F992" s="338"/>
      <c r="G992" s="323"/>
      <c r="H992" s="396" t="str">
        <f>IF(Business!$D$22&gt;0,+$G992*Business!$D$20/Business!$D$22,"")</f>
        <v/>
      </c>
      <c r="I992" s="396" t="str">
        <f>IF(Business!$D$22&gt;0,+$G992*Business!$D$21/Business!$D$22,"")</f>
        <v/>
      </c>
    </row>
    <row r="993" spans="1:9">
      <c r="A993" s="334"/>
      <c r="B993" s="335"/>
      <c r="C993" s="335"/>
      <c r="D993" s="335"/>
      <c r="E993" s="335"/>
      <c r="F993" s="338"/>
      <c r="G993" s="323"/>
      <c r="H993" s="396" t="str">
        <f>IF(Business!$D$22&gt;0,+$G993*Business!$D$20/Business!$D$22,"")</f>
        <v/>
      </c>
      <c r="I993" s="396" t="str">
        <f>IF(Business!$D$22&gt;0,+$G993*Business!$D$21/Business!$D$22,"")</f>
        <v/>
      </c>
    </row>
    <row r="994" spans="1:9">
      <c r="A994" s="334"/>
      <c r="B994" s="335"/>
      <c r="C994" s="335"/>
      <c r="D994" s="335"/>
      <c r="E994" s="335"/>
      <c r="F994" s="338"/>
      <c r="G994" s="323"/>
      <c r="H994" s="396" t="str">
        <f>IF(Business!$D$22&gt;0,+$G994*Business!$D$20/Business!$D$22,"")</f>
        <v/>
      </c>
      <c r="I994" s="396" t="str">
        <f>IF(Business!$D$22&gt;0,+$G994*Business!$D$21/Business!$D$22,"")</f>
        <v/>
      </c>
    </row>
    <row r="995" spans="1:9">
      <c r="A995" s="334"/>
      <c r="B995" s="335"/>
      <c r="C995" s="335"/>
      <c r="D995" s="335"/>
      <c r="E995" s="335"/>
      <c r="F995" s="338"/>
      <c r="G995" s="323"/>
      <c r="H995" s="396" t="str">
        <f>IF(Business!$D$22&gt;0,+$G995*Business!$D$20/Business!$D$22,"")</f>
        <v/>
      </c>
      <c r="I995" s="396" t="str">
        <f>IF(Business!$D$22&gt;0,+$G995*Business!$D$21/Business!$D$22,"")</f>
        <v/>
      </c>
    </row>
    <row r="996" spans="1:9">
      <c r="A996" s="334"/>
      <c r="B996" s="335"/>
      <c r="C996" s="335"/>
      <c r="D996" s="335"/>
      <c r="E996" s="335"/>
      <c r="F996" s="338"/>
      <c r="G996" s="323"/>
      <c r="H996" s="396" t="str">
        <f>IF(Business!$D$22&gt;0,+$G996*Business!$D$20/Business!$D$22,"")</f>
        <v/>
      </c>
      <c r="I996" s="396" t="str">
        <f>IF(Business!$D$22&gt;0,+$G996*Business!$D$21/Business!$D$22,"")</f>
        <v/>
      </c>
    </row>
    <row r="997" spans="1:9">
      <c r="A997" s="334"/>
      <c r="B997" s="335"/>
      <c r="C997" s="335"/>
      <c r="D997" s="335"/>
      <c r="E997" s="335"/>
      <c r="F997" s="338"/>
      <c r="G997" s="323"/>
      <c r="H997" s="396" t="str">
        <f>IF(Business!$D$22&gt;0,+$G997*Business!$D$20/Business!$D$22,"")</f>
        <v/>
      </c>
      <c r="I997" s="396" t="str">
        <f>IF(Business!$D$22&gt;0,+$G997*Business!$D$21/Business!$D$22,"")</f>
        <v/>
      </c>
    </row>
    <row r="998" spans="1:9">
      <c r="A998" s="334"/>
      <c r="B998" s="335"/>
      <c r="C998" s="335"/>
      <c r="D998" s="335"/>
      <c r="E998" s="335"/>
      <c r="F998" s="338"/>
      <c r="G998" s="323"/>
      <c r="H998" s="396" t="str">
        <f>IF(Business!$D$22&gt;0,+$G998*Business!$D$20/Business!$D$22,"")</f>
        <v/>
      </c>
      <c r="I998" s="396" t="str">
        <f>IF(Business!$D$22&gt;0,+$G998*Business!$D$21/Business!$D$22,"")</f>
        <v/>
      </c>
    </row>
    <row r="999" spans="1:9">
      <c r="A999" s="334"/>
      <c r="B999" s="335"/>
      <c r="C999" s="335"/>
      <c r="D999" s="335"/>
      <c r="E999" s="335"/>
      <c r="F999" s="338"/>
      <c r="G999" s="323"/>
      <c r="H999" s="396" t="str">
        <f>IF(Business!$D$22&gt;0,+$G999*Business!$D$20/Business!$D$22,"")</f>
        <v/>
      </c>
      <c r="I999" s="396" t="str">
        <f>IF(Business!$D$22&gt;0,+$G999*Business!$D$21/Business!$D$22,"")</f>
        <v/>
      </c>
    </row>
    <row r="1000" spans="1:9">
      <c r="A1000" s="334"/>
      <c r="B1000" s="335"/>
      <c r="C1000" s="335"/>
      <c r="D1000" s="335"/>
      <c r="E1000" s="335"/>
      <c r="F1000" s="338"/>
      <c r="G1000" s="323"/>
      <c r="H1000" s="396" t="str">
        <f>IF(Business!$D$22&gt;0,+$G1000*Business!$D$20/Business!$D$22,"")</f>
        <v/>
      </c>
      <c r="I1000" s="396" t="str">
        <f>IF(Business!$D$22&gt;0,+$G1000*Business!$D$21/Business!$D$22,"")</f>
        <v/>
      </c>
    </row>
    <row r="1001" spans="1:9">
      <c r="A1001" s="334"/>
      <c r="B1001" s="335"/>
      <c r="C1001" s="335"/>
      <c r="D1001" s="335"/>
      <c r="E1001" s="335"/>
      <c r="F1001" s="338"/>
      <c r="G1001" s="323"/>
      <c r="H1001" s="396" t="str">
        <f>IF(Business!$D$22&gt;0,+$G1001*Business!$D$20/Business!$D$22,"")</f>
        <v/>
      </c>
      <c r="I1001" s="396" t="str">
        <f>IF(Business!$D$22&gt;0,+$G1001*Business!$D$21/Business!$D$22,"")</f>
        <v/>
      </c>
    </row>
    <row r="1002" spans="1:9">
      <c r="A1002" s="334"/>
      <c r="B1002" s="335"/>
      <c r="C1002" s="335"/>
      <c r="D1002" s="335"/>
      <c r="E1002" s="335"/>
      <c r="F1002" s="338"/>
      <c r="G1002" s="323"/>
      <c r="H1002" s="396" t="str">
        <f>IF(Business!$D$22&gt;0,+$G1002*Business!$D$20/Business!$D$22,"")</f>
        <v/>
      </c>
      <c r="I1002" s="396" t="str">
        <f>IF(Business!$D$22&gt;0,+$G1002*Business!$D$21/Business!$D$22,"")</f>
        <v/>
      </c>
    </row>
    <row r="1003" spans="1:9">
      <c r="A1003" s="334"/>
      <c r="B1003" s="335"/>
      <c r="C1003" s="335"/>
      <c r="D1003" s="335"/>
      <c r="E1003" s="335"/>
      <c r="F1003" s="338"/>
      <c r="G1003" s="323"/>
      <c r="H1003" s="396" t="str">
        <f>IF(Business!$D$22&gt;0,+$G1003*Business!$D$20/Business!$D$22,"")</f>
        <v/>
      </c>
      <c r="I1003" s="396" t="str">
        <f>IF(Business!$D$22&gt;0,+$G1003*Business!$D$21/Business!$D$22,"")</f>
        <v/>
      </c>
    </row>
    <row r="1004" spans="1:9">
      <c r="A1004" s="334"/>
      <c r="B1004" s="335"/>
      <c r="C1004" s="335"/>
      <c r="D1004" s="335"/>
      <c r="E1004" s="335"/>
      <c r="F1004" s="338"/>
      <c r="G1004" s="323"/>
      <c r="H1004" s="396" t="str">
        <f>IF(Business!$D$22&gt;0,+$G1004*Business!$D$20/Business!$D$22,"")</f>
        <v/>
      </c>
      <c r="I1004" s="396" t="str">
        <f>IF(Business!$D$22&gt;0,+$G1004*Business!$D$21/Business!$D$22,"")</f>
        <v/>
      </c>
    </row>
    <row r="1005" spans="1:9">
      <c r="A1005" s="334"/>
      <c r="B1005" s="335"/>
      <c r="C1005" s="335"/>
      <c r="D1005" s="335"/>
      <c r="E1005" s="335"/>
      <c r="F1005" s="338"/>
      <c r="G1005" s="323"/>
      <c r="H1005" s="396" t="str">
        <f>IF(Business!$D$22&gt;0,+$G1005*Business!$D$20/Business!$D$22,"")</f>
        <v/>
      </c>
      <c r="I1005" s="396" t="str">
        <f>IF(Business!$D$22&gt;0,+$G1005*Business!$D$21/Business!$D$22,"")</f>
        <v/>
      </c>
    </row>
    <row r="1006" spans="1:9">
      <c r="A1006" s="334"/>
      <c r="B1006" s="335"/>
      <c r="C1006" s="335"/>
      <c r="D1006" s="335"/>
      <c r="E1006" s="335"/>
      <c r="F1006" s="338"/>
      <c r="G1006" s="323"/>
      <c r="H1006" s="396" t="str">
        <f>IF(Business!$D$22&gt;0,+$G1006*Business!$D$20/Business!$D$22,"")</f>
        <v/>
      </c>
      <c r="I1006" s="396" t="str">
        <f>IF(Business!$D$22&gt;0,+$G1006*Business!$D$21/Business!$D$22,"")</f>
        <v/>
      </c>
    </row>
    <row r="1007" spans="1:9">
      <c r="A1007" s="334"/>
      <c r="B1007" s="335"/>
      <c r="C1007" s="335"/>
      <c r="D1007" s="335"/>
      <c r="E1007" s="335"/>
      <c r="F1007" s="338"/>
      <c r="G1007" s="323"/>
      <c r="H1007" s="396" t="str">
        <f>IF(Business!$D$22&gt;0,+$G1007*Business!$D$20/Business!$D$22,"")</f>
        <v/>
      </c>
      <c r="I1007" s="396" t="str">
        <f>IF(Business!$D$22&gt;0,+$G1007*Business!$D$21/Business!$D$22,"")</f>
        <v/>
      </c>
    </row>
    <row r="1008" spans="1:9">
      <c r="A1008" s="334"/>
      <c r="B1008" s="335"/>
      <c r="C1008" s="335"/>
      <c r="D1008" s="335"/>
      <c r="E1008" s="335"/>
      <c r="F1008" s="338"/>
      <c r="G1008" s="323"/>
      <c r="H1008" s="396" t="str">
        <f>IF(Business!$D$22&gt;0,+$G1008*Business!$D$20/Business!$D$22,"")</f>
        <v/>
      </c>
      <c r="I1008" s="396" t="str">
        <f>IF(Business!$D$22&gt;0,+$G1008*Business!$D$21/Business!$D$22,"")</f>
        <v/>
      </c>
    </row>
    <row r="1009" spans="1:9">
      <c r="A1009" s="334"/>
      <c r="B1009" s="335"/>
      <c r="C1009" s="335"/>
      <c r="D1009" s="335"/>
      <c r="E1009" s="335"/>
      <c r="F1009" s="338"/>
      <c r="G1009" s="323"/>
      <c r="H1009" s="396" t="str">
        <f>IF(Business!$D$22&gt;0,+$G1009*Business!$D$20/Business!$D$22,"")</f>
        <v/>
      </c>
      <c r="I1009" s="396" t="str">
        <f>IF(Business!$D$22&gt;0,+$G1009*Business!$D$21/Business!$D$22,"")</f>
        <v/>
      </c>
    </row>
    <row r="1010" spans="1:9">
      <c r="A1010" s="334"/>
      <c r="B1010" s="335"/>
      <c r="C1010" s="335"/>
      <c r="D1010" s="335"/>
      <c r="E1010" s="335"/>
      <c r="F1010" s="338"/>
      <c r="G1010" s="323"/>
      <c r="H1010" s="396" t="str">
        <f>IF(Business!$D$22&gt;0,+$G1010*Business!$D$20/Business!$D$22,"")</f>
        <v/>
      </c>
      <c r="I1010" s="396" t="str">
        <f>IF(Business!$D$22&gt;0,+$G1010*Business!$D$21/Business!$D$22,"")</f>
        <v/>
      </c>
    </row>
    <row r="1011" spans="1:9">
      <c r="A1011" s="334"/>
      <c r="B1011" s="335"/>
      <c r="C1011" s="335"/>
      <c r="D1011" s="335"/>
      <c r="E1011" s="335"/>
      <c r="F1011" s="338"/>
      <c r="G1011" s="323"/>
      <c r="H1011" s="396" t="str">
        <f>IF(Business!$D$22&gt;0,+$G1011*Business!$D$20/Business!$D$22,"")</f>
        <v/>
      </c>
      <c r="I1011" s="396" t="str">
        <f>IF(Business!$D$22&gt;0,+$G1011*Business!$D$21/Business!$D$22,"")</f>
        <v/>
      </c>
    </row>
    <row r="1012" spans="1:9">
      <c r="A1012" s="334"/>
      <c r="B1012" s="335"/>
      <c r="C1012" s="335"/>
      <c r="D1012" s="335"/>
      <c r="E1012" s="335"/>
      <c r="F1012" s="338"/>
      <c r="G1012" s="323"/>
      <c r="H1012" s="396" t="str">
        <f>IF(Business!$D$22&gt;0,+$G1012*Business!$D$20/Business!$D$22,"")</f>
        <v/>
      </c>
      <c r="I1012" s="396" t="str">
        <f>IF(Business!$D$22&gt;0,+$G1012*Business!$D$21/Business!$D$22,"")</f>
        <v/>
      </c>
    </row>
    <row r="1013" spans="1:9">
      <c r="A1013" s="334"/>
      <c r="B1013" s="335"/>
      <c r="C1013" s="335"/>
      <c r="D1013" s="335"/>
      <c r="E1013" s="335"/>
      <c r="F1013" s="338"/>
      <c r="G1013" s="323"/>
      <c r="H1013" s="396" t="str">
        <f>IF(Business!$D$22&gt;0,+$G1013*Business!$D$20/Business!$D$22,"")</f>
        <v/>
      </c>
      <c r="I1013" s="396" t="str">
        <f>IF(Business!$D$22&gt;0,+$G1013*Business!$D$21/Business!$D$22,"")</f>
        <v/>
      </c>
    </row>
    <row r="1014" spans="1:9">
      <c r="A1014" s="334"/>
      <c r="B1014" s="335"/>
      <c r="C1014" s="335"/>
      <c r="D1014" s="335"/>
      <c r="E1014" s="335"/>
      <c r="F1014" s="338"/>
      <c r="G1014" s="323"/>
      <c r="H1014" s="396" t="str">
        <f>IF(Business!$D$22&gt;0,+$G1014*Business!$D$20/Business!$D$22,"")</f>
        <v/>
      </c>
      <c r="I1014" s="396" t="str">
        <f>IF(Business!$D$22&gt;0,+$G1014*Business!$D$21/Business!$D$22,"")</f>
        <v/>
      </c>
    </row>
    <row r="1015" spans="1:9">
      <c r="A1015" s="334"/>
      <c r="B1015" s="335"/>
      <c r="C1015" s="335"/>
      <c r="D1015" s="335"/>
      <c r="E1015" s="335"/>
      <c r="F1015" s="338"/>
      <c r="G1015" s="323"/>
      <c r="H1015" s="396" t="str">
        <f>IF(Business!$D$22&gt;0,+$G1015*Business!$D$20/Business!$D$22,"")</f>
        <v/>
      </c>
      <c r="I1015" s="396" t="str">
        <f>IF(Business!$D$22&gt;0,+$G1015*Business!$D$21/Business!$D$22,"")</f>
        <v/>
      </c>
    </row>
    <row r="1016" spans="1:9">
      <c r="A1016" s="334"/>
      <c r="B1016" s="335"/>
      <c r="C1016" s="335"/>
      <c r="D1016" s="335"/>
      <c r="E1016" s="335"/>
      <c r="F1016" s="338"/>
      <c r="G1016" s="323"/>
      <c r="H1016" s="396" t="str">
        <f>IF(Business!$D$22&gt;0,+$G1016*Business!$D$20/Business!$D$22,"")</f>
        <v/>
      </c>
      <c r="I1016" s="396" t="str">
        <f>IF(Business!$D$22&gt;0,+$G1016*Business!$D$21/Business!$D$22,"")</f>
        <v/>
      </c>
    </row>
    <row r="1017" spans="1:9">
      <c r="A1017" s="334"/>
      <c r="B1017" s="335"/>
      <c r="C1017" s="335"/>
      <c r="D1017" s="335"/>
      <c r="E1017" s="335"/>
      <c r="F1017" s="338"/>
      <c r="G1017" s="323"/>
      <c r="H1017" s="396" t="str">
        <f>IF(Business!$D$22&gt;0,+$G1017*Business!$D$20/Business!$D$22,"")</f>
        <v/>
      </c>
      <c r="I1017" s="396" t="str">
        <f>IF(Business!$D$22&gt;0,+$G1017*Business!$D$21/Business!$D$22,"")</f>
        <v/>
      </c>
    </row>
    <row r="1018" spans="1:9">
      <c r="A1018" s="334"/>
      <c r="B1018" s="335"/>
      <c r="C1018" s="335"/>
      <c r="D1018" s="335"/>
      <c r="E1018" s="335"/>
      <c r="F1018" s="338"/>
      <c r="G1018" s="323"/>
      <c r="H1018" s="396" t="str">
        <f>IF(Business!$D$22&gt;0,+$G1018*Business!$D$20/Business!$D$22,"")</f>
        <v/>
      </c>
      <c r="I1018" s="396" t="str">
        <f>IF(Business!$D$22&gt;0,+$G1018*Business!$D$21/Business!$D$22,"")</f>
        <v/>
      </c>
    </row>
    <row r="1019" spans="1:9">
      <c r="A1019" s="334"/>
      <c r="B1019" s="335"/>
      <c r="C1019" s="335"/>
      <c r="D1019" s="335"/>
      <c r="E1019" s="335"/>
      <c r="F1019" s="338"/>
      <c r="G1019" s="323"/>
      <c r="H1019" s="396" t="str">
        <f>IF(Business!$D$22&gt;0,+$G1019*Business!$D$20/Business!$D$22,"")</f>
        <v/>
      </c>
      <c r="I1019" s="396" t="str">
        <f>IF(Business!$D$22&gt;0,+$G1019*Business!$D$21/Business!$D$22,"")</f>
        <v/>
      </c>
    </row>
    <row r="1020" spans="1:9">
      <c r="A1020" s="334"/>
      <c r="B1020" s="335"/>
      <c r="C1020" s="335"/>
      <c r="D1020" s="335"/>
      <c r="E1020" s="335"/>
      <c r="F1020" s="338"/>
      <c r="G1020" s="323"/>
      <c r="H1020" s="396" t="str">
        <f>IF(Business!$D$22&gt;0,+$G1020*Business!$D$20/Business!$D$22,"")</f>
        <v/>
      </c>
      <c r="I1020" s="396" t="str">
        <f>IF(Business!$D$22&gt;0,+$G1020*Business!$D$21/Business!$D$22,"")</f>
        <v/>
      </c>
    </row>
    <row r="1021" spans="1:9">
      <c r="A1021" s="334"/>
      <c r="B1021" s="335"/>
      <c r="C1021" s="335"/>
      <c r="D1021" s="335"/>
      <c r="E1021" s="335"/>
      <c r="F1021" s="338"/>
      <c r="G1021" s="323"/>
      <c r="H1021" s="396" t="str">
        <f>IF(Business!$D$22&gt;0,+$G1021*Business!$D$20/Business!$D$22,"")</f>
        <v/>
      </c>
      <c r="I1021" s="396" t="str">
        <f>IF(Business!$D$22&gt;0,+$G1021*Business!$D$21/Business!$D$22,"")</f>
        <v/>
      </c>
    </row>
    <row r="1022" spans="1:9">
      <c r="A1022" s="334"/>
      <c r="B1022" s="335"/>
      <c r="C1022" s="335"/>
      <c r="D1022" s="335"/>
      <c r="E1022" s="335"/>
      <c r="F1022" s="338"/>
      <c r="G1022" s="323"/>
      <c r="H1022" s="396" t="str">
        <f>IF(Business!$D$22&gt;0,+$G1022*Business!$D$20/Business!$D$22,"")</f>
        <v/>
      </c>
      <c r="I1022" s="396" t="str">
        <f>IF(Business!$D$22&gt;0,+$G1022*Business!$D$21/Business!$D$22,"")</f>
        <v/>
      </c>
    </row>
    <row r="1023" spans="1:9">
      <c r="A1023" s="334"/>
      <c r="B1023" s="335"/>
      <c r="C1023" s="335"/>
      <c r="D1023" s="335"/>
      <c r="E1023" s="335"/>
      <c r="F1023" s="338"/>
      <c r="G1023" s="323"/>
      <c r="H1023" s="396" t="str">
        <f>IF(Business!$D$22&gt;0,+$G1023*Business!$D$20/Business!$D$22,"")</f>
        <v/>
      </c>
      <c r="I1023" s="396" t="str">
        <f>IF(Business!$D$22&gt;0,+$G1023*Business!$D$21/Business!$D$22,"")</f>
        <v/>
      </c>
    </row>
    <row r="1024" spans="1:9">
      <c r="A1024" s="334"/>
      <c r="B1024" s="335"/>
      <c r="C1024" s="335"/>
      <c r="D1024" s="335"/>
      <c r="E1024" s="335"/>
      <c r="F1024" s="338"/>
      <c r="G1024" s="323"/>
      <c r="H1024" s="396" t="str">
        <f>IF(Business!$D$22&gt;0,+$G1024*Business!$D$20/Business!$D$22,"")</f>
        <v/>
      </c>
      <c r="I1024" s="396" t="str">
        <f>IF(Business!$D$22&gt;0,+$G1024*Business!$D$21/Business!$D$22,"")</f>
        <v/>
      </c>
    </row>
    <row r="1025" spans="1:9">
      <c r="A1025" s="334"/>
      <c r="B1025" s="335"/>
      <c r="C1025" s="335"/>
      <c r="D1025" s="335"/>
      <c r="E1025" s="335"/>
      <c r="F1025" s="338"/>
      <c r="G1025" s="323"/>
      <c r="H1025" s="396" t="str">
        <f>IF(Business!$D$22&gt;0,+$G1025*Business!$D$20/Business!$D$22,"")</f>
        <v/>
      </c>
      <c r="I1025" s="396" t="str">
        <f>IF(Business!$D$22&gt;0,+$G1025*Business!$D$21/Business!$D$22,"")</f>
        <v/>
      </c>
    </row>
    <row r="1026" spans="1:9">
      <c r="A1026" s="334"/>
      <c r="B1026" s="335"/>
      <c r="C1026" s="335"/>
      <c r="D1026" s="335"/>
      <c r="E1026" s="335"/>
      <c r="F1026" s="338"/>
      <c r="G1026" s="323"/>
      <c r="H1026" s="396" t="str">
        <f>IF(Business!$D$22&gt;0,+$G1026*Business!$D$20/Business!$D$22,"")</f>
        <v/>
      </c>
      <c r="I1026" s="396" t="str">
        <f>IF(Business!$D$22&gt;0,+$G1026*Business!$D$21/Business!$D$22,"")</f>
        <v/>
      </c>
    </row>
    <row r="1027" spans="1:9">
      <c r="A1027" s="334"/>
      <c r="B1027" s="335"/>
      <c r="C1027" s="335"/>
      <c r="D1027" s="335"/>
      <c r="E1027" s="335"/>
      <c r="F1027" s="338"/>
      <c r="G1027" s="323"/>
      <c r="H1027" s="396" t="str">
        <f>IF(Business!$D$22&gt;0,+$G1027*Business!$D$20/Business!$D$22,"")</f>
        <v/>
      </c>
      <c r="I1027" s="396" t="str">
        <f>IF(Business!$D$22&gt;0,+$G1027*Business!$D$21/Business!$D$22,"")</f>
        <v/>
      </c>
    </row>
    <row r="1028" spans="1:9">
      <c r="A1028" s="334"/>
      <c r="B1028" s="335"/>
      <c r="C1028" s="335"/>
      <c r="D1028" s="335"/>
      <c r="E1028" s="335"/>
      <c r="F1028" s="338"/>
      <c r="G1028" s="323"/>
      <c r="H1028" s="396" t="str">
        <f>IF(Business!$D$22&gt;0,+$G1028*Business!$D$20/Business!$D$22,"")</f>
        <v/>
      </c>
      <c r="I1028" s="396" t="str">
        <f>IF(Business!$D$22&gt;0,+$G1028*Business!$D$21/Business!$D$22,"")</f>
        <v/>
      </c>
    </row>
    <row r="1029" spans="1:9">
      <c r="A1029" s="334"/>
      <c r="B1029" s="335"/>
      <c r="C1029" s="335"/>
      <c r="D1029" s="335"/>
      <c r="E1029" s="335"/>
      <c r="F1029" s="338"/>
      <c r="G1029" s="323"/>
      <c r="H1029" s="396" t="str">
        <f>IF(Business!$D$22&gt;0,+$G1029*Business!$D$20/Business!$D$22,"")</f>
        <v/>
      </c>
      <c r="I1029" s="396" t="str">
        <f>IF(Business!$D$22&gt;0,+$G1029*Business!$D$21/Business!$D$22,"")</f>
        <v/>
      </c>
    </row>
    <row r="1030" spans="1:9">
      <c r="A1030" s="334"/>
      <c r="B1030" s="335"/>
      <c r="C1030" s="335"/>
      <c r="D1030" s="335"/>
      <c r="E1030" s="335"/>
      <c r="F1030" s="338"/>
      <c r="G1030" s="323"/>
      <c r="H1030" s="396" t="str">
        <f>IF(Business!$D$22&gt;0,+$G1030*Business!$D$20/Business!$D$22,"")</f>
        <v/>
      </c>
      <c r="I1030" s="396" t="str">
        <f>IF(Business!$D$22&gt;0,+$G1030*Business!$D$21/Business!$D$22,"")</f>
        <v/>
      </c>
    </row>
    <row r="1031" spans="1:9">
      <c r="A1031" s="334"/>
      <c r="B1031" s="335"/>
      <c r="C1031" s="335"/>
      <c r="D1031" s="335"/>
      <c r="E1031" s="335"/>
      <c r="F1031" s="338"/>
      <c r="G1031" s="323"/>
      <c r="H1031" s="396" t="str">
        <f>IF(Business!$D$22&gt;0,+$G1031*Business!$D$20/Business!$D$22,"")</f>
        <v/>
      </c>
      <c r="I1031" s="396" t="str">
        <f>IF(Business!$D$22&gt;0,+$G1031*Business!$D$21/Business!$D$22,"")</f>
        <v/>
      </c>
    </row>
    <row r="1032" spans="1:9">
      <c r="A1032" s="334"/>
      <c r="B1032" s="335"/>
      <c r="C1032" s="335"/>
      <c r="D1032" s="335"/>
      <c r="E1032" s="335"/>
      <c r="F1032" s="338"/>
      <c r="G1032" s="323"/>
      <c r="H1032" s="396" t="str">
        <f>IF(Business!$D$22&gt;0,+$G1032*Business!$D$20/Business!$D$22,"")</f>
        <v/>
      </c>
      <c r="I1032" s="396" t="str">
        <f>IF(Business!$D$22&gt;0,+$G1032*Business!$D$21/Business!$D$22,"")</f>
        <v/>
      </c>
    </row>
    <row r="1033" spans="1:9">
      <c r="A1033" s="334"/>
      <c r="B1033" s="335"/>
      <c r="C1033" s="335"/>
      <c r="D1033" s="335"/>
      <c r="E1033" s="335"/>
      <c r="F1033" s="338"/>
      <c r="G1033" s="323"/>
      <c r="H1033" s="396" t="str">
        <f>IF(Business!$D$22&gt;0,+$G1033*Business!$D$20/Business!$D$22,"")</f>
        <v/>
      </c>
      <c r="I1033" s="396" t="str">
        <f>IF(Business!$D$22&gt;0,+$G1033*Business!$D$21/Business!$D$22,"")</f>
        <v/>
      </c>
    </row>
    <row r="1034" spans="1:9">
      <c r="A1034" s="334"/>
      <c r="B1034" s="335"/>
      <c r="C1034" s="335"/>
      <c r="D1034" s="335"/>
      <c r="E1034" s="335"/>
      <c r="F1034" s="338"/>
      <c r="G1034" s="323"/>
      <c r="H1034" s="396" t="str">
        <f>IF(Business!$D$22&gt;0,+$G1034*Business!$D$20/Business!$D$22,"")</f>
        <v/>
      </c>
      <c r="I1034" s="396" t="str">
        <f>IF(Business!$D$22&gt;0,+$G1034*Business!$D$21/Business!$D$22,"")</f>
        <v/>
      </c>
    </row>
    <row r="1035" spans="1:9">
      <c r="A1035" s="334"/>
      <c r="B1035" s="335"/>
      <c r="C1035" s="335"/>
      <c r="D1035" s="335"/>
      <c r="E1035" s="335"/>
      <c r="F1035" s="338"/>
      <c r="G1035" s="323"/>
      <c r="H1035" s="396" t="str">
        <f>IF(Business!$D$22&gt;0,+$G1035*Business!$D$20/Business!$D$22,"")</f>
        <v/>
      </c>
      <c r="I1035" s="396" t="str">
        <f>IF(Business!$D$22&gt;0,+$G1035*Business!$D$21/Business!$D$22,"")</f>
        <v/>
      </c>
    </row>
    <row r="1036" spans="1:9">
      <c r="A1036" s="334"/>
      <c r="B1036" s="335"/>
      <c r="C1036" s="335"/>
      <c r="D1036" s="335"/>
      <c r="E1036" s="335"/>
      <c r="F1036" s="338"/>
      <c r="G1036" s="323"/>
      <c r="H1036" s="396" t="str">
        <f>IF(Business!$D$22&gt;0,+$G1036*Business!$D$20/Business!$D$22,"")</f>
        <v/>
      </c>
      <c r="I1036" s="396" t="str">
        <f>IF(Business!$D$22&gt;0,+$G1036*Business!$D$21/Business!$D$22,"")</f>
        <v/>
      </c>
    </row>
    <row r="1037" spans="1:9">
      <c r="A1037" s="334"/>
      <c r="B1037" s="335"/>
      <c r="C1037" s="335"/>
      <c r="D1037" s="335"/>
      <c r="E1037" s="335"/>
      <c r="F1037" s="338"/>
      <c r="G1037" s="323"/>
      <c r="H1037" s="396" t="str">
        <f>IF(Business!$D$22&gt;0,+$G1037*Business!$D$20/Business!$D$22,"")</f>
        <v/>
      </c>
      <c r="I1037" s="396" t="str">
        <f>IF(Business!$D$22&gt;0,+$G1037*Business!$D$21/Business!$D$22,"")</f>
        <v/>
      </c>
    </row>
    <row r="1038" spans="1:9">
      <c r="A1038" s="334"/>
      <c r="B1038" s="335"/>
      <c r="C1038" s="335"/>
      <c r="D1038" s="335"/>
      <c r="E1038" s="335"/>
      <c r="F1038" s="338"/>
      <c r="G1038" s="323"/>
      <c r="H1038" s="396" t="str">
        <f>IF(Business!$D$22&gt;0,+$G1038*Business!$D$20/Business!$D$22,"")</f>
        <v/>
      </c>
      <c r="I1038" s="396" t="str">
        <f>IF(Business!$D$22&gt;0,+$G1038*Business!$D$21/Business!$D$22,"")</f>
        <v/>
      </c>
    </row>
    <row r="1039" spans="1:9">
      <c r="A1039" s="334"/>
      <c r="B1039" s="335"/>
      <c r="C1039" s="335"/>
      <c r="D1039" s="335"/>
      <c r="E1039" s="335"/>
      <c r="F1039" s="338"/>
      <c r="G1039" s="323"/>
      <c r="H1039" s="396" t="str">
        <f>IF(Business!$D$22&gt;0,+$G1039*Business!$D$20/Business!$D$22,"")</f>
        <v/>
      </c>
      <c r="I1039" s="396" t="str">
        <f>IF(Business!$D$22&gt;0,+$G1039*Business!$D$21/Business!$D$22,"")</f>
        <v/>
      </c>
    </row>
    <row r="1040" spans="1:9">
      <c r="A1040" s="334"/>
      <c r="B1040" s="335"/>
      <c r="C1040" s="335"/>
      <c r="D1040" s="335"/>
      <c r="E1040" s="335"/>
      <c r="F1040" s="338"/>
      <c r="G1040" s="323"/>
      <c r="H1040" s="396" t="str">
        <f>IF(Business!$D$22&gt;0,+$G1040*Business!$D$20/Business!$D$22,"")</f>
        <v/>
      </c>
      <c r="I1040" s="396" t="str">
        <f>IF(Business!$D$22&gt;0,+$G1040*Business!$D$21/Business!$D$22,"")</f>
        <v/>
      </c>
    </row>
    <row r="1041" spans="1:9">
      <c r="A1041" s="334"/>
      <c r="B1041" s="335"/>
      <c r="C1041" s="335"/>
      <c r="D1041" s="335"/>
      <c r="E1041" s="335"/>
      <c r="F1041" s="338"/>
      <c r="G1041" s="323"/>
      <c r="H1041" s="396" t="str">
        <f>IF(Business!$D$22&gt;0,+$G1041*Business!$D$20/Business!$D$22,"")</f>
        <v/>
      </c>
      <c r="I1041" s="396" t="str">
        <f>IF(Business!$D$22&gt;0,+$G1041*Business!$D$21/Business!$D$22,"")</f>
        <v/>
      </c>
    </row>
    <row r="1042" spans="1:9">
      <c r="A1042" s="334"/>
      <c r="B1042" s="335"/>
      <c r="C1042" s="335"/>
      <c r="D1042" s="335"/>
      <c r="E1042" s="335"/>
      <c r="F1042" s="338"/>
      <c r="G1042" s="323"/>
      <c r="H1042" s="396" t="str">
        <f>IF(Business!$D$22&gt;0,+$G1042*Business!$D$20/Business!$D$22,"")</f>
        <v/>
      </c>
      <c r="I1042" s="396" t="str">
        <f>IF(Business!$D$22&gt;0,+$G1042*Business!$D$21/Business!$D$22,"")</f>
        <v/>
      </c>
    </row>
    <row r="1043" spans="1:9">
      <c r="A1043" s="334"/>
      <c r="B1043" s="335"/>
      <c r="C1043" s="335"/>
      <c r="D1043" s="335"/>
      <c r="E1043" s="335"/>
      <c r="F1043" s="338"/>
      <c r="G1043" s="323"/>
      <c r="H1043" s="396" t="str">
        <f>IF(Business!$D$22&gt;0,+$G1043*Business!$D$20/Business!$D$22,"")</f>
        <v/>
      </c>
      <c r="I1043" s="396" t="str">
        <f>IF(Business!$D$22&gt;0,+$G1043*Business!$D$21/Business!$D$22,"")</f>
        <v/>
      </c>
    </row>
    <row r="1044" spans="1:9">
      <c r="A1044" s="334"/>
      <c r="B1044" s="335"/>
      <c r="C1044" s="335"/>
      <c r="D1044" s="335"/>
      <c r="E1044" s="335"/>
      <c r="F1044" s="338"/>
      <c r="G1044" s="323"/>
      <c r="H1044" s="396" t="str">
        <f>IF(Business!$D$22&gt;0,+$G1044*Business!$D$20/Business!$D$22,"")</f>
        <v/>
      </c>
      <c r="I1044" s="396" t="str">
        <f>IF(Business!$D$22&gt;0,+$G1044*Business!$D$21/Business!$D$22,"")</f>
        <v/>
      </c>
    </row>
    <row r="1045" spans="1:9">
      <c r="A1045" s="334"/>
      <c r="B1045" s="335"/>
      <c r="C1045" s="335"/>
      <c r="D1045" s="335"/>
      <c r="E1045" s="335"/>
      <c r="F1045" s="338"/>
      <c r="G1045" s="323"/>
      <c r="H1045" s="396" t="str">
        <f>IF(Business!$D$22&gt;0,+$G1045*Business!$D$20/Business!$D$22,"")</f>
        <v/>
      </c>
      <c r="I1045" s="396" t="str">
        <f>IF(Business!$D$22&gt;0,+$G1045*Business!$D$21/Business!$D$22,"")</f>
        <v/>
      </c>
    </row>
    <row r="1046" spans="1:9">
      <c r="A1046" s="334"/>
      <c r="B1046" s="335"/>
      <c r="C1046" s="335"/>
      <c r="D1046" s="335"/>
      <c r="E1046" s="335"/>
      <c r="F1046" s="338"/>
      <c r="G1046" s="323"/>
      <c r="H1046" s="396" t="str">
        <f>IF(Business!$D$22&gt;0,+$G1046*Business!$D$20/Business!$D$22,"")</f>
        <v/>
      </c>
      <c r="I1046" s="396" t="str">
        <f>IF(Business!$D$22&gt;0,+$G1046*Business!$D$21/Business!$D$22,"")</f>
        <v/>
      </c>
    </row>
    <row r="1047" spans="1:9">
      <c r="A1047" s="334"/>
      <c r="B1047" s="335"/>
      <c r="C1047" s="335"/>
      <c r="D1047" s="335"/>
      <c r="E1047" s="335"/>
      <c r="F1047" s="338"/>
      <c r="G1047" s="323"/>
      <c r="H1047" s="396" t="str">
        <f>IF(Business!$D$22&gt;0,+$G1047*Business!$D$20/Business!$D$22,"")</f>
        <v/>
      </c>
      <c r="I1047" s="396" t="str">
        <f>IF(Business!$D$22&gt;0,+$G1047*Business!$D$21/Business!$D$22,"")</f>
        <v/>
      </c>
    </row>
    <row r="1048" spans="1:9">
      <c r="A1048" s="334"/>
      <c r="B1048" s="335"/>
      <c r="C1048" s="335"/>
      <c r="D1048" s="335"/>
      <c r="E1048" s="335"/>
      <c r="F1048" s="338"/>
      <c r="G1048" s="323"/>
      <c r="H1048" s="396" t="str">
        <f>IF(Business!$D$22&gt;0,+$G1048*Business!$D$20/Business!$D$22,"")</f>
        <v/>
      </c>
      <c r="I1048" s="396" t="str">
        <f>IF(Business!$D$22&gt;0,+$G1048*Business!$D$21/Business!$D$22,"")</f>
        <v/>
      </c>
    </row>
    <row r="1049" spans="1:9">
      <c r="A1049" s="334"/>
      <c r="B1049" s="335"/>
      <c r="C1049" s="335"/>
      <c r="D1049" s="335"/>
      <c r="E1049" s="335"/>
      <c r="F1049" s="338"/>
      <c r="G1049" s="323"/>
      <c r="H1049" s="396" t="str">
        <f>IF(Business!$D$22&gt;0,+$G1049*Business!$D$20/Business!$D$22,"")</f>
        <v/>
      </c>
      <c r="I1049" s="396" t="str">
        <f>IF(Business!$D$22&gt;0,+$G1049*Business!$D$21/Business!$D$22,"")</f>
        <v/>
      </c>
    </row>
    <row r="1050" spans="1:9">
      <c r="A1050" s="334"/>
      <c r="B1050" s="335"/>
      <c r="C1050" s="335"/>
      <c r="D1050" s="335"/>
      <c r="E1050" s="335"/>
      <c r="F1050" s="338"/>
      <c r="G1050" s="323"/>
      <c r="H1050" s="396" t="str">
        <f>IF(Business!$D$22&gt;0,+$G1050*Business!$D$20/Business!$D$22,"")</f>
        <v/>
      </c>
      <c r="I1050" s="396" t="str">
        <f>IF(Business!$D$22&gt;0,+$G1050*Business!$D$21/Business!$D$22,"")</f>
        <v/>
      </c>
    </row>
    <row r="1051" spans="1:9">
      <c r="A1051" s="334"/>
      <c r="B1051" s="335"/>
      <c r="C1051" s="335"/>
      <c r="D1051" s="335"/>
      <c r="E1051" s="335"/>
      <c r="F1051" s="338"/>
      <c r="G1051" s="323"/>
      <c r="H1051" s="396" t="str">
        <f>IF(Business!$D$22&gt;0,+$G1051*Business!$D$20/Business!$D$22,"")</f>
        <v/>
      </c>
      <c r="I1051" s="396" t="str">
        <f>IF(Business!$D$22&gt;0,+$G1051*Business!$D$21/Business!$D$22,"")</f>
        <v/>
      </c>
    </row>
    <row r="1052" spans="1:9">
      <c r="A1052" s="334"/>
      <c r="B1052" s="335"/>
      <c r="C1052" s="335"/>
      <c r="D1052" s="335"/>
      <c r="E1052" s="335"/>
      <c r="F1052" s="338"/>
      <c r="G1052" s="323"/>
      <c r="H1052" s="396" t="str">
        <f>IF(Business!$D$22&gt;0,+$G1052*Business!$D$20/Business!$D$22,"")</f>
        <v/>
      </c>
      <c r="I1052" s="396" t="str">
        <f>IF(Business!$D$22&gt;0,+$G1052*Business!$D$21/Business!$D$22,"")</f>
        <v/>
      </c>
    </row>
    <row r="1053" spans="1:9">
      <c r="A1053" s="334"/>
      <c r="B1053" s="335"/>
      <c r="C1053" s="335"/>
      <c r="D1053" s="335"/>
      <c r="E1053" s="335"/>
      <c r="F1053" s="338"/>
      <c r="G1053" s="323"/>
      <c r="H1053" s="396" t="str">
        <f>IF(Business!$D$22&gt;0,+$G1053*Business!$D$20/Business!$D$22,"")</f>
        <v/>
      </c>
      <c r="I1053" s="396" t="str">
        <f>IF(Business!$D$22&gt;0,+$G1053*Business!$D$21/Business!$D$22,"")</f>
        <v/>
      </c>
    </row>
    <row r="1054" spans="1:9">
      <c r="A1054" s="334"/>
      <c r="B1054" s="335"/>
      <c r="C1054" s="335"/>
      <c r="D1054" s="335"/>
      <c r="E1054" s="335"/>
      <c r="F1054" s="338"/>
      <c r="G1054" s="323"/>
      <c r="H1054" s="396" t="str">
        <f>IF(Business!$D$22&gt;0,+$G1054*Business!$D$20/Business!$D$22,"")</f>
        <v/>
      </c>
      <c r="I1054" s="396" t="str">
        <f>IF(Business!$D$22&gt;0,+$G1054*Business!$D$21/Business!$D$22,"")</f>
        <v/>
      </c>
    </row>
    <row r="1055" spans="1:9">
      <c r="A1055" s="334"/>
      <c r="B1055" s="335"/>
      <c r="C1055" s="335"/>
      <c r="D1055" s="335"/>
      <c r="E1055" s="335"/>
      <c r="F1055" s="338"/>
      <c r="G1055" s="323"/>
      <c r="H1055" s="396" t="str">
        <f>IF(Business!$D$22&gt;0,+$G1055*Business!$D$20/Business!$D$22,"")</f>
        <v/>
      </c>
      <c r="I1055" s="396" t="str">
        <f>IF(Business!$D$22&gt;0,+$G1055*Business!$D$21/Business!$D$22,"")</f>
        <v/>
      </c>
    </row>
    <row r="1056" spans="1:9">
      <c r="A1056" s="334"/>
      <c r="B1056" s="335"/>
      <c r="C1056" s="335"/>
      <c r="D1056" s="335"/>
      <c r="E1056" s="335"/>
      <c r="F1056" s="338"/>
      <c r="G1056" s="323"/>
      <c r="H1056" s="396" t="str">
        <f>IF(Business!$D$22&gt;0,+$G1056*Business!$D$20/Business!$D$22,"")</f>
        <v/>
      </c>
      <c r="I1056" s="396" t="str">
        <f>IF(Business!$D$22&gt;0,+$G1056*Business!$D$21/Business!$D$22,"")</f>
        <v/>
      </c>
    </row>
    <row r="1057" spans="1:9">
      <c r="A1057" s="334"/>
      <c r="B1057" s="335"/>
      <c r="C1057" s="335"/>
      <c r="D1057" s="335"/>
      <c r="E1057" s="335"/>
      <c r="F1057" s="338"/>
      <c r="G1057" s="323"/>
      <c r="H1057" s="396" t="str">
        <f>IF(Business!$D$22&gt;0,+$G1057*Business!$D$20/Business!$D$22,"")</f>
        <v/>
      </c>
      <c r="I1057" s="396" t="str">
        <f>IF(Business!$D$22&gt;0,+$G1057*Business!$D$21/Business!$D$22,"")</f>
        <v/>
      </c>
    </row>
    <row r="1058" spans="1:9">
      <c r="A1058" s="334"/>
      <c r="B1058" s="335"/>
      <c r="C1058" s="335"/>
      <c r="D1058" s="335"/>
      <c r="E1058" s="335"/>
      <c r="F1058" s="338"/>
      <c r="G1058" s="323"/>
      <c r="H1058" s="396" t="str">
        <f>IF(Business!$D$22&gt;0,+$G1058*Business!$D$20/Business!$D$22,"")</f>
        <v/>
      </c>
      <c r="I1058" s="396" t="str">
        <f>IF(Business!$D$22&gt;0,+$G1058*Business!$D$21/Business!$D$22,"")</f>
        <v/>
      </c>
    </row>
    <row r="1059" spans="1:9">
      <c r="A1059" s="334"/>
      <c r="B1059" s="335"/>
      <c r="C1059" s="335"/>
      <c r="D1059" s="335"/>
      <c r="E1059" s="335"/>
      <c r="F1059" s="338"/>
      <c r="G1059" s="323"/>
      <c r="H1059" s="396" t="str">
        <f>IF(Business!$D$22&gt;0,+$G1059*Business!$D$20/Business!$D$22,"")</f>
        <v/>
      </c>
      <c r="I1059" s="396" t="str">
        <f>IF(Business!$D$22&gt;0,+$G1059*Business!$D$21/Business!$D$22,"")</f>
        <v/>
      </c>
    </row>
    <row r="1060" spans="1:9">
      <c r="A1060" s="334"/>
      <c r="B1060" s="335"/>
      <c r="C1060" s="335"/>
      <c r="D1060" s="335"/>
      <c r="E1060" s="335"/>
      <c r="F1060" s="338"/>
      <c r="G1060" s="323"/>
      <c r="H1060" s="396" t="str">
        <f>IF(Business!$D$22&gt;0,+$G1060*Business!$D$20/Business!$D$22,"")</f>
        <v/>
      </c>
      <c r="I1060" s="396" t="str">
        <f>IF(Business!$D$22&gt;0,+$G1060*Business!$D$21/Business!$D$22,"")</f>
        <v/>
      </c>
    </row>
    <row r="1061" spans="1:9">
      <c r="A1061" s="334"/>
      <c r="B1061" s="335"/>
      <c r="C1061" s="335"/>
      <c r="D1061" s="335"/>
      <c r="E1061" s="335"/>
      <c r="F1061" s="338"/>
      <c r="G1061" s="323"/>
      <c r="H1061" s="396" t="str">
        <f>IF(Business!$D$22&gt;0,+$G1061*Business!$D$20/Business!$D$22,"")</f>
        <v/>
      </c>
      <c r="I1061" s="396" t="str">
        <f>IF(Business!$D$22&gt;0,+$G1061*Business!$D$21/Business!$D$22,"")</f>
        <v/>
      </c>
    </row>
    <row r="1062" spans="1:9">
      <c r="A1062" s="334"/>
      <c r="B1062" s="335"/>
      <c r="C1062" s="335"/>
      <c r="D1062" s="335"/>
      <c r="E1062" s="335"/>
      <c r="F1062" s="338"/>
      <c r="G1062" s="323"/>
      <c r="H1062" s="396" t="str">
        <f>IF(Business!$D$22&gt;0,+$G1062*Business!$D$20/Business!$D$22,"")</f>
        <v/>
      </c>
      <c r="I1062" s="396" t="str">
        <f>IF(Business!$D$22&gt;0,+$G1062*Business!$D$21/Business!$D$22,"")</f>
        <v/>
      </c>
    </row>
    <row r="1063" spans="1:9">
      <c r="A1063" s="334"/>
      <c r="B1063" s="335"/>
      <c r="C1063" s="335"/>
      <c r="D1063" s="335"/>
      <c r="E1063" s="335"/>
      <c r="F1063" s="338"/>
      <c r="G1063" s="323"/>
      <c r="H1063" s="396" t="str">
        <f>IF(Business!$D$22&gt;0,+$G1063*Business!$D$20/Business!$D$22,"")</f>
        <v/>
      </c>
      <c r="I1063" s="396" t="str">
        <f>IF(Business!$D$22&gt;0,+$G1063*Business!$D$21/Business!$D$22,"")</f>
        <v/>
      </c>
    </row>
    <row r="1064" spans="1:9">
      <c r="A1064" s="334"/>
      <c r="B1064" s="335"/>
      <c r="C1064" s="335"/>
      <c r="D1064" s="335"/>
      <c r="E1064" s="335"/>
      <c r="F1064" s="338"/>
      <c r="G1064" s="323"/>
      <c r="H1064" s="396" t="str">
        <f>IF(Business!$D$22&gt;0,+$G1064*Business!$D$20/Business!$D$22,"")</f>
        <v/>
      </c>
      <c r="I1064" s="396" t="str">
        <f>IF(Business!$D$22&gt;0,+$G1064*Business!$D$21/Business!$D$22,"")</f>
        <v/>
      </c>
    </row>
    <row r="1065" spans="1:9">
      <c r="A1065" s="334"/>
      <c r="B1065" s="335"/>
      <c r="C1065" s="335"/>
      <c r="D1065" s="335"/>
      <c r="E1065" s="335"/>
      <c r="F1065" s="338"/>
      <c r="G1065" s="323"/>
      <c r="H1065" s="396" t="str">
        <f>IF(Business!$D$22&gt;0,+$G1065*Business!$D$20/Business!$D$22,"")</f>
        <v/>
      </c>
      <c r="I1065" s="396" t="str">
        <f>IF(Business!$D$22&gt;0,+$G1065*Business!$D$21/Business!$D$22,"")</f>
        <v/>
      </c>
    </row>
    <row r="1066" spans="1:9">
      <c r="A1066" s="334"/>
      <c r="B1066" s="335"/>
      <c r="C1066" s="335"/>
      <c r="D1066" s="335"/>
      <c r="E1066" s="335"/>
      <c r="F1066" s="338"/>
      <c r="G1066" s="323"/>
      <c r="H1066" s="396" t="str">
        <f>IF(Business!$D$22&gt;0,+$G1066*Business!$D$20/Business!$D$22,"")</f>
        <v/>
      </c>
      <c r="I1066" s="396" t="str">
        <f>IF(Business!$D$22&gt;0,+$G1066*Business!$D$21/Business!$D$22,"")</f>
        <v/>
      </c>
    </row>
    <row r="1067" spans="1:9">
      <c r="A1067" s="334"/>
      <c r="B1067" s="335"/>
      <c r="C1067" s="335"/>
      <c r="D1067" s="335"/>
      <c r="E1067" s="335"/>
      <c r="F1067" s="338"/>
      <c r="G1067" s="323"/>
      <c r="H1067" s="396" t="str">
        <f>IF(Business!$D$22&gt;0,+$G1067*Business!$D$20/Business!$D$22,"")</f>
        <v/>
      </c>
      <c r="I1067" s="396" t="str">
        <f>IF(Business!$D$22&gt;0,+$G1067*Business!$D$21/Business!$D$22,"")</f>
        <v/>
      </c>
    </row>
    <row r="1068" spans="1:9">
      <c r="A1068" s="334"/>
      <c r="B1068" s="335"/>
      <c r="C1068" s="335"/>
      <c r="D1068" s="335"/>
      <c r="E1068" s="335"/>
      <c r="F1068" s="338"/>
      <c r="G1068" s="323"/>
      <c r="H1068" s="396" t="str">
        <f>IF(Business!$D$22&gt;0,+$G1068*Business!$D$20/Business!$D$22,"")</f>
        <v/>
      </c>
      <c r="I1068" s="396" t="str">
        <f>IF(Business!$D$22&gt;0,+$G1068*Business!$D$21/Business!$D$22,"")</f>
        <v/>
      </c>
    </row>
    <row r="1069" spans="1:9">
      <c r="A1069" s="334"/>
      <c r="B1069" s="335"/>
      <c r="C1069" s="335"/>
      <c r="D1069" s="335"/>
      <c r="E1069" s="335"/>
      <c r="F1069" s="338"/>
      <c r="G1069" s="323"/>
      <c r="H1069" s="396" t="str">
        <f>IF(Business!$D$22&gt;0,+$G1069*Business!$D$20/Business!$D$22,"")</f>
        <v/>
      </c>
      <c r="I1069" s="396" t="str">
        <f>IF(Business!$D$22&gt;0,+$G1069*Business!$D$21/Business!$D$22,"")</f>
        <v/>
      </c>
    </row>
    <row r="1070" spans="1:9">
      <c r="A1070" s="334"/>
      <c r="B1070" s="335"/>
      <c r="C1070" s="335"/>
      <c r="D1070" s="335"/>
      <c r="E1070" s="335"/>
      <c r="F1070" s="338"/>
      <c r="G1070" s="323"/>
      <c r="H1070" s="396" t="str">
        <f>IF(Business!$D$22&gt;0,+$G1070*Business!$D$20/Business!$D$22,"")</f>
        <v/>
      </c>
      <c r="I1070" s="396" t="str">
        <f>IF(Business!$D$22&gt;0,+$G1070*Business!$D$21/Business!$D$22,"")</f>
        <v/>
      </c>
    </row>
    <row r="1071" spans="1:9">
      <c r="A1071" s="334"/>
      <c r="B1071" s="335"/>
      <c r="C1071" s="335"/>
      <c r="D1071" s="335"/>
      <c r="E1071" s="335"/>
      <c r="F1071" s="338"/>
      <c r="G1071" s="323"/>
      <c r="H1071" s="396" t="str">
        <f>IF(Business!$D$22&gt;0,+$G1071*Business!$D$20/Business!$D$22,"")</f>
        <v/>
      </c>
      <c r="I1071" s="396" t="str">
        <f>IF(Business!$D$22&gt;0,+$G1071*Business!$D$21/Business!$D$22,"")</f>
        <v/>
      </c>
    </row>
    <row r="1072" spans="1:9">
      <c r="A1072" s="334"/>
      <c r="B1072" s="335"/>
      <c r="C1072" s="335"/>
      <c r="D1072" s="335"/>
      <c r="E1072" s="335"/>
      <c r="F1072" s="338"/>
      <c r="G1072" s="323"/>
      <c r="H1072" s="396" t="str">
        <f>IF(Business!$D$22&gt;0,+$G1072*Business!$D$20/Business!$D$22,"")</f>
        <v/>
      </c>
      <c r="I1072" s="396" t="str">
        <f>IF(Business!$D$22&gt;0,+$G1072*Business!$D$21/Business!$D$22,"")</f>
        <v/>
      </c>
    </row>
    <row r="1073" spans="1:9">
      <c r="A1073" s="334"/>
      <c r="B1073" s="335"/>
      <c r="C1073" s="335"/>
      <c r="D1073" s="335"/>
      <c r="E1073" s="335"/>
      <c r="F1073" s="338"/>
      <c r="G1073" s="323"/>
      <c r="H1073" s="396" t="str">
        <f>IF(Business!$D$22&gt;0,+$G1073*Business!$D$20/Business!$D$22,"")</f>
        <v/>
      </c>
      <c r="I1073" s="396" t="str">
        <f>IF(Business!$D$22&gt;0,+$G1073*Business!$D$21/Business!$D$22,"")</f>
        <v/>
      </c>
    </row>
    <row r="1074" spans="1:9">
      <c r="A1074" s="334"/>
      <c r="B1074" s="335"/>
      <c r="C1074" s="335"/>
      <c r="D1074" s="335"/>
      <c r="E1074" s="335"/>
      <c r="F1074" s="338"/>
      <c r="G1074" s="323"/>
      <c r="H1074" s="396" t="str">
        <f>IF(Business!$D$22&gt;0,+$G1074*Business!$D$20/Business!$D$22,"")</f>
        <v/>
      </c>
      <c r="I1074" s="396" t="str">
        <f>IF(Business!$D$22&gt;0,+$G1074*Business!$D$21/Business!$D$22,"")</f>
        <v/>
      </c>
    </row>
    <row r="1075" spans="1:9">
      <c r="A1075" s="334"/>
      <c r="B1075" s="335"/>
      <c r="C1075" s="335"/>
      <c r="D1075" s="335"/>
      <c r="E1075" s="335"/>
      <c r="F1075" s="338"/>
      <c r="G1075" s="323"/>
      <c r="H1075" s="396" t="str">
        <f>IF(Business!$D$22&gt;0,+$G1075*Business!$D$20/Business!$D$22,"")</f>
        <v/>
      </c>
      <c r="I1075" s="396" t="str">
        <f>IF(Business!$D$22&gt;0,+$G1075*Business!$D$21/Business!$D$22,"")</f>
        <v/>
      </c>
    </row>
    <row r="1076" spans="1:9">
      <c r="A1076" s="334"/>
      <c r="B1076" s="335"/>
      <c r="C1076" s="335"/>
      <c r="D1076" s="335"/>
      <c r="E1076" s="335"/>
      <c r="F1076" s="338"/>
      <c r="G1076" s="323"/>
      <c r="H1076" s="396" t="str">
        <f>IF(Business!$D$22&gt;0,+$G1076*Business!$D$20/Business!$D$22,"")</f>
        <v/>
      </c>
      <c r="I1076" s="396" t="str">
        <f>IF(Business!$D$22&gt;0,+$G1076*Business!$D$21/Business!$D$22,"")</f>
        <v/>
      </c>
    </row>
    <row r="1077" spans="1:9">
      <c r="A1077" s="334"/>
      <c r="B1077" s="335"/>
      <c r="C1077" s="335"/>
      <c r="D1077" s="335"/>
      <c r="E1077" s="335"/>
      <c r="F1077" s="338"/>
      <c r="G1077" s="323"/>
      <c r="H1077" s="396" t="str">
        <f>IF(Business!$D$22&gt;0,+$G1077*Business!$D$20/Business!$D$22,"")</f>
        <v/>
      </c>
      <c r="I1077" s="396" t="str">
        <f>IF(Business!$D$22&gt;0,+$G1077*Business!$D$21/Business!$D$22,"")</f>
        <v/>
      </c>
    </row>
    <row r="1078" spans="1:9">
      <c r="A1078" s="334"/>
      <c r="B1078" s="335"/>
      <c r="C1078" s="335"/>
      <c r="D1078" s="335"/>
      <c r="E1078" s="335"/>
      <c r="F1078" s="338"/>
      <c r="G1078" s="323"/>
      <c r="H1078" s="396" t="str">
        <f>IF(Business!$D$22&gt;0,+$G1078*Business!$D$20/Business!$D$22,"")</f>
        <v/>
      </c>
      <c r="I1078" s="396" t="str">
        <f>IF(Business!$D$22&gt;0,+$G1078*Business!$D$21/Business!$D$22,"")</f>
        <v/>
      </c>
    </row>
    <row r="1079" spans="1:9">
      <c r="A1079" s="334"/>
      <c r="B1079" s="335"/>
      <c r="C1079" s="335"/>
      <c r="D1079" s="335"/>
      <c r="E1079" s="335"/>
      <c r="F1079" s="338"/>
      <c r="G1079" s="323"/>
      <c r="H1079" s="396" t="str">
        <f>IF(Business!$D$22&gt;0,+$G1079*Business!$D$20/Business!$D$22,"")</f>
        <v/>
      </c>
      <c r="I1079" s="396" t="str">
        <f>IF(Business!$D$22&gt;0,+$G1079*Business!$D$21/Business!$D$22,"")</f>
        <v/>
      </c>
    </row>
    <row r="1080" spans="1:9">
      <c r="A1080" s="334"/>
      <c r="B1080" s="335"/>
      <c r="C1080" s="335"/>
      <c r="D1080" s="335"/>
      <c r="E1080" s="335"/>
      <c r="F1080" s="338"/>
      <c r="G1080" s="323"/>
      <c r="H1080" s="396" t="str">
        <f>IF(Business!$D$22&gt;0,+$G1080*Business!$D$20/Business!$D$22,"")</f>
        <v/>
      </c>
      <c r="I1080" s="396" t="str">
        <f>IF(Business!$D$22&gt;0,+$G1080*Business!$D$21/Business!$D$22,"")</f>
        <v/>
      </c>
    </row>
    <row r="1081" spans="1:9">
      <c r="A1081" s="334"/>
      <c r="B1081" s="335"/>
      <c r="C1081" s="335"/>
      <c r="D1081" s="335"/>
      <c r="E1081" s="335"/>
      <c r="F1081" s="338"/>
      <c r="G1081" s="323"/>
      <c r="H1081" s="396" t="str">
        <f>IF(Business!$D$22&gt;0,+$G1081*Business!$D$20/Business!$D$22,"")</f>
        <v/>
      </c>
      <c r="I1081" s="396" t="str">
        <f>IF(Business!$D$22&gt;0,+$G1081*Business!$D$21/Business!$D$22,"")</f>
        <v/>
      </c>
    </row>
    <row r="1082" spans="1:9">
      <c r="A1082" s="334"/>
      <c r="B1082" s="335"/>
      <c r="C1082" s="335"/>
      <c r="D1082" s="335"/>
      <c r="E1082" s="335"/>
      <c r="F1082" s="338"/>
      <c r="G1082" s="323"/>
      <c r="H1082" s="396" t="str">
        <f>IF(Business!$D$22&gt;0,+$G1082*Business!$D$20/Business!$D$22,"")</f>
        <v/>
      </c>
      <c r="I1082" s="396" t="str">
        <f>IF(Business!$D$22&gt;0,+$G1082*Business!$D$21/Business!$D$22,"")</f>
        <v/>
      </c>
    </row>
    <row r="1083" spans="1:9">
      <c r="A1083" s="334"/>
      <c r="B1083" s="335"/>
      <c r="C1083" s="335"/>
      <c r="D1083" s="335"/>
      <c r="E1083" s="335"/>
      <c r="F1083" s="338"/>
      <c r="G1083" s="323"/>
      <c r="H1083" s="396" t="str">
        <f>IF(Business!$D$22&gt;0,+$G1083*Business!$D$20/Business!$D$22,"")</f>
        <v/>
      </c>
      <c r="I1083" s="396" t="str">
        <f>IF(Business!$D$22&gt;0,+$G1083*Business!$D$21/Business!$D$22,"")</f>
        <v/>
      </c>
    </row>
    <row r="1084" spans="1:9">
      <c r="A1084" s="334"/>
      <c r="B1084" s="335"/>
      <c r="C1084" s="335"/>
      <c r="D1084" s="335"/>
      <c r="E1084" s="335"/>
      <c r="F1084" s="338"/>
      <c r="G1084" s="323"/>
      <c r="H1084" s="396" t="str">
        <f>IF(Business!$D$22&gt;0,+$G1084*Business!$D$20/Business!$D$22,"")</f>
        <v/>
      </c>
      <c r="I1084" s="396" t="str">
        <f>IF(Business!$D$22&gt;0,+$G1084*Business!$D$21/Business!$D$22,"")</f>
        <v/>
      </c>
    </row>
    <row r="1085" spans="1:9">
      <c r="A1085" s="334"/>
      <c r="B1085" s="335"/>
      <c r="C1085" s="335"/>
      <c r="D1085" s="335"/>
      <c r="E1085" s="335"/>
      <c r="F1085" s="338"/>
      <c r="G1085" s="323"/>
      <c r="H1085" s="396" t="str">
        <f>IF(Business!$D$22&gt;0,+$G1085*Business!$D$20/Business!$D$22,"")</f>
        <v/>
      </c>
      <c r="I1085" s="396" t="str">
        <f>IF(Business!$D$22&gt;0,+$G1085*Business!$D$21/Business!$D$22,"")</f>
        <v/>
      </c>
    </row>
    <row r="1086" spans="1:9">
      <c r="A1086" s="334"/>
      <c r="B1086" s="335"/>
      <c r="C1086" s="335"/>
      <c r="D1086" s="335"/>
      <c r="E1086" s="335"/>
      <c r="F1086" s="338"/>
      <c r="G1086" s="323"/>
      <c r="H1086" s="396" t="str">
        <f>IF(Business!$D$22&gt;0,+$G1086*Business!$D$20/Business!$D$22,"")</f>
        <v/>
      </c>
      <c r="I1086" s="396" t="str">
        <f>IF(Business!$D$22&gt;0,+$G1086*Business!$D$21/Business!$D$22,"")</f>
        <v/>
      </c>
    </row>
    <row r="1087" spans="1:9">
      <c r="A1087" s="334"/>
      <c r="B1087" s="335"/>
      <c r="C1087" s="335"/>
      <c r="D1087" s="335"/>
      <c r="E1087" s="335"/>
      <c r="F1087" s="338"/>
      <c r="G1087" s="323"/>
      <c r="H1087" s="396" t="str">
        <f>IF(Business!$D$22&gt;0,+$G1087*Business!$D$20/Business!$D$22,"")</f>
        <v/>
      </c>
      <c r="I1087" s="396" t="str">
        <f>IF(Business!$D$22&gt;0,+$G1087*Business!$D$21/Business!$D$22,"")</f>
        <v/>
      </c>
    </row>
    <row r="1088" spans="1:9">
      <c r="A1088" s="334"/>
      <c r="B1088" s="335"/>
      <c r="C1088" s="335"/>
      <c r="D1088" s="335"/>
      <c r="E1088" s="335"/>
      <c r="F1088" s="338"/>
      <c r="G1088" s="323"/>
      <c r="H1088" s="396" t="str">
        <f>IF(Business!$D$22&gt;0,+$G1088*Business!$D$20/Business!$D$22,"")</f>
        <v/>
      </c>
      <c r="I1088" s="396" t="str">
        <f>IF(Business!$D$22&gt;0,+$G1088*Business!$D$21/Business!$D$22,"")</f>
        <v/>
      </c>
    </row>
    <row r="1089" spans="1:9">
      <c r="A1089" s="334"/>
      <c r="B1089" s="335"/>
      <c r="C1089" s="335"/>
      <c r="D1089" s="335"/>
      <c r="E1089" s="335"/>
      <c r="F1089" s="338"/>
      <c r="G1089" s="323"/>
      <c r="H1089" s="396" t="str">
        <f>IF(Business!$D$22&gt;0,+$G1089*Business!$D$20/Business!$D$22,"")</f>
        <v/>
      </c>
      <c r="I1089" s="396" t="str">
        <f>IF(Business!$D$22&gt;0,+$G1089*Business!$D$21/Business!$D$22,"")</f>
        <v/>
      </c>
    </row>
    <row r="1090" spans="1:9">
      <c r="A1090" s="334"/>
      <c r="B1090" s="335"/>
      <c r="C1090" s="335"/>
      <c r="D1090" s="335"/>
      <c r="E1090" s="335"/>
      <c r="F1090" s="338"/>
      <c r="G1090" s="323"/>
      <c r="H1090" s="396" t="str">
        <f>IF(Business!$D$22&gt;0,+$G1090*Business!$D$20/Business!$D$22,"")</f>
        <v/>
      </c>
      <c r="I1090" s="396" t="str">
        <f>IF(Business!$D$22&gt;0,+$G1090*Business!$D$21/Business!$D$22,"")</f>
        <v/>
      </c>
    </row>
    <row r="1091" spans="1:9">
      <c r="A1091" s="334"/>
      <c r="B1091" s="335"/>
      <c r="C1091" s="335"/>
      <c r="D1091" s="335"/>
      <c r="E1091" s="335"/>
      <c r="F1091" s="338"/>
      <c r="G1091" s="323"/>
      <c r="H1091" s="396" t="str">
        <f>IF(Business!$D$22&gt;0,+$G1091*Business!$D$20/Business!$D$22,"")</f>
        <v/>
      </c>
      <c r="I1091" s="396" t="str">
        <f>IF(Business!$D$22&gt;0,+$G1091*Business!$D$21/Business!$D$22,"")</f>
        <v/>
      </c>
    </row>
    <row r="1092" spans="1:9">
      <c r="A1092" s="334"/>
      <c r="B1092" s="335"/>
      <c r="C1092" s="335"/>
      <c r="D1092" s="335"/>
      <c r="E1092" s="335"/>
      <c r="F1092" s="338"/>
      <c r="G1092" s="323"/>
      <c r="H1092" s="396" t="str">
        <f>IF(Business!$D$22&gt;0,+$G1092*Business!$D$20/Business!$D$22,"")</f>
        <v/>
      </c>
      <c r="I1092" s="396" t="str">
        <f>IF(Business!$D$22&gt;0,+$G1092*Business!$D$21/Business!$D$22,"")</f>
        <v/>
      </c>
    </row>
    <row r="1093" spans="1:9">
      <c r="A1093" s="334"/>
      <c r="B1093" s="335"/>
      <c r="C1093" s="335"/>
      <c r="D1093" s="335"/>
      <c r="E1093" s="335"/>
      <c r="F1093" s="338"/>
      <c r="G1093" s="323"/>
      <c r="H1093" s="396" t="str">
        <f>IF(Business!$D$22&gt;0,+$G1093*Business!$D$20/Business!$D$22,"")</f>
        <v/>
      </c>
      <c r="I1093" s="396" t="str">
        <f>IF(Business!$D$22&gt;0,+$G1093*Business!$D$21/Business!$D$22,"")</f>
        <v/>
      </c>
    </row>
    <row r="1094" spans="1:9">
      <c r="A1094" s="334"/>
      <c r="B1094" s="335"/>
      <c r="C1094" s="335"/>
      <c r="D1094" s="335"/>
      <c r="E1094" s="335"/>
      <c r="F1094" s="338"/>
      <c r="G1094" s="323"/>
      <c r="H1094" s="396" t="str">
        <f>IF(Business!$D$22&gt;0,+$G1094*Business!$D$20/Business!$D$22,"")</f>
        <v/>
      </c>
      <c r="I1094" s="396" t="str">
        <f>IF(Business!$D$22&gt;0,+$G1094*Business!$D$21/Business!$D$22,"")</f>
        <v/>
      </c>
    </row>
    <row r="1095" spans="1:9">
      <c r="A1095" s="334"/>
      <c r="B1095" s="335"/>
      <c r="C1095" s="335"/>
      <c r="D1095" s="335"/>
      <c r="E1095" s="335"/>
      <c r="F1095" s="338"/>
      <c r="G1095" s="323"/>
      <c r="H1095" s="396" t="str">
        <f>IF(Business!$D$22&gt;0,+$G1095*Business!$D$20/Business!$D$22,"")</f>
        <v/>
      </c>
      <c r="I1095" s="396" t="str">
        <f>IF(Business!$D$22&gt;0,+$G1095*Business!$D$21/Business!$D$22,"")</f>
        <v/>
      </c>
    </row>
    <row r="1096" spans="1:9">
      <c r="A1096" s="334"/>
      <c r="B1096" s="335"/>
      <c r="C1096" s="335"/>
      <c r="D1096" s="335"/>
      <c r="E1096" s="335"/>
      <c r="F1096" s="338"/>
      <c r="G1096" s="323"/>
      <c r="H1096" s="396" t="str">
        <f>IF(Business!$D$22&gt;0,+$G1096*Business!$D$20/Business!$D$22,"")</f>
        <v/>
      </c>
      <c r="I1096" s="396" t="str">
        <f>IF(Business!$D$22&gt;0,+$G1096*Business!$D$21/Business!$D$22,"")</f>
        <v/>
      </c>
    </row>
    <row r="1097" spans="1:9">
      <c r="A1097" s="334"/>
      <c r="B1097" s="335"/>
      <c r="C1097" s="335"/>
      <c r="D1097" s="335"/>
      <c r="E1097" s="335"/>
      <c r="F1097" s="338"/>
      <c r="G1097" s="323"/>
      <c r="H1097" s="396" t="str">
        <f>IF(Business!$D$22&gt;0,+$G1097*Business!$D$20/Business!$D$22,"")</f>
        <v/>
      </c>
      <c r="I1097" s="396" t="str">
        <f>IF(Business!$D$22&gt;0,+$G1097*Business!$D$21/Business!$D$22,"")</f>
        <v/>
      </c>
    </row>
    <row r="1098" spans="1:9">
      <c r="A1098" s="334"/>
      <c r="B1098" s="335"/>
      <c r="C1098" s="335"/>
      <c r="D1098" s="335"/>
      <c r="E1098" s="335"/>
      <c r="F1098" s="338"/>
      <c r="G1098" s="323"/>
      <c r="H1098" s="396" t="str">
        <f>IF(Business!$D$22&gt;0,+$G1098*Business!$D$20/Business!$D$22,"")</f>
        <v/>
      </c>
      <c r="I1098" s="396" t="str">
        <f>IF(Business!$D$22&gt;0,+$G1098*Business!$D$21/Business!$D$22,"")</f>
        <v/>
      </c>
    </row>
    <row r="1099" spans="1:9">
      <c r="A1099" s="334"/>
      <c r="B1099" s="335"/>
      <c r="C1099" s="335"/>
      <c r="D1099" s="335"/>
      <c r="E1099" s="335"/>
      <c r="F1099" s="338"/>
      <c r="G1099" s="323"/>
      <c r="H1099" s="396" t="str">
        <f>IF(Business!$D$22&gt;0,+$G1099*Business!$D$20/Business!$D$22,"")</f>
        <v/>
      </c>
      <c r="I1099" s="396" t="str">
        <f>IF(Business!$D$22&gt;0,+$G1099*Business!$D$21/Business!$D$22,"")</f>
        <v/>
      </c>
    </row>
    <row r="1100" spans="1:9">
      <c r="A1100" s="334"/>
      <c r="B1100" s="335"/>
      <c r="C1100" s="335"/>
      <c r="D1100" s="335"/>
      <c r="E1100" s="335"/>
      <c r="F1100" s="338"/>
      <c r="G1100" s="323"/>
      <c r="H1100" s="396" t="str">
        <f>IF(Business!$D$22&gt;0,+$G1100*Business!$D$20/Business!$D$22,"")</f>
        <v/>
      </c>
      <c r="I1100" s="396" t="str">
        <f>IF(Business!$D$22&gt;0,+$G1100*Business!$D$21/Business!$D$22,"")</f>
        <v/>
      </c>
    </row>
    <row r="1101" spans="1:9">
      <c r="A1101" s="334"/>
      <c r="B1101" s="335"/>
      <c r="C1101" s="335"/>
      <c r="D1101" s="335"/>
      <c r="E1101" s="335"/>
      <c r="F1101" s="338"/>
      <c r="G1101" s="323"/>
      <c r="H1101" s="396" t="str">
        <f>IF(Business!$D$22&gt;0,+$G1101*Business!$D$20/Business!$D$22,"")</f>
        <v/>
      </c>
      <c r="I1101" s="396" t="str">
        <f>IF(Business!$D$22&gt;0,+$G1101*Business!$D$21/Business!$D$22,"")</f>
        <v/>
      </c>
    </row>
    <row r="1102" spans="1:9">
      <c r="A1102" s="334"/>
      <c r="B1102" s="335"/>
      <c r="C1102" s="335"/>
      <c r="D1102" s="335"/>
      <c r="E1102" s="335"/>
      <c r="F1102" s="338"/>
      <c r="G1102" s="323"/>
      <c r="H1102" s="396" t="str">
        <f>IF(Business!$D$22&gt;0,+$G1102*Business!$D$20/Business!$D$22,"")</f>
        <v/>
      </c>
      <c r="I1102" s="396" t="str">
        <f>IF(Business!$D$22&gt;0,+$G1102*Business!$D$21/Business!$D$22,"")</f>
        <v/>
      </c>
    </row>
    <row r="1103" spans="1:9">
      <c r="A1103" s="334"/>
      <c r="B1103" s="335"/>
      <c r="C1103" s="335"/>
      <c r="D1103" s="335"/>
      <c r="E1103" s="335"/>
      <c r="F1103" s="338"/>
      <c r="G1103" s="323"/>
      <c r="H1103" s="396" t="str">
        <f>IF(Business!$D$22&gt;0,+$G1103*Business!$D$20/Business!$D$22,"")</f>
        <v/>
      </c>
      <c r="I1103" s="396" t="str">
        <f>IF(Business!$D$22&gt;0,+$G1103*Business!$D$21/Business!$D$22,"")</f>
        <v/>
      </c>
    </row>
    <row r="1104" spans="1:9">
      <c r="A1104" s="334"/>
      <c r="B1104" s="335"/>
      <c r="C1104" s="335"/>
      <c r="D1104" s="335"/>
      <c r="E1104" s="335"/>
      <c r="F1104" s="338"/>
      <c r="G1104" s="323"/>
      <c r="H1104" s="396" t="str">
        <f>IF(Business!$D$22&gt;0,+$G1104*Business!$D$20/Business!$D$22,"")</f>
        <v/>
      </c>
      <c r="I1104" s="396" t="str">
        <f>IF(Business!$D$22&gt;0,+$G1104*Business!$D$21/Business!$D$22,"")</f>
        <v/>
      </c>
    </row>
    <row r="1105" spans="1:9">
      <c r="A1105" s="334"/>
      <c r="B1105" s="335"/>
      <c r="C1105" s="335"/>
      <c r="D1105" s="335"/>
      <c r="E1105" s="335"/>
      <c r="F1105" s="338"/>
      <c r="G1105" s="323"/>
      <c r="H1105" s="396" t="str">
        <f>IF(Business!$D$22&gt;0,+$G1105*Business!$D$20/Business!$D$22,"")</f>
        <v/>
      </c>
      <c r="I1105" s="396" t="str">
        <f>IF(Business!$D$22&gt;0,+$G1105*Business!$D$21/Business!$D$22,"")</f>
        <v/>
      </c>
    </row>
    <row r="1106" spans="1:9">
      <c r="A1106" s="334"/>
      <c r="B1106" s="335"/>
      <c r="C1106" s="335"/>
      <c r="D1106" s="335"/>
      <c r="E1106" s="335"/>
      <c r="F1106" s="338"/>
      <c r="G1106" s="323"/>
      <c r="H1106" s="396" t="str">
        <f>IF(Business!$D$22&gt;0,+$G1106*Business!$D$20/Business!$D$22,"")</f>
        <v/>
      </c>
      <c r="I1106" s="396" t="str">
        <f>IF(Business!$D$22&gt;0,+$G1106*Business!$D$21/Business!$D$22,"")</f>
        <v/>
      </c>
    </row>
    <row r="1107" spans="1:9">
      <c r="A1107" s="334"/>
      <c r="B1107" s="335"/>
      <c r="C1107" s="335"/>
      <c r="D1107" s="335"/>
      <c r="E1107" s="335"/>
      <c r="F1107" s="338"/>
      <c r="G1107" s="323"/>
      <c r="H1107" s="396" t="str">
        <f>IF(Business!$D$22&gt;0,+$G1107*Business!$D$20/Business!$D$22,"")</f>
        <v/>
      </c>
      <c r="I1107" s="396" t="str">
        <f>IF(Business!$D$22&gt;0,+$G1107*Business!$D$21/Business!$D$22,"")</f>
        <v/>
      </c>
    </row>
    <row r="1108" spans="1:9">
      <c r="A1108" s="334"/>
      <c r="B1108" s="335"/>
      <c r="C1108" s="335"/>
      <c r="D1108" s="335"/>
      <c r="E1108" s="335"/>
      <c r="F1108" s="338"/>
      <c r="G1108" s="323"/>
      <c r="H1108" s="396" t="str">
        <f>IF(Business!$D$22&gt;0,+$G1108*Business!$D$20/Business!$D$22,"")</f>
        <v/>
      </c>
      <c r="I1108" s="396" t="str">
        <f>IF(Business!$D$22&gt;0,+$G1108*Business!$D$21/Business!$D$22,"")</f>
        <v/>
      </c>
    </row>
    <row r="1109" spans="1:9">
      <c r="A1109" s="334"/>
      <c r="B1109" s="335"/>
      <c r="C1109" s="335"/>
      <c r="D1109" s="335"/>
      <c r="E1109" s="335"/>
      <c r="F1109" s="338"/>
      <c r="G1109" s="323"/>
      <c r="H1109" s="396" t="str">
        <f>IF(Business!$D$22&gt;0,+$G1109*Business!$D$20/Business!$D$22,"")</f>
        <v/>
      </c>
      <c r="I1109" s="396" t="str">
        <f>IF(Business!$D$22&gt;0,+$G1109*Business!$D$21/Business!$D$22,"")</f>
        <v/>
      </c>
    </row>
    <row r="1110" spans="1:9">
      <c r="A1110" s="334"/>
      <c r="B1110" s="335"/>
      <c r="C1110" s="335"/>
      <c r="D1110" s="335"/>
      <c r="E1110" s="335"/>
      <c r="F1110" s="338"/>
      <c r="G1110" s="323"/>
      <c r="H1110" s="396" t="str">
        <f>IF(Business!$D$22&gt;0,+$G1110*Business!$D$20/Business!$D$22,"")</f>
        <v/>
      </c>
      <c r="I1110" s="396" t="str">
        <f>IF(Business!$D$22&gt;0,+$G1110*Business!$D$21/Business!$D$22,"")</f>
        <v/>
      </c>
    </row>
    <row r="1111" spans="1:9">
      <c r="A1111" s="334"/>
      <c r="B1111" s="335"/>
      <c r="C1111" s="335"/>
      <c r="D1111" s="335"/>
      <c r="E1111" s="335"/>
      <c r="F1111" s="338"/>
      <c r="G1111" s="323"/>
      <c r="H1111" s="396" t="str">
        <f>IF(Business!$D$22&gt;0,+$G1111*Business!$D$20/Business!$D$22,"")</f>
        <v/>
      </c>
      <c r="I1111" s="396" t="str">
        <f>IF(Business!$D$22&gt;0,+$G1111*Business!$D$21/Business!$D$22,"")</f>
        <v/>
      </c>
    </row>
    <row r="1112" spans="1:9">
      <c r="A1112" s="334"/>
      <c r="B1112" s="335"/>
      <c r="C1112" s="335"/>
      <c r="D1112" s="335"/>
      <c r="E1112" s="335"/>
      <c r="F1112" s="338"/>
      <c r="G1112" s="323"/>
      <c r="H1112" s="396" t="str">
        <f>IF(Business!$D$22&gt;0,+$G1112*Business!$D$20/Business!$D$22,"")</f>
        <v/>
      </c>
      <c r="I1112" s="396" t="str">
        <f>IF(Business!$D$22&gt;0,+$G1112*Business!$D$21/Business!$D$22,"")</f>
        <v/>
      </c>
    </row>
    <row r="1113" spans="1:9">
      <c r="A1113" s="334"/>
      <c r="B1113" s="335"/>
      <c r="C1113" s="335"/>
      <c r="D1113" s="335"/>
      <c r="E1113" s="335"/>
      <c r="F1113" s="338"/>
      <c r="G1113" s="323"/>
      <c r="H1113" s="396" t="str">
        <f>IF(Business!$D$22&gt;0,+$G1113*Business!$D$20/Business!$D$22,"")</f>
        <v/>
      </c>
      <c r="I1113" s="396" t="str">
        <f>IF(Business!$D$22&gt;0,+$G1113*Business!$D$21/Business!$D$22,"")</f>
        <v/>
      </c>
    </row>
    <row r="1114" spans="1:9">
      <c r="A1114" s="334"/>
      <c r="B1114" s="335"/>
      <c r="C1114" s="335"/>
      <c r="D1114" s="335"/>
      <c r="E1114" s="335"/>
      <c r="F1114" s="338"/>
      <c r="G1114" s="323"/>
      <c r="H1114" s="396" t="str">
        <f>IF(Business!$D$22&gt;0,+$G1114*Business!$D$20/Business!$D$22,"")</f>
        <v/>
      </c>
      <c r="I1114" s="396" t="str">
        <f>IF(Business!$D$22&gt;0,+$G1114*Business!$D$21/Business!$D$22,"")</f>
        <v/>
      </c>
    </row>
    <row r="1115" spans="1:9">
      <c r="A1115" s="334"/>
      <c r="B1115" s="335"/>
      <c r="C1115" s="335"/>
      <c r="D1115" s="335"/>
      <c r="E1115" s="335"/>
      <c r="F1115" s="338"/>
      <c r="G1115" s="323"/>
      <c r="H1115" s="396" t="str">
        <f>IF(Business!$D$22&gt;0,+$G1115*Business!$D$20/Business!$D$22,"")</f>
        <v/>
      </c>
      <c r="I1115" s="396" t="str">
        <f>IF(Business!$D$22&gt;0,+$G1115*Business!$D$21/Business!$D$22,"")</f>
        <v/>
      </c>
    </row>
    <row r="1116" spans="1:9">
      <c r="A1116" s="334"/>
      <c r="B1116" s="335"/>
      <c r="C1116" s="335"/>
      <c r="D1116" s="335"/>
      <c r="E1116" s="335"/>
      <c r="F1116" s="338"/>
      <c r="G1116" s="323"/>
      <c r="H1116" s="396" t="str">
        <f>IF(Business!$D$22&gt;0,+$G1116*Business!$D$20/Business!$D$22,"")</f>
        <v/>
      </c>
      <c r="I1116" s="396" t="str">
        <f>IF(Business!$D$22&gt;0,+$G1116*Business!$D$21/Business!$D$22,"")</f>
        <v/>
      </c>
    </row>
    <row r="1117" spans="1:9">
      <c r="A1117" s="334"/>
      <c r="B1117" s="335"/>
      <c r="C1117" s="335"/>
      <c r="D1117" s="335"/>
      <c r="E1117" s="335"/>
      <c r="F1117" s="338"/>
      <c r="G1117" s="323"/>
      <c r="H1117" s="396" t="str">
        <f>IF(Business!$D$22&gt;0,+$G1117*Business!$D$20/Business!$D$22,"")</f>
        <v/>
      </c>
      <c r="I1117" s="396" t="str">
        <f>IF(Business!$D$22&gt;0,+$G1117*Business!$D$21/Business!$D$22,"")</f>
        <v/>
      </c>
    </row>
    <row r="1118" spans="1:9">
      <c r="A1118" s="334"/>
      <c r="B1118" s="335"/>
      <c r="C1118" s="335"/>
      <c r="D1118" s="335"/>
      <c r="E1118" s="335"/>
      <c r="F1118" s="338"/>
      <c r="G1118" s="323"/>
      <c r="H1118" s="396" t="str">
        <f>IF(Business!$D$22&gt;0,+$G1118*Business!$D$20/Business!$D$22,"")</f>
        <v/>
      </c>
      <c r="I1118" s="396" t="str">
        <f>IF(Business!$D$22&gt;0,+$G1118*Business!$D$21/Business!$D$22,"")</f>
        <v/>
      </c>
    </row>
    <row r="1119" spans="1:9">
      <c r="A1119" s="334"/>
      <c r="B1119" s="335"/>
      <c r="C1119" s="335"/>
      <c r="D1119" s="335"/>
      <c r="E1119" s="335"/>
      <c r="F1119" s="338"/>
      <c r="G1119" s="323"/>
      <c r="H1119" s="396" t="str">
        <f>IF(Business!$D$22&gt;0,+$G1119*Business!$D$20/Business!$D$22,"")</f>
        <v/>
      </c>
      <c r="I1119" s="396" t="str">
        <f>IF(Business!$D$22&gt;0,+$G1119*Business!$D$21/Business!$D$22,"")</f>
        <v/>
      </c>
    </row>
    <row r="1120" spans="1:9">
      <c r="A1120" s="334"/>
      <c r="B1120" s="335"/>
      <c r="C1120" s="335"/>
      <c r="D1120" s="335"/>
      <c r="E1120" s="335"/>
      <c r="F1120" s="338"/>
      <c r="G1120" s="323"/>
      <c r="H1120" s="396" t="str">
        <f>IF(Business!$D$22&gt;0,+$G1120*Business!$D$20/Business!$D$22,"")</f>
        <v/>
      </c>
      <c r="I1120" s="396" t="str">
        <f>IF(Business!$D$22&gt;0,+$G1120*Business!$D$21/Business!$D$22,"")</f>
        <v/>
      </c>
    </row>
    <row r="1121" spans="1:9">
      <c r="A1121" s="334"/>
      <c r="B1121" s="335"/>
      <c r="C1121" s="335"/>
      <c r="D1121" s="335"/>
      <c r="E1121" s="335"/>
      <c r="F1121" s="338"/>
      <c r="G1121" s="323"/>
      <c r="H1121" s="396" t="str">
        <f>IF(Business!$D$22&gt;0,+$G1121*Business!$D$20/Business!$D$22,"")</f>
        <v/>
      </c>
      <c r="I1121" s="396" t="str">
        <f>IF(Business!$D$22&gt;0,+$G1121*Business!$D$21/Business!$D$22,"")</f>
        <v/>
      </c>
    </row>
    <row r="1122" spans="1:9">
      <c r="A1122" s="334"/>
      <c r="B1122" s="335"/>
      <c r="C1122" s="335"/>
      <c r="D1122" s="335"/>
      <c r="E1122" s="335"/>
      <c r="F1122" s="338"/>
      <c r="G1122" s="323"/>
      <c r="H1122" s="396" t="str">
        <f>IF(Business!$D$22&gt;0,+$G1122*Business!$D$20/Business!$D$22,"")</f>
        <v/>
      </c>
      <c r="I1122" s="396" t="str">
        <f>IF(Business!$D$22&gt;0,+$G1122*Business!$D$21/Business!$D$22,"")</f>
        <v/>
      </c>
    </row>
    <row r="1123" spans="1:9">
      <c r="A1123" s="334"/>
      <c r="B1123" s="335"/>
      <c r="C1123" s="335"/>
      <c r="D1123" s="335"/>
      <c r="E1123" s="335"/>
      <c r="F1123" s="338"/>
      <c r="G1123" s="323"/>
      <c r="H1123" s="396" t="str">
        <f>IF(Business!$D$22&gt;0,+$G1123*Business!$D$20/Business!$D$22,"")</f>
        <v/>
      </c>
      <c r="I1123" s="396" t="str">
        <f>IF(Business!$D$22&gt;0,+$G1123*Business!$D$21/Business!$D$22,"")</f>
        <v/>
      </c>
    </row>
    <row r="1124" spans="1:9">
      <c r="A1124" s="334"/>
      <c r="B1124" s="335"/>
      <c r="C1124" s="335"/>
      <c r="D1124" s="335"/>
      <c r="E1124" s="335"/>
      <c r="F1124" s="338"/>
      <c r="G1124" s="323"/>
      <c r="H1124" s="396" t="str">
        <f>IF(Business!$D$22&gt;0,+$G1124*Business!$D$20/Business!$D$22,"")</f>
        <v/>
      </c>
      <c r="I1124" s="396" t="str">
        <f>IF(Business!$D$22&gt;0,+$G1124*Business!$D$21/Business!$D$22,"")</f>
        <v/>
      </c>
    </row>
    <row r="1125" spans="1:9">
      <c r="A1125" s="334"/>
      <c r="B1125" s="335"/>
      <c r="C1125" s="335"/>
      <c r="D1125" s="335"/>
      <c r="E1125" s="335"/>
      <c r="F1125" s="338"/>
      <c r="G1125" s="323"/>
      <c r="H1125" s="396" t="str">
        <f>IF(Business!$D$22&gt;0,+$G1125*Business!$D$20/Business!$D$22,"")</f>
        <v/>
      </c>
      <c r="I1125" s="396" t="str">
        <f>IF(Business!$D$22&gt;0,+$G1125*Business!$D$21/Business!$D$22,"")</f>
        <v/>
      </c>
    </row>
    <row r="1126" spans="1:9">
      <c r="A1126" s="334"/>
      <c r="B1126" s="335"/>
      <c r="C1126" s="335"/>
      <c r="D1126" s="335"/>
      <c r="E1126" s="335"/>
      <c r="F1126" s="338"/>
      <c r="G1126" s="323"/>
      <c r="H1126" s="396" t="str">
        <f>IF(Business!$D$22&gt;0,+$G1126*Business!$D$20/Business!$D$22,"")</f>
        <v/>
      </c>
      <c r="I1126" s="396" t="str">
        <f>IF(Business!$D$22&gt;0,+$G1126*Business!$D$21/Business!$D$22,"")</f>
        <v/>
      </c>
    </row>
    <row r="1127" spans="1:9">
      <c r="A1127" s="334"/>
      <c r="B1127" s="335"/>
      <c r="C1127" s="335"/>
      <c r="D1127" s="335"/>
      <c r="E1127" s="335"/>
      <c r="F1127" s="338"/>
      <c r="G1127" s="323"/>
      <c r="H1127" s="396" t="str">
        <f>IF(Business!$D$22&gt;0,+$G1127*Business!$D$20/Business!$D$22,"")</f>
        <v/>
      </c>
      <c r="I1127" s="396" t="str">
        <f>IF(Business!$D$22&gt;0,+$G1127*Business!$D$21/Business!$D$22,"")</f>
        <v/>
      </c>
    </row>
    <row r="1128" spans="1:9">
      <c r="A1128" s="334"/>
      <c r="B1128" s="335"/>
      <c r="C1128" s="335"/>
      <c r="D1128" s="335"/>
      <c r="E1128" s="335"/>
      <c r="F1128" s="338"/>
      <c r="G1128" s="323"/>
      <c r="H1128" s="396" t="str">
        <f>IF(Business!$D$22&gt;0,+$G1128*Business!$D$20/Business!$D$22,"")</f>
        <v/>
      </c>
      <c r="I1128" s="396" t="str">
        <f>IF(Business!$D$22&gt;0,+$G1128*Business!$D$21/Business!$D$22,"")</f>
        <v/>
      </c>
    </row>
    <row r="1129" spans="1:9">
      <c r="A1129" s="334"/>
      <c r="B1129" s="335"/>
      <c r="C1129" s="335"/>
      <c r="D1129" s="335"/>
      <c r="E1129" s="335"/>
      <c r="F1129" s="338"/>
      <c r="G1129" s="323"/>
      <c r="H1129" s="396" t="str">
        <f>IF(Business!$D$22&gt;0,+$G1129*Business!$D$20/Business!$D$22,"")</f>
        <v/>
      </c>
      <c r="I1129" s="396" t="str">
        <f>IF(Business!$D$22&gt;0,+$G1129*Business!$D$21/Business!$D$22,"")</f>
        <v/>
      </c>
    </row>
    <row r="1130" spans="1:9">
      <c r="A1130" s="334"/>
      <c r="B1130" s="335"/>
      <c r="C1130" s="335"/>
      <c r="D1130" s="335"/>
      <c r="E1130" s="335"/>
      <c r="F1130" s="338"/>
      <c r="G1130" s="323"/>
      <c r="H1130" s="396" t="str">
        <f>IF(Business!$D$22&gt;0,+$G1130*Business!$D$20/Business!$D$22,"")</f>
        <v/>
      </c>
      <c r="I1130" s="396" t="str">
        <f>IF(Business!$D$22&gt;0,+$G1130*Business!$D$21/Business!$D$22,"")</f>
        <v/>
      </c>
    </row>
    <row r="1131" spans="1:9">
      <c r="A1131" s="334"/>
      <c r="B1131" s="335"/>
      <c r="C1131" s="335"/>
      <c r="D1131" s="335"/>
      <c r="E1131" s="335"/>
      <c r="F1131" s="338"/>
      <c r="G1131" s="323"/>
      <c r="H1131" s="396" t="str">
        <f>IF(Business!$D$22&gt;0,+$G1131*Business!$D$20/Business!$D$22,"")</f>
        <v/>
      </c>
      <c r="I1131" s="396" t="str">
        <f>IF(Business!$D$22&gt;0,+$G1131*Business!$D$21/Business!$D$22,"")</f>
        <v/>
      </c>
    </row>
    <row r="1132" spans="1:9">
      <c r="A1132" s="334"/>
      <c r="B1132" s="335"/>
      <c r="C1132" s="335"/>
      <c r="D1132" s="335"/>
      <c r="E1132" s="335"/>
      <c r="F1132" s="338"/>
      <c r="G1132" s="323"/>
      <c r="H1132" s="396" t="str">
        <f>IF(Business!$D$22&gt;0,+$G1132*Business!$D$20/Business!$D$22,"")</f>
        <v/>
      </c>
      <c r="I1132" s="396" t="str">
        <f>IF(Business!$D$22&gt;0,+$G1132*Business!$D$21/Business!$D$22,"")</f>
        <v/>
      </c>
    </row>
    <row r="1133" spans="1:9">
      <c r="A1133" s="334"/>
      <c r="B1133" s="335"/>
      <c r="C1133" s="335"/>
      <c r="D1133" s="335"/>
      <c r="E1133" s="335"/>
      <c r="F1133" s="338"/>
      <c r="G1133" s="323"/>
      <c r="H1133" s="396" t="str">
        <f>IF(Business!$D$22&gt;0,+$G1133*Business!$D$20/Business!$D$22,"")</f>
        <v/>
      </c>
      <c r="I1133" s="396" t="str">
        <f>IF(Business!$D$22&gt;0,+$G1133*Business!$D$21/Business!$D$22,"")</f>
        <v/>
      </c>
    </row>
    <row r="1134" spans="1:9">
      <c r="A1134" s="334"/>
      <c r="B1134" s="335"/>
      <c r="C1134" s="335"/>
      <c r="D1134" s="335"/>
      <c r="E1134" s="335"/>
      <c r="F1134" s="338"/>
      <c r="G1134" s="323"/>
      <c r="H1134" s="396" t="str">
        <f>IF(Business!$D$22&gt;0,+$G1134*Business!$D$20/Business!$D$22,"")</f>
        <v/>
      </c>
      <c r="I1134" s="396" t="str">
        <f>IF(Business!$D$22&gt;0,+$G1134*Business!$D$21/Business!$D$22,"")</f>
        <v/>
      </c>
    </row>
    <row r="1135" spans="1:9">
      <c r="A1135" s="334"/>
      <c r="B1135" s="335"/>
      <c r="C1135" s="335"/>
      <c r="D1135" s="335"/>
      <c r="E1135" s="335"/>
      <c r="F1135" s="338"/>
      <c r="G1135" s="323"/>
      <c r="H1135" s="396" t="str">
        <f>IF(Business!$D$22&gt;0,+$G1135*Business!$D$20/Business!$D$22,"")</f>
        <v/>
      </c>
      <c r="I1135" s="396" t="str">
        <f>IF(Business!$D$22&gt;0,+$G1135*Business!$D$21/Business!$D$22,"")</f>
        <v/>
      </c>
    </row>
    <row r="1136" spans="1:9">
      <c r="A1136" s="334"/>
      <c r="B1136" s="335"/>
      <c r="C1136" s="335"/>
      <c r="D1136" s="335"/>
      <c r="E1136" s="335"/>
      <c r="F1136" s="338"/>
      <c r="G1136" s="323"/>
      <c r="H1136" s="396" t="str">
        <f>IF(Business!$D$22&gt;0,+$G1136*Business!$D$20/Business!$D$22,"")</f>
        <v/>
      </c>
      <c r="I1136" s="396" t="str">
        <f>IF(Business!$D$22&gt;0,+$G1136*Business!$D$21/Business!$D$22,"")</f>
        <v/>
      </c>
    </row>
    <row r="1137" spans="1:9">
      <c r="A1137" s="334"/>
      <c r="B1137" s="335"/>
      <c r="C1137" s="335"/>
      <c r="D1137" s="335"/>
      <c r="E1137" s="335"/>
      <c r="F1137" s="338"/>
      <c r="G1137" s="323"/>
      <c r="H1137" s="396" t="str">
        <f>IF(Business!$D$22&gt;0,+$G1137*Business!$D$20/Business!$D$22,"")</f>
        <v/>
      </c>
      <c r="I1137" s="396" t="str">
        <f>IF(Business!$D$22&gt;0,+$G1137*Business!$D$21/Business!$D$22,"")</f>
        <v/>
      </c>
    </row>
    <row r="1138" spans="1:9">
      <c r="A1138" s="334"/>
      <c r="B1138" s="335"/>
      <c r="C1138" s="335"/>
      <c r="D1138" s="335"/>
      <c r="E1138" s="335"/>
      <c r="F1138" s="338"/>
      <c r="G1138" s="323"/>
      <c r="H1138" s="396" t="str">
        <f>IF(Business!$D$22&gt;0,+$G1138*Business!$D$20/Business!$D$22,"")</f>
        <v/>
      </c>
      <c r="I1138" s="396" t="str">
        <f>IF(Business!$D$22&gt;0,+$G1138*Business!$D$21/Business!$D$22,"")</f>
        <v/>
      </c>
    </row>
    <row r="1139" spans="1:9">
      <c r="A1139" s="334"/>
      <c r="B1139" s="335"/>
      <c r="C1139" s="335"/>
      <c r="D1139" s="335"/>
      <c r="E1139" s="335"/>
      <c r="F1139" s="338"/>
      <c r="G1139" s="323"/>
      <c r="H1139" s="396" t="str">
        <f>IF(Business!$D$22&gt;0,+$G1139*Business!$D$20/Business!$D$22,"")</f>
        <v/>
      </c>
      <c r="I1139" s="396" t="str">
        <f>IF(Business!$D$22&gt;0,+$G1139*Business!$D$21/Business!$D$22,"")</f>
        <v/>
      </c>
    </row>
    <row r="1140" spans="1:9">
      <c r="A1140" s="334"/>
      <c r="B1140" s="335"/>
      <c r="C1140" s="335"/>
      <c r="D1140" s="335"/>
      <c r="E1140" s="335"/>
      <c r="F1140" s="338"/>
      <c r="G1140" s="323"/>
      <c r="H1140" s="396" t="str">
        <f>IF(Business!$D$22&gt;0,+$G1140*Business!$D$20/Business!$D$22,"")</f>
        <v/>
      </c>
      <c r="I1140" s="396" t="str">
        <f>IF(Business!$D$22&gt;0,+$G1140*Business!$D$21/Business!$D$22,"")</f>
        <v/>
      </c>
    </row>
    <row r="1141" spans="1:9">
      <c r="A1141" s="334"/>
      <c r="B1141" s="335"/>
      <c r="C1141" s="335"/>
      <c r="D1141" s="335"/>
      <c r="E1141" s="335"/>
      <c r="F1141" s="338"/>
      <c r="G1141" s="323"/>
      <c r="H1141" s="396" t="str">
        <f>IF(Business!$D$22&gt;0,+$G1141*Business!$D$20/Business!$D$22,"")</f>
        <v/>
      </c>
      <c r="I1141" s="396" t="str">
        <f>IF(Business!$D$22&gt;0,+$G1141*Business!$D$21/Business!$D$22,"")</f>
        <v/>
      </c>
    </row>
    <row r="1142" spans="1:9">
      <c r="A1142" s="334"/>
      <c r="B1142" s="335"/>
      <c r="C1142" s="335"/>
      <c r="D1142" s="335"/>
      <c r="E1142" s="335"/>
      <c r="F1142" s="338"/>
      <c r="G1142" s="323"/>
      <c r="H1142" s="396" t="str">
        <f>IF(Business!$D$22&gt;0,+$G1142*Business!$D$20/Business!$D$22,"")</f>
        <v/>
      </c>
      <c r="I1142" s="396" t="str">
        <f>IF(Business!$D$22&gt;0,+$G1142*Business!$D$21/Business!$D$22,"")</f>
        <v/>
      </c>
    </row>
    <row r="1143" spans="1:9">
      <c r="A1143" s="334"/>
      <c r="B1143" s="335"/>
      <c r="C1143" s="335"/>
      <c r="D1143" s="335"/>
      <c r="E1143" s="335"/>
      <c r="F1143" s="338"/>
      <c r="G1143" s="323"/>
      <c r="H1143" s="396" t="str">
        <f>IF(Business!$D$22&gt;0,+$G1143*Business!$D$20/Business!$D$22,"")</f>
        <v/>
      </c>
      <c r="I1143" s="396" t="str">
        <f>IF(Business!$D$22&gt;0,+$G1143*Business!$D$21/Business!$D$22,"")</f>
        <v/>
      </c>
    </row>
    <row r="1144" spans="1:9">
      <c r="A1144" s="334"/>
      <c r="B1144" s="335"/>
      <c r="C1144" s="335"/>
      <c r="D1144" s="335"/>
      <c r="E1144" s="335"/>
      <c r="F1144" s="338"/>
      <c r="G1144" s="323"/>
      <c r="H1144" s="396" t="str">
        <f>IF(Business!$D$22&gt;0,+$G1144*Business!$D$20/Business!$D$22,"")</f>
        <v/>
      </c>
      <c r="I1144" s="396" t="str">
        <f>IF(Business!$D$22&gt;0,+$G1144*Business!$D$21/Business!$D$22,"")</f>
        <v/>
      </c>
    </row>
    <row r="1145" spans="1:9">
      <c r="A1145" s="334"/>
      <c r="B1145" s="335"/>
      <c r="C1145" s="335"/>
      <c r="D1145" s="335"/>
      <c r="E1145" s="335"/>
      <c r="F1145" s="338"/>
      <c r="G1145" s="323"/>
      <c r="H1145" s="396" t="str">
        <f>IF(Business!$D$22&gt;0,+$G1145*Business!$D$20/Business!$D$22,"")</f>
        <v/>
      </c>
      <c r="I1145" s="396" t="str">
        <f>IF(Business!$D$22&gt;0,+$G1145*Business!$D$21/Business!$D$22,"")</f>
        <v/>
      </c>
    </row>
    <row r="1146" spans="1:9">
      <c r="A1146" s="334"/>
      <c r="B1146" s="335"/>
      <c r="C1146" s="335"/>
      <c r="D1146" s="335"/>
      <c r="E1146" s="335"/>
      <c r="F1146" s="338"/>
      <c r="G1146" s="323"/>
      <c r="H1146" s="396" t="str">
        <f>IF(Business!$D$22&gt;0,+$G1146*Business!$D$20/Business!$D$22,"")</f>
        <v/>
      </c>
      <c r="I1146" s="396" t="str">
        <f>IF(Business!$D$22&gt;0,+$G1146*Business!$D$21/Business!$D$22,"")</f>
        <v/>
      </c>
    </row>
    <row r="1147" spans="1:9">
      <c r="A1147" s="334"/>
      <c r="B1147" s="335"/>
      <c r="C1147" s="335"/>
      <c r="D1147" s="335"/>
      <c r="E1147" s="335"/>
      <c r="F1147" s="338"/>
      <c r="G1147" s="323"/>
      <c r="H1147" s="396" t="str">
        <f>IF(Business!$D$22&gt;0,+$G1147*Business!$D$20/Business!$D$22,"")</f>
        <v/>
      </c>
      <c r="I1147" s="396" t="str">
        <f>IF(Business!$D$22&gt;0,+$G1147*Business!$D$21/Business!$D$22,"")</f>
        <v/>
      </c>
    </row>
    <row r="1148" spans="1:9">
      <c r="A1148" s="334"/>
      <c r="B1148" s="335"/>
      <c r="C1148" s="335"/>
      <c r="D1148" s="335"/>
      <c r="E1148" s="335"/>
      <c r="F1148" s="338"/>
      <c r="G1148" s="323"/>
      <c r="H1148" s="396" t="str">
        <f>IF(Business!$D$22&gt;0,+$G1148*Business!$D$20/Business!$D$22,"")</f>
        <v/>
      </c>
      <c r="I1148" s="396" t="str">
        <f>IF(Business!$D$22&gt;0,+$G1148*Business!$D$21/Business!$D$22,"")</f>
        <v/>
      </c>
    </row>
    <row r="1149" spans="1:9">
      <c r="A1149" s="334"/>
      <c r="B1149" s="335"/>
      <c r="C1149" s="335"/>
      <c r="D1149" s="335"/>
      <c r="E1149" s="335"/>
      <c r="F1149" s="338"/>
      <c r="G1149" s="323"/>
      <c r="H1149" s="396" t="str">
        <f>IF(Business!$D$22&gt;0,+$G1149*Business!$D$20/Business!$D$22,"")</f>
        <v/>
      </c>
      <c r="I1149" s="396" t="str">
        <f>IF(Business!$D$22&gt;0,+$G1149*Business!$D$21/Business!$D$22,"")</f>
        <v/>
      </c>
    </row>
    <row r="1150" spans="1:9">
      <c r="A1150" s="334"/>
      <c r="B1150" s="335"/>
      <c r="C1150" s="335"/>
      <c r="D1150" s="335"/>
      <c r="E1150" s="335"/>
      <c r="F1150" s="338"/>
      <c r="G1150" s="323"/>
      <c r="H1150" s="396" t="str">
        <f>IF(Business!$D$22&gt;0,+$G1150*Business!$D$20/Business!$D$22,"")</f>
        <v/>
      </c>
      <c r="I1150" s="396" t="str">
        <f>IF(Business!$D$22&gt;0,+$G1150*Business!$D$21/Business!$D$22,"")</f>
        <v/>
      </c>
    </row>
    <row r="1151" spans="1:9">
      <c r="A1151" s="334"/>
      <c r="B1151" s="335"/>
      <c r="C1151" s="335"/>
      <c r="D1151" s="335"/>
      <c r="E1151" s="335"/>
      <c r="F1151" s="338"/>
      <c r="G1151" s="323"/>
      <c r="H1151" s="396" t="str">
        <f>IF(Business!$D$22&gt;0,+$G1151*Business!$D$20/Business!$D$22,"")</f>
        <v/>
      </c>
      <c r="I1151" s="396" t="str">
        <f>IF(Business!$D$22&gt;0,+$G1151*Business!$D$21/Business!$D$22,"")</f>
        <v/>
      </c>
    </row>
    <row r="1152" spans="1:9">
      <c r="A1152" s="334"/>
      <c r="B1152" s="335"/>
      <c r="C1152" s="335"/>
      <c r="D1152" s="335"/>
      <c r="E1152" s="335"/>
      <c r="F1152" s="338"/>
      <c r="G1152" s="323"/>
      <c r="H1152" s="396" t="str">
        <f>IF(Business!$D$22&gt;0,+$G1152*Business!$D$20/Business!$D$22,"")</f>
        <v/>
      </c>
      <c r="I1152" s="396" t="str">
        <f>IF(Business!$D$22&gt;0,+$G1152*Business!$D$21/Business!$D$22,"")</f>
        <v/>
      </c>
    </row>
    <row r="1153" spans="1:9">
      <c r="A1153" s="334"/>
      <c r="B1153" s="335"/>
      <c r="C1153" s="335"/>
      <c r="D1153" s="335"/>
      <c r="E1153" s="335"/>
      <c r="F1153" s="338"/>
      <c r="G1153" s="323"/>
      <c r="H1153" s="396" t="str">
        <f>IF(Business!$D$22&gt;0,+$G1153*Business!$D$20/Business!$D$22,"")</f>
        <v/>
      </c>
      <c r="I1153" s="396" t="str">
        <f>IF(Business!$D$22&gt;0,+$G1153*Business!$D$21/Business!$D$22,"")</f>
        <v/>
      </c>
    </row>
    <row r="1154" spans="1:9">
      <c r="A1154" s="334"/>
      <c r="B1154" s="335"/>
      <c r="C1154" s="335"/>
      <c r="D1154" s="335"/>
      <c r="E1154" s="335"/>
      <c r="F1154" s="338"/>
      <c r="G1154" s="323"/>
      <c r="H1154" s="396" t="str">
        <f>IF(Business!$D$22&gt;0,+$G1154*Business!$D$20/Business!$D$22,"")</f>
        <v/>
      </c>
      <c r="I1154" s="396" t="str">
        <f>IF(Business!$D$22&gt;0,+$G1154*Business!$D$21/Business!$D$22,"")</f>
        <v/>
      </c>
    </row>
    <row r="1155" spans="1:9">
      <c r="A1155" s="334"/>
      <c r="B1155" s="335"/>
      <c r="C1155" s="335"/>
      <c r="D1155" s="335"/>
      <c r="E1155" s="335"/>
      <c r="F1155" s="338"/>
      <c r="G1155" s="323"/>
      <c r="H1155" s="396" t="str">
        <f>IF(Business!$D$22&gt;0,+$G1155*Business!$D$20/Business!$D$22,"")</f>
        <v/>
      </c>
      <c r="I1155" s="396" t="str">
        <f>IF(Business!$D$22&gt;0,+$G1155*Business!$D$21/Business!$D$22,"")</f>
        <v/>
      </c>
    </row>
    <row r="1156" spans="1:9">
      <c r="A1156" s="334"/>
      <c r="B1156" s="335"/>
      <c r="C1156" s="335"/>
      <c r="D1156" s="335"/>
      <c r="E1156" s="335"/>
      <c r="F1156" s="338"/>
      <c r="G1156" s="323"/>
      <c r="H1156" s="396" t="str">
        <f>IF(Business!$D$22&gt;0,+$G1156*Business!$D$20/Business!$D$22,"")</f>
        <v/>
      </c>
      <c r="I1156" s="396" t="str">
        <f>IF(Business!$D$22&gt;0,+$G1156*Business!$D$21/Business!$D$22,"")</f>
        <v/>
      </c>
    </row>
    <row r="1157" spans="1:9">
      <c r="A1157" s="334"/>
      <c r="B1157" s="335"/>
      <c r="C1157" s="335"/>
      <c r="D1157" s="335"/>
      <c r="E1157" s="335"/>
      <c r="F1157" s="338"/>
      <c r="G1157" s="323"/>
      <c r="H1157" s="396" t="str">
        <f>IF(Business!$D$22&gt;0,+$G1157*Business!$D$20/Business!$D$22,"")</f>
        <v/>
      </c>
      <c r="I1157" s="396" t="str">
        <f>IF(Business!$D$22&gt;0,+$G1157*Business!$D$21/Business!$D$22,"")</f>
        <v/>
      </c>
    </row>
    <row r="1158" spans="1:9">
      <c r="A1158" s="334"/>
      <c r="B1158" s="335"/>
      <c r="C1158" s="335"/>
      <c r="D1158" s="335"/>
      <c r="E1158" s="335"/>
      <c r="F1158" s="338"/>
      <c r="G1158" s="323"/>
      <c r="H1158" s="396" t="str">
        <f>IF(Business!$D$22&gt;0,+$G1158*Business!$D$20/Business!$D$22,"")</f>
        <v/>
      </c>
      <c r="I1158" s="396" t="str">
        <f>IF(Business!$D$22&gt;0,+$G1158*Business!$D$21/Business!$D$22,"")</f>
        <v/>
      </c>
    </row>
    <row r="1159" spans="1:9">
      <c r="A1159" s="334"/>
      <c r="B1159" s="335"/>
      <c r="C1159" s="335"/>
      <c r="D1159" s="335"/>
      <c r="E1159" s="335"/>
      <c r="F1159" s="338"/>
      <c r="G1159" s="323"/>
      <c r="H1159" s="396" t="str">
        <f>IF(Business!$D$22&gt;0,+$G1159*Business!$D$20/Business!$D$22,"")</f>
        <v/>
      </c>
      <c r="I1159" s="396" t="str">
        <f>IF(Business!$D$22&gt;0,+$G1159*Business!$D$21/Business!$D$22,"")</f>
        <v/>
      </c>
    </row>
    <row r="1160" spans="1:9">
      <c r="A1160" s="334"/>
      <c r="B1160" s="335"/>
      <c r="C1160" s="335"/>
      <c r="D1160" s="335"/>
      <c r="E1160" s="335"/>
      <c r="F1160" s="338"/>
      <c r="G1160" s="323"/>
      <c r="H1160" s="396" t="str">
        <f>IF(Business!$D$22&gt;0,+$G1160*Business!$D$20/Business!$D$22,"")</f>
        <v/>
      </c>
      <c r="I1160" s="396" t="str">
        <f>IF(Business!$D$22&gt;0,+$G1160*Business!$D$21/Business!$D$22,"")</f>
        <v/>
      </c>
    </row>
    <row r="1161" spans="1:9">
      <c r="A1161" s="334"/>
      <c r="B1161" s="335"/>
      <c r="C1161" s="335"/>
      <c r="D1161" s="335"/>
      <c r="E1161" s="335"/>
      <c r="F1161" s="338"/>
      <c r="G1161" s="323"/>
      <c r="H1161" s="396" t="str">
        <f>IF(Business!$D$22&gt;0,+$G1161*Business!$D$20/Business!$D$22,"")</f>
        <v/>
      </c>
      <c r="I1161" s="396" t="str">
        <f>IF(Business!$D$22&gt;0,+$G1161*Business!$D$21/Business!$D$22,"")</f>
        <v/>
      </c>
    </row>
    <row r="1162" spans="1:9">
      <c r="A1162" s="334"/>
      <c r="B1162" s="335"/>
      <c r="C1162" s="335"/>
      <c r="D1162" s="335"/>
      <c r="E1162" s="335"/>
      <c r="F1162" s="338"/>
      <c r="G1162" s="323"/>
      <c r="H1162" s="396" t="str">
        <f>IF(Business!$D$22&gt;0,+$G1162*Business!$D$20/Business!$D$22,"")</f>
        <v/>
      </c>
      <c r="I1162" s="396" t="str">
        <f>IF(Business!$D$22&gt;0,+$G1162*Business!$D$21/Business!$D$22,"")</f>
        <v/>
      </c>
    </row>
    <row r="1163" spans="1:9">
      <c r="A1163" s="334"/>
      <c r="B1163" s="335"/>
      <c r="C1163" s="335"/>
      <c r="D1163" s="335"/>
      <c r="E1163" s="335"/>
      <c r="F1163" s="338"/>
      <c r="G1163" s="323"/>
      <c r="H1163" s="396" t="str">
        <f>IF(Business!$D$22&gt;0,+$G1163*Business!$D$20/Business!$D$22,"")</f>
        <v/>
      </c>
      <c r="I1163" s="396" t="str">
        <f>IF(Business!$D$22&gt;0,+$G1163*Business!$D$21/Business!$D$22,"")</f>
        <v/>
      </c>
    </row>
    <row r="1164" spans="1:9">
      <c r="A1164" s="334"/>
      <c r="B1164" s="335"/>
      <c r="C1164" s="335"/>
      <c r="D1164" s="335"/>
      <c r="E1164" s="335"/>
      <c r="F1164" s="338"/>
      <c r="G1164" s="323"/>
      <c r="H1164" s="396" t="str">
        <f>IF(Business!$D$22&gt;0,+$G1164*Business!$D$20/Business!$D$22,"")</f>
        <v/>
      </c>
      <c r="I1164" s="396" t="str">
        <f>IF(Business!$D$22&gt;0,+$G1164*Business!$D$21/Business!$D$22,"")</f>
        <v/>
      </c>
    </row>
    <row r="1165" spans="1:9">
      <c r="A1165" s="334"/>
      <c r="B1165" s="335"/>
      <c r="C1165" s="335"/>
      <c r="D1165" s="335"/>
      <c r="E1165" s="335"/>
      <c r="F1165" s="338"/>
      <c r="G1165" s="323"/>
      <c r="H1165" s="396" t="str">
        <f>IF(Business!$D$22&gt;0,+$G1165*Business!$D$20/Business!$D$22,"")</f>
        <v/>
      </c>
      <c r="I1165" s="396" t="str">
        <f>IF(Business!$D$22&gt;0,+$G1165*Business!$D$21/Business!$D$22,"")</f>
        <v/>
      </c>
    </row>
    <row r="1166" spans="1:9">
      <c r="A1166" s="334"/>
      <c r="B1166" s="335"/>
      <c r="C1166" s="335"/>
      <c r="D1166" s="335"/>
      <c r="E1166" s="335"/>
      <c r="F1166" s="338"/>
      <c r="G1166" s="323"/>
      <c r="H1166" s="396" t="str">
        <f>IF(Business!$D$22&gt;0,+$G1166*Business!$D$20/Business!$D$22,"")</f>
        <v/>
      </c>
      <c r="I1166" s="396" t="str">
        <f>IF(Business!$D$22&gt;0,+$G1166*Business!$D$21/Business!$D$22,"")</f>
        <v/>
      </c>
    </row>
    <row r="1167" spans="1:9">
      <c r="A1167" s="334"/>
      <c r="B1167" s="335"/>
      <c r="C1167" s="335"/>
      <c r="D1167" s="335"/>
      <c r="E1167" s="335"/>
      <c r="F1167" s="338"/>
      <c r="G1167" s="323"/>
      <c r="H1167" s="396" t="str">
        <f>IF(Business!$D$22&gt;0,+$G1167*Business!$D$20/Business!$D$22,"")</f>
        <v/>
      </c>
      <c r="I1167" s="396" t="str">
        <f>IF(Business!$D$22&gt;0,+$G1167*Business!$D$21/Business!$D$22,"")</f>
        <v/>
      </c>
    </row>
    <row r="1168" spans="1:9">
      <c r="A1168" s="334"/>
      <c r="B1168" s="335"/>
      <c r="C1168" s="335"/>
      <c r="D1168" s="335"/>
      <c r="E1168" s="335"/>
      <c r="F1168" s="338"/>
      <c r="G1168" s="323"/>
      <c r="H1168" s="396" t="str">
        <f>IF(Business!$D$22&gt;0,+$G1168*Business!$D$20/Business!$D$22,"")</f>
        <v/>
      </c>
      <c r="I1168" s="396" t="str">
        <f>IF(Business!$D$22&gt;0,+$G1168*Business!$D$21/Business!$D$22,"")</f>
        <v/>
      </c>
    </row>
    <row r="1169" spans="1:9">
      <c r="A1169" s="334"/>
      <c r="B1169" s="335"/>
      <c r="C1169" s="335"/>
      <c r="D1169" s="335"/>
      <c r="E1169" s="335"/>
      <c r="F1169" s="338"/>
      <c r="G1169" s="323"/>
      <c r="H1169" s="396" t="str">
        <f>IF(Business!$D$22&gt;0,+$G1169*Business!$D$20/Business!$D$22,"")</f>
        <v/>
      </c>
      <c r="I1169" s="396" t="str">
        <f>IF(Business!$D$22&gt;0,+$G1169*Business!$D$21/Business!$D$22,"")</f>
        <v/>
      </c>
    </row>
    <row r="1170" spans="1:9">
      <c r="A1170" s="334"/>
      <c r="B1170" s="335"/>
      <c r="C1170" s="335"/>
      <c r="D1170" s="335"/>
      <c r="E1170" s="335"/>
      <c r="F1170" s="338"/>
      <c r="G1170" s="323"/>
      <c r="H1170" s="396" t="str">
        <f>IF(Business!$D$22&gt;0,+$G1170*Business!$D$20/Business!$D$22,"")</f>
        <v/>
      </c>
      <c r="I1170" s="396" t="str">
        <f>IF(Business!$D$22&gt;0,+$G1170*Business!$D$21/Business!$D$22,"")</f>
        <v/>
      </c>
    </row>
    <row r="1171" spans="1:9">
      <c r="A1171" s="334"/>
      <c r="B1171" s="335"/>
      <c r="C1171" s="335"/>
      <c r="D1171" s="335"/>
      <c r="E1171" s="335"/>
      <c r="F1171" s="338"/>
      <c r="G1171" s="323"/>
      <c r="H1171" s="396" t="str">
        <f>IF(Business!$D$22&gt;0,+$G1171*Business!$D$20/Business!$D$22,"")</f>
        <v/>
      </c>
      <c r="I1171" s="396" t="str">
        <f>IF(Business!$D$22&gt;0,+$G1171*Business!$D$21/Business!$D$22,"")</f>
        <v/>
      </c>
    </row>
    <row r="1172" spans="1:9">
      <c r="A1172" s="334"/>
      <c r="B1172" s="335"/>
      <c r="C1172" s="335"/>
      <c r="D1172" s="335"/>
      <c r="E1172" s="335"/>
      <c r="F1172" s="338"/>
      <c r="G1172" s="323"/>
      <c r="H1172" s="396" t="str">
        <f>IF(Business!$D$22&gt;0,+$G1172*Business!$D$20/Business!$D$22,"")</f>
        <v/>
      </c>
      <c r="I1172" s="396" t="str">
        <f>IF(Business!$D$22&gt;0,+$G1172*Business!$D$21/Business!$D$22,"")</f>
        <v/>
      </c>
    </row>
    <row r="1173" spans="1:9">
      <c r="A1173" s="334"/>
      <c r="B1173" s="335"/>
      <c r="C1173" s="335"/>
      <c r="D1173" s="335"/>
      <c r="E1173" s="335"/>
      <c r="F1173" s="338"/>
      <c r="G1173" s="323"/>
      <c r="H1173" s="396" t="str">
        <f>IF(Business!$D$22&gt;0,+$G1173*Business!$D$20/Business!$D$22,"")</f>
        <v/>
      </c>
      <c r="I1173" s="396" t="str">
        <f>IF(Business!$D$22&gt;0,+$G1173*Business!$D$21/Business!$D$22,"")</f>
        <v/>
      </c>
    </row>
    <row r="1174" spans="1:9">
      <c r="A1174" s="334"/>
      <c r="B1174" s="335"/>
      <c r="C1174" s="335"/>
      <c r="D1174" s="335"/>
      <c r="E1174" s="335"/>
      <c r="F1174" s="338"/>
      <c r="G1174" s="323"/>
      <c r="H1174" s="396" t="str">
        <f>IF(Business!$D$22&gt;0,+$G1174*Business!$D$20/Business!$D$22,"")</f>
        <v/>
      </c>
      <c r="I1174" s="396" t="str">
        <f>IF(Business!$D$22&gt;0,+$G1174*Business!$D$21/Business!$D$22,"")</f>
        <v/>
      </c>
    </row>
    <row r="1175" spans="1:9">
      <c r="A1175" s="334"/>
      <c r="B1175" s="335"/>
      <c r="C1175" s="335"/>
      <c r="D1175" s="335"/>
      <c r="E1175" s="335"/>
      <c r="F1175" s="338"/>
      <c r="G1175" s="323"/>
      <c r="H1175" s="396" t="str">
        <f>IF(Business!$D$22&gt;0,+$G1175*Business!$D$20/Business!$D$22,"")</f>
        <v/>
      </c>
      <c r="I1175" s="396" t="str">
        <f>IF(Business!$D$22&gt;0,+$G1175*Business!$D$21/Business!$D$22,"")</f>
        <v/>
      </c>
    </row>
    <row r="1176" spans="1:9">
      <c r="A1176" s="334"/>
      <c r="B1176" s="335"/>
      <c r="C1176" s="335"/>
      <c r="D1176" s="335"/>
      <c r="E1176" s="335"/>
      <c r="F1176" s="338"/>
      <c r="G1176" s="323"/>
      <c r="H1176" s="396" t="str">
        <f>IF(Business!$D$22&gt;0,+$G1176*Business!$D$20/Business!$D$22,"")</f>
        <v/>
      </c>
      <c r="I1176" s="396" t="str">
        <f>IF(Business!$D$22&gt;0,+$G1176*Business!$D$21/Business!$D$22,"")</f>
        <v/>
      </c>
    </row>
    <row r="1177" spans="1:9">
      <c r="A1177" s="334"/>
      <c r="B1177" s="335"/>
      <c r="C1177" s="335"/>
      <c r="D1177" s="335"/>
      <c r="E1177" s="335"/>
      <c r="F1177" s="338"/>
      <c r="G1177" s="323"/>
      <c r="H1177" s="396" t="str">
        <f>IF(Business!$D$22&gt;0,+$G1177*Business!$D$20/Business!$D$22,"")</f>
        <v/>
      </c>
      <c r="I1177" s="396" t="str">
        <f>IF(Business!$D$22&gt;0,+$G1177*Business!$D$21/Business!$D$22,"")</f>
        <v/>
      </c>
    </row>
    <row r="1178" spans="1:9">
      <c r="A1178" s="334"/>
      <c r="B1178" s="335"/>
      <c r="C1178" s="335"/>
      <c r="D1178" s="335"/>
      <c r="E1178" s="335"/>
      <c r="F1178" s="338"/>
      <c r="G1178" s="323"/>
      <c r="H1178" s="396" t="str">
        <f>IF(Business!$D$22&gt;0,+$G1178*Business!$D$20/Business!$D$22,"")</f>
        <v/>
      </c>
      <c r="I1178" s="396" t="str">
        <f>IF(Business!$D$22&gt;0,+$G1178*Business!$D$21/Business!$D$22,"")</f>
        <v/>
      </c>
    </row>
    <row r="1179" spans="1:9">
      <c r="A1179" s="334"/>
      <c r="B1179" s="335"/>
      <c r="C1179" s="335"/>
      <c r="D1179" s="335"/>
      <c r="E1179" s="335"/>
      <c r="F1179" s="338"/>
      <c r="G1179" s="323"/>
      <c r="H1179" s="396" t="str">
        <f>IF(Business!$D$22&gt;0,+$G1179*Business!$D$20/Business!$D$22,"")</f>
        <v/>
      </c>
      <c r="I1179" s="396" t="str">
        <f>IF(Business!$D$22&gt;0,+$G1179*Business!$D$21/Business!$D$22,"")</f>
        <v/>
      </c>
    </row>
    <row r="1180" spans="1:9">
      <c r="A1180" s="334"/>
      <c r="B1180" s="335"/>
      <c r="C1180" s="335"/>
      <c r="D1180" s="335"/>
      <c r="E1180" s="335"/>
      <c r="F1180" s="338"/>
      <c r="G1180" s="323"/>
      <c r="H1180" s="396" t="str">
        <f>IF(Business!$D$22&gt;0,+$G1180*Business!$D$20/Business!$D$22,"")</f>
        <v/>
      </c>
      <c r="I1180" s="396" t="str">
        <f>IF(Business!$D$22&gt;0,+$G1180*Business!$D$21/Business!$D$22,"")</f>
        <v/>
      </c>
    </row>
    <row r="1181" spans="1:9">
      <c r="A1181" s="334"/>
      <c r="B1181" s="335"/>
      <c r="C1181" s="335"/>
      <c r="D1181" s="335"/>
      <c r="E1181" s="335"/>
      <c r="F1181" s="338"/>
      <c r="G1181" s="323"/>
      <c r="H1181" s="396" t="str">
        <f>IF(Business!$D$22&gt;0,+$G1181*Business!$D$20/Business!$D$22,"")</f>
        <v/>
      </c>
      <c r="I1181" s="396" t="str">
        <f>IF(Business!$D$22&gt;0,+$G1181*Business!$D$21/Business!$D$22,"")</f>
        <v/>
      </c>
    </row>
    <row r="1182" spans="1:9">
      <c r="A1182" s="334"/>
      <c r="B1182" s="335"/>
      <c r="C1182" s="335"/>
      <c r="D1182" s="335"/>
      <c r="E1182" s="335"/>
      <c r="F1182" s="338"/>
      <c r="G1182" s="323"/>
      <c r="H1182" s="396" t="str">
        <f>IF(Business!$D$22&gt;0,+$G1182*Business!$D$20/Business!$D$22,"")</f>
        <v/>
      </c>
      <c r="I1182" s="396" t="str">
        <f>IF(Business!$D$22&gt;0,+$G1182*Business!$D$21/Business!$D$22,"")</f>
        <v/>
      </c>
    </row>
    <row r="1183" spans="1:9">
      <c r="A1183" s="334"/>
      <c r="B1183" s="335"/>
      <c r="C1183" s="335"/>
      <c r="D1183" s="335"/>
      <c r="E1183" s="335"/>
      <c r="F1183" s="338"/>
      <c r="G1183" s="323"/>
      <c r="H1183" s="396" t="str">
        <f>IF(Business!$D$22&gt;0,+$G1183*Business!$D$20/Business!$D$22,"")</f>
        <v/>
      </c>
      <c r="I1183" s="396" t="str">
        <f>IF(Business!$D$22&gt;0,+$G1183*Business!$D$21/Business!$D$22,"")</f>
        <v/>
      </c>
    </row>
    <row r="1184" spans="1:9">
      <c r="A1184" s="334"/>
      <c r="B1184" s="335"/>
      <c r="C1184" s="335"/>
      <c r="D1184" s="335"/>
      <c r="E1184" s="335"/>
      <c r="F1184" s="338"/>
      <c r="G1184" s="323"/>
      <c r="H1184" s="396" t="str">
        <f>IF(Business!$D$22&gt;0,+$G1184*Business!$D$20/Business!$D$22,"")</f>
        <v/>
      </c>
      <c r="I1184" s="396" t="str">
        <f>IF(Business!$D$22&gt;0,+$G1184*Business!$D$21/Business!$D$22,"")</f>
        <v/>
      </c>
    </row>
    <row r="1185" spans="1:9">
      <c r="A1185" s="334"/>
      <c r="B1185" s="335"/>
      <c r="C1185" s="335"/>
      <c r="D1185" s="335"/>
      <c r="E1185" s="335"/>
      <c r="F1185" s="338"/>
      <c r="G1185" s="323"/>
      <c r="H1185" s="396" t="str">
        <f>IF(Business!$D$22&gt;0,+$G1185*Business!$D$20/Business!$D$22,"")</f>
        <v/>
      </c>
      <c r="I1185" s="396" t="str">
        <f>IF(Business!$D$22&gt;0,+$G1185*Business!$D$21/Business!$D$22,"")</f>
        <v/>
      </c>
    </row>
    <row r="1186" spans="1:9">
      <c r="A1186" s="334"/>
      <c r="B1186" s="335"/>
      <c r="C1186" s="335"/>
      <c r="D1186" s="335"/>
      <c r="E1186" s="335"/>
      <c r="F1186" s="338"/>
      <c r="G1186" s="323"/>
      <c r="H1186" s="396" t="str">
        <f>IF(Business!$D$22&gt;0,+$G1186*Business!$D$20/Business!$D$22,"")</f>
        <v/>
      </c>
      <c r="I1186" s="396" t="str">
        <f>IF(Business!$D$22&gt;0,+$G1186*Business!$D$21/Business!$D$22,"")</f>
        <v/>
      </c>
    </row>
    <row r="1187" spans="1:9">
      <c r="A1187" s="334"/>
      <c r="B1187" s="335"/>
      <c r="C1187" s="335"/>
      <c r="D1187" s="335"/>
      <c r="E1187" s="335"/>
      <c r="F1187" s="338"/>
      <c r="G1187" s="323"/>
      <c r="H1187" s="396" t="str">
        <f>IF(Business!$D$22&gt;0,+$G1187*Business!$D$20/Business!$D$22,"")</f>
        <v/>
      </c>
      <c r="I1187" s="396" t="str">
        <f>IF(Business!$D$22&gt;0,+$G1187*Business!$D$21/Business!$D$22,"")</f>
        <v/>
      </c>
    </row>
    <row r="1188" spans="1:9">
      <c r="A1188" s="334"/>
      <c r="B1188" s="335"/>
      <c r="C1188" s="335"/>
      <c r="D1188" s="335"/>
      <c r="E1188" s="335"/>
      <c r="F1188" s="338"/>
      <c r="G1188" s="323"/>
      <c r="H1188" s="396" t="str">
        <f>IF(Business!$D$22&gt;0,+$G1188*Business!$D$20/Business!$D$22,"")</f>
        <v/>
      </c>
      <c r="I1188" s="396" t="str">
        <f>IF(Business!$D$22&gt;0,+$G1188*Business!$D$21/Business!$D$22,"")</f>
        <v/>
      </c>
    </row>
    <row r="1189" spans="1:9">
      <c r="A1189" s="334"/>
      <c r="B1189" s="335"/>
      <c r="C1189" s="335"/>
      <c r="D1189" s="335"/>
      <c r="E1189" s="335"/>
      <c r="F1189" s="338"/>
      <c r="G1189" s="323"/>
      <c r="H1189" s="396" t="str">
        <f>IF(Business!$D$22&gt;0,+$G1189*Business!$D$20/Business!$D$22,"")</f>
        <v/>
      </c>
      <c r="I1189" s="396" t="str">
        <f>IF(Business!$D$22&gt;0,+$G1189*Business!$D$21/Business!$D$22,"")</f>
        <v/>
      </c>
    </row>
    <row r="1190" spans="1:9">
      <c r="A1190" s="334"/>
      <c r="B1190" s="335"/>
      <c r="C1190" s="335"/>
      <c r="D1190" s="335"/>
      <c r="E1190" s="335"/>
      <c r="F1190" s="338"/>
      <c r="G1190" s="323"/>
      <c r="H1190" s="396" t="str">
        <f>IF(Business!$D$22&gt;0,+$G1190*Business!$D$20/Business!$D$22,"")</f>
        <v/>
      </c>
      <c r="I1190" s="396" t="str">
        <f>IF(Business!$D$22&gt;0,+$G1190*Business!$D$21/Business!$D$22,"")</f>
        <v/>
      </c>
    </row>
    <row r="1191" spans="1:9">
      <c r="A1191" s="334"/>
      <c r="B1191" s="335"/>
      <c r="C1191" s="335"/>
      <c r="D1191" s="335"/>
      <c r="E1191" s="335"/>
      <c r="F1191" s="338"/>
      <c r="G1191" s="323"/>
      <c r="H1191" s="396" t="str">
        <f>IF(Business!$D$22&gt;0,+$G1191*Business!$D$20/Business!$D$22,"")</f>
        <v/>
      </c>
      <c r="I1191" s="396" t="str">
        <f>IF(Business!$D$22&gt;0,+$G1191*Business!$D$21/Business!$D$22,"")</f>
        <v/>
      </c>
    </row>
    <row r="1192" spans="1:9">
      <c r="A1192" s="334"/>
      <c r="B1192" s="335"/>
      <c r="C1192" s="335"/>
      <c r="D1192" s="335"/>
      <c r="E1192" s="335"/>
      <c r="F1192" s="338"/>
      <c r="G1192" s="323"/>
      <c r="H1192" s="396" t="str">
        <f>IF(Business!$D$22&gt;0,+$G1192*Business!$D$20/Business!$D$22,"")</f>
        <v/>
      </c>
      <c r="I1192" s="396" t="str">
        <f>IF(Business!$D$22&gt;0,+$G1192*Business!$D$21/Business!$D$22,"")</f>
        <v/>
      </c>
    </row>
    <row r="1193" spans="1:9">
      <c r="A1193" s="334"/>
      <c r="B1193" s="335"/>
      <c r="C1193" s="335"/>
      <c r="D1193" s="335"/>
      <c r="E1193" s="335"/>
      <c r="F1193" s="338"/>
      <c r="G1193" s="323"/>
      <c r="H1193" s="396" t="str">
        <f>IF(Business!$D$22&gt;0,+$G1193*Business!$D$20/Business!$D$22,"")</f>
        <v/>
      </c>
      <c r="I1193" s="396" t="str">
        <f>IF(Business!$D$22&gt;0,+$G1193*Business!$D$21/Business!$D$22,"")</f>
        <v/>
      </c>
    </row>
    <row r="1194" spans="1:9">
      <c r="A1194" s="334"/>
      <c r="B1194" s="335"/>
      <c r="C1194" s="335"/>
      <c r="D1194" s="335"/>
      <c r="E1194" s="335"/>
      <c r="F1194" s="338"/>
      <c r="G1194" s="323"/>
      <c r="H1194" s="396" t="str">
        <f>IF(Business!$D$22&gt;0,+$G1194*Business!$D$20/Business!$D$22,"")</f>
        <v/>
      </c>
      <c r="I1194" s="396" t="str">
        <f>IF(Business!$D$22&gt;0,+$G1194*Business!$D$21/Business!$D$22,"")</f>
        <v/>
      </c>
    </row>
    <row r="1195" spans="1:9">
      <c r="A1195" s="334"/>
      <c r="B1195" s="335"/>
      <c r="C1195" s="335"/>
      <c r="D1195" s="335"/>
      <c r="E1195" s="335"/>
      <c r="F1195" s="338"/>
      <c r="G1195" s="323"/>
      <c r="H1195" s="396" t="str">
        <f>IF(Business!$D$22&gt;0,+$G1195*Business!$D$20/Business!$D$22,"")</f>
        <v/>
      </c>
      <c r="I1195" s="396" t="str">
        <f>IF(Business!$D$22&gt;0,+$G1195*Business!$D$21/Business!$D$22,"")</f>
        <v/>
      </c>
    </row>
    <row r="1196" spans="1:9">
      <c r="A1196" s="334"/>
      <c r="B1196" s="335"/>
      <c r="C1196" s="335"/>
      <c r="D1196" s="335"/>
      <c r="E1196" s="335"/>
      <c r="F1196" s="338"/>
      <c r="G1196" s="323"/>
      <c r="H1196" s="396" t="str">
        <f>IF(Business!$D$22&gt;0,+$G1196*Business!$D$20/Business!$D$22,"")</f>
        <v/>
      </c>
      <c r="I1196" s="396" t="str">
        <f>IF(Business!$D$22&gt;0,+$G1196*Business!$D$21/Business!$D$22,"")</f>
        <v/>
      </c>
    </row>
    <row r="1197" spans="1:9">
      <c r="A1197" s="334"/>
      <c r="B1197" s="335"/>
      <c r="C1197" s="335"/>
      <c r="D1197" s="335"/>
      <c r="E1197" s="335"/>
      <c r="F1197" s="338"/>
      <c r="G1197" s="323"/>
      <c r="H1197" s="396" t="str">
        <f>IF(Business!$D$22&gt;0,+$G1197*Business!$D$20/Business!$D$22,"")</f>
        <v/>
      </c>
      <c r="I1197" s="396" t="str">
        <f>IF(Business!$D$22&gt;0,+$G1197*Business!$D$21/Business!$D$22,"")</f>
        <v/>
      </c>
    </row>
    <row r="1198" spans="1:9">
      <c r="A1198" s="334"/>
      <c r="B1198" s="335"/>
      <c r="C1198" s="335"/>
      <c r="D1198" s="335"/>
      <c r="E1198" s="335"/>
      <c r="F1198" s="338"/>
      <c r="G1198" s="323"/>
      <c r="H1198" s="396" t="str">
        <f>IF(Business!$D$22&gt;0,+$G1198*Business!$D$20/Business!$D$22,"")</f>
        <v/>
      </c>
      <c r="I1198" s="396" t="str">
        <f>IF(Business!$D$22&gt;0,+$G1198*Business!$D$21/Business!$D$22,"")</f>
        <v/>
      </c>
    </row>
    <row r="1199" spans="1:9">
      <c r="A1199" s="334"/>
      <c r="B1199" s="335"/>
      <c r="C1199" s="335"/>
      <c r="D1199" s="335"/>
      <c r="E1199" s="335"/>
      <c r="F1199" s="338"/>
      <c r="G1199" s="323"/>
      <c r="H1199" s="396" t="str">
        <f>IF(Business!$D$22&gt;0,+$G1199*Business!$D$20/Business!$D$22,"")</f>
        <v/>
      </c>
      <c r="I1199" s="396" t="str">
        <f>IF(Business!$D$22&gt;0,+$G1199*Business!$D$21/Business!$D$22,"")</f>
        <v/>
      </c>
    </row>
    <row r="1200" spans="1:9">
      <c r="A1200" s="334"/>
      <c r="B1200" s="335"/>
      <c r="C1200" s="335"/>
      <c r="D1200" s="335"/>
      <c r="E1200" s="335"/>
      <c r="F1200" s="338"/>
      <c r="G1200" s="323"/>
      <c r="H1200" s="396" t="str">
        <f>IF(Business!$D$22&gt;0,+$G1200*Business!$D$20/Business!$D$22,"")</f>
        <v/>
      </c>
      <c r="I1200" s="396" t="str">
        <f>IF(Business!$D$22&gt;0,+$G1200*Business!$D$21/Business!$D$22,"")</f>
        <v/>
      </c>
    </row>
    <row r="1201" spans="1:9">
      <c r="A1201" s="334"/>
      <c r="B1201" s="335"/>
      <c r="C1201" s="335"/>
      <c r="D1201" s="335"/>
      <c r="E1201" s="335"/>
      <c r="F1201" s="338"/>
      <c r="G1201" s="323"/>
      <c r="H1201" s="396" t="str">
        <f>IF(Business!$D$22&gt;0,+$G1201*Business!$D$20/Business!$D$22,"")</f>
        <v/>
      </c>
      <c r="I1201" s="396" t="str">
        <f>IF(Business!$D$22&gt;0,+$G1201*Business!$D$21/Business!$D$22,"")</f>
        <v/>
      </c>
    </row>
    <row r="1202" spans="1:9">
      <c r="A1202" s="334"/>
      <c r="B1202" s="335"/>
      <c r="C1202" s="335"/>
      <c r="D1202" s="335"/>
      <c r="E1202" s="335"/>
      <c r="F1202" s="338"/>
      <c r="G1202" s="323"/>
      <c r="H1202" s="396" t="str">
        <f>IF(Business!$D$22&gt;0,+$G1202*Business!$D$20/Business!$D$22,"")</f>
        <v/>
      </c>
      <c r="I1202" s="396" t="str">
        <f>IF(Business!$D$22&gt;0,+$G1202*Business!$D$21/Business!$D$22,"")</f>
        <v/>
      </c>
    </row>
    <row r="1203" spans="1:9">
      <c r="A1203" s="334"/>
      <c r="B1203" s="335"/>
      <c r="C1203" s="335"/>
      <c r="D1203" s="335"/>
      <c r="E1203" s="335"/>
      <c r="F1203" s="338"/>
      <c r="G1203" s="323"/>
      <c r="H1203" s="396" t="str">
        <f>IF(Business!$D$22&gt;0,+$G1203*Business!$D$20/Business!$D$22,"")</f>
        <v/>
      </c>
      <c r="I1203" s="396" t="str">
        <f>IF(Business!$D$22&gt;0,+$G1203*Business!$D$21/Business!$D$22,"")</f>
        <v/>
      </c>
    </row>
    <row r="1204" spans="1:9">
      <c r="A1204" s="334"/>
      <c r="B1204" s="335"/>
      <c r="C1204" s="335"/>
      <c r="D1204" s="335"/>
      <c r="E1204" s="335"/>
      <c r="F1204" s="338"/>
      <c r="G1204" s="323"/>
      <c r="H1204" s="396" t="str">
        <f>IF(Business!$D$22&gt;0,+$G1204*Business!$D$20/Business!$D$22,"")</f>
        <v/>
      </c>
      <c r="I1204" s="396" t="str">
        <f>IF(Business!$D$22&gt;0,+$G1204*Business!$D$21/Business!$D$22,"")</f>
        <v/>
      </c>
    </row>
    <row r="1205" spans="1:9">
      <c r="A1205" s="334"/>
      <c r="B1205" s="335"/>
      <c r="C1205" s="335"/>
      <c r="D1205" s="335"/>
      <c r="E1205" s="335"/>
      <c r="F1205" s="338"/>
      <c r="G1205" s="323"/>
      <c r="H1205" s="396" t="str">
        <f>IF(Business!$D$22&gt;0,+$G1205*Business!$D$20/Business!$D$22,"")</f>
        <v/>
      </c>
      <c r="I1205" s="396" t="str">
        <f>IF(Business!$D$22&gt;0,+$G1205*Business!$D$21/Business!$D$22,"")</f>
        <v/>
      </c>
    </row>
    <row r="1206" spans="1:9">
      <c r="A1206" s="334"/>
      <c r="B1206" s="335"/>
      <c r="C1206" s="335"/>
      <c r="D1206" s="335"/>
      <c r="E1206" s="335"/>
      <c r="F1206" s="338"/>
      <c r="G1206" s="323"/>
      <c r="H1206" s="396" t="str">
        <f>IF(Business!$D$22&gt;0,+$G1206*Business!$D$20/Business!$D$22,"")</f>
        <v/>
      </c>
      <c r="I1206" s="396" t="str">
        <f>IF(Business!$D$22&gt;0,+$G1206*Business!$D$21/Business!$D$22,"")</f>
        <v/>
      </c>
    </row>
    <row r="1207" spans="1:9">
      <c r="A1207" s="334"/>
      <c r="B1207" s="335"/>
      <c r="C1207" s="335"/>
      <c r="D1207" s="335"/>
      <c r="E1207" s="335"/>
      <c r="F1207" s="338"/>
      <c r="G1207" s="323"/>
      <c r="H1207" s="396" t="str">
        <f>IF(Business!$D$22&gt;0,+$G1207*Business!$D$20/Business!$D$22,"")</f>
        <v/>
      </c>
      <c r="I1207" s="396" t="str">
        <f>IF(Business!$D$22&gt;0,+$G1207*Business!$D$21/Business!$D$22,"")</f>
        <v/>
      </c>
    </row>
    <row r="1208" spans="1:9">
      <c r="A1208" s="334"/>
      <c r="B1208" s="335"/>
      <c r="C1208" s="335"/>
      <c r="D1208" s="335"/>
      <c r="E1208" s="335"/>
      <c r="F1208" s="338"/>
      <c r="G1208" s="323"/>
      <c r="H1208" s="396" t="str">
        <f>IF(Business!$D$22&gt;0,+$G1208*Business!$D$20/Business!$D$22,"")</f>
        <v/>
      </c>
      <c r="I1208" s="396" t="str">
        <f>IF(Business!$D$22&gt;0,+$G1208*Business!$D$21/Business!$D$22,"")</f>
        <v/>
      </c>
    </row>
    <row r="1209" spans="1:9">
      <c r="A1209" s="334"/>
      <c r="B1209" s="335"/>
      <c r="C1209" s="335"/>
      <c r="D1209" s="335"/>
      <c r="E1209" s="335"/>
      <c r="F1209" s="338"/>
      <c r="G1209" s="323"/>
      <c r="H1209" s="396" t="str">
        <f>IF(Business!$D$22&gt;0,+$G1209*Business!$D$20/Business!$D$22,"")</f>
        <v/>
      </c>
      <c r="I1209" s="396" t="str">
        <f>IF(Business!$D$22&gt;0,+$G1209*Business!$D$21/Business!$D$22,"")</f>
        <v/>
      </c>
    </row>
    <row r="1210" spans="1:9">
      <c r="A1210" s="334"/>
      <c r="B1210" s="335"/>
      <c r="C1210" s="335"/>
      <c r="D1210" s="335"/>
      <c r="E1210" s="335"/>
      <c r="F1210" s="338"/>
      <c r="G1210" s="323"/>
      <c r="H1210" s="396" t="str">
        <f>IF(Business!$D$22&gt;0,+$G1210*Business!$D$20/Business!$D$22,"")</f>
        <v/>
      </c>
      <c r="I1210" s="396" t="str">
        <f>IF(Business!$D$22&gt;0,+$G1210*Business!$D$21/Business!$D$22,"")</f>
        <v/>
      </c>
    </row>
    <row r="1211" spans="1:9">
      <c r="A1211" s="334"/>
      <c r="B1211" s="335"/>
      <c r="C1211" s="335"/>
      <c r="D1211" s="335"/>
      <c r="E1211" s="335"/>
      <c r="F1211" s="338"/>
      <c r="G1211" s="323"/>
      <c r="H1211" s="396" t="str">
        <f>IF(Business!$D$22&gt;0,+$G1211*Business!$D$20/Business!$D$22,"")</f>
        <v/>
      </c>
      <c r="I1211" s="396" t="str">
        <f>IF(Business!$D$22&gt;0,+$G1211*Business!$D$21/Business!$D$22,"")</f>
        <v/>
      </c>
    </row>
    <row r="1212" spans="1:9">
      <c r="A1212" s="334"/>
      <c r="B1212" s="335"/>
      <c r="C1212" s="335"/>
      <c r="D1212" s="335"/>
      <c r="E1212" s="335"/>
      <c r="F1212" s="338"/>
      <c r="G1212" s="323"/>
      <c r="H1212" s="396" t="str">
        <f>IF(Business!$D$22&gt;0,+$G1212*Business!$D$20/Business!$D$22,"")</f>
        <v/>
      </c>
      <c r="I1212" s="396" t="str">
        <f>IF(Business!$D$22&gt;0,+$G1212*Business!$D$21/Business!$D$22,"")</f>
        <v/>
      </c>
    </row>
    <row r="1213" spans="1:9">
      <c r="A1213" s="334"/>
      <c r="B1213" s="335"/>
      <c r="C1213" s="335"/>
      <c r="D1213" s="335"/>
      <c r="E1213" s="335"/>
      <c r="F1213" s="338"/>
      <c r="G1213" s="323"/>
      <c r="H1213" s="396" t="str">
        <f>IF(Business!$D$22&gt;0,+$G1213*Business!$D$20/Business!$D$22,"")</f>
        <v/>
      </c>
      <c r="I1213" s="396" t="str">
        <f>IF(Business!$D$22&gt;0,+$G1213*Business!$D$21/Business!$D$22,"")</f>
        <v/>
      </c>
    </row>
    <row r="1214" spans="1:9">
      <c r="A1214" s="334"/>
      <c r="B1214" s="335"/>
      <c r="C1214" s="335"/>
      <c r="D1214" s="335"/>
      <c r="E1214" s="335"/>
      <c r="F1214" s="338"/>
      <c r="G1214" s="323"/>
      <c r="H1214" s="396" t="str">
        <f>IF(Business!$D$22&gt;0,+$G1214*Business!$D$20/Business!$D$22,"")</f>
        <v/>
      </c>
      <c r="I1214" s="396" t="str">
        <f>IF(Business!$D$22&gt;0,+$G1214*Business!$D$21/Business!$D$22,"")</f>
        <v/>
      </c>
    </row>
    <row r="1215" spans="1:9">
      <c r="A1215" s="334"/>
      <c r="B1215" s="335"/>
      <c r="C1215" s="335"/>
      <c r="D1215" s="335"/>
      <c r="E1215" s="335"/>
      <c r="F1215" s="338"/>
      <c r="G1215" s="323"/>
      <c r="H1215" s="396" t="str">
        <f>IF(Business!$D$22&gt;0,+$G1215*Business!$D$20/Business!$D$22,"")</f>
        <v/>
      </c>
      <c r="I1215" s="396" t="str">
        <f>IF(Business!$D$22&gt;0,+$G1215*Business!$D$21/Business!$D$22,"")</f>
        <v/>
      </c>
    </row>
    <row r="1216" spans="1:9">
      <c r="A1216" s="334"/>
      <c r="B1216" s="335"/>
      <c r="C1216" s="335"/>
      <c r="D1216" s="335"/>
      <c r="E1216" s="335"/>
      <c r="F1216" s="338"/>
      <c r="G1216" s="323"/>
      <c r="H1216" s="396" t="str">
        <f>IF(Business!$D$22&gt;0,+$G1216*Business!$D$20/Business!$D$22,"")</f>
        <v/>
      </c>
      <c r="I1216" s="396" t="str">
        <f>IF(Business!$D$22&gt;0,+$G1216*Business!$D$21/Business!$D$22,"")</f>
        <v/>
      </c>
    </row>
    <row r="1217" spans="1:9">
      <c r="A1217" s="334"/>
      <c r="B1217" s="335"/>
      <c r="C1217" s="335"/>
      <c r="D1217" s="335"/>
      <c r="E1217" s="335"/>
      <c r="F1217" s="338"/>
      <c r="G1217" s="323"/>
      <c r="H1217" s="396" t="str">
        <f>IF(Business!$D$22&gt;0,+$G1217*Business!$D$20/Business!$D$22,"")</f>
        <v/>
      </c>
      <c r="I1217" s="396" t="str">
        <f>IF(Business!$D$22&gt;0,+$G1217*Business!$D$21/Business!$D$22,"")</f>
        <v/>
      </c>
    </row>
    <row r="1218" spans="1:9">
      <c r="A1218" s="334"/>
      <c r="B1218" s="335"/>
      <c r="C1218" s="335"/>
      <c r="D1218" s="335"/>
      <c r="E1218" s="335"/>
      <c r="F1218" s="338"/>
      <c r="G1218" s="323"/>
      <c r="H1218" s="396" t="str">
        <f>IF(Business!$D$22&gt;0,+$G1218*Business!$D$20/Business!$D$22,"")</f>
        <v/>
      </c>
      <c r="I1218" s="396" t="str">
        <f>IF(Business!$D$22&gt;0,+$G1218*Business!$D$21/Business!$D$22,"")</f>
        <v/>
      </c>
    </row>
    <row r="1219" spans="1:9">
      <c r="A1219" s="334"/>
      <c r="B1219" s="335"/>
      <c r="C1219" s="335"/>
      <c r="D1219" s="335"/>
      <c r="E1219" s="335"/>
      <c r="F1219" s="338"/>
      <c r="G1219" s="323"/>
      <c r="H1219" s="396" t="str">
        <f>IF(Business!$D$22&gt;0,+$G1219*Business!$D$20/Business!$D$22,"")</f>
        <v/>
      </c>
      <c r="I1219" s="396" t="str">
        <f>IF(Business!$D$22&gt;0,+$G1219*Business!$D$21/Business!$D$22,"")</f>
        <v/>
      </c>
    </row>
    <row r="1220" spans="1:9">
      <c r="A1220" s="334"/>
      <c r="B1220" s="335"/>
      <c r="C1220" s="335"/>
      <c r="D1220" s="335"/>
      <c r="E1220" s="335"/>
      <c r="F1220" s="338"/>
      <c r="G1220" s="323"/>
      <c r="H1220" s="396" t="str">
        <f>IF(Business!$D$22&gt;0,+$G1220*Business!$D$20/Business!$D$22,"")</f>
        <v/>
      </c>
      <c r="I1220" s="396" t="str">
        <f>IF(Business!$D$22&gt;0,+$G1220*Business!$D$21/Business!$D$22,"")</f>
        <v/>
      </c>
    </row>
    <row r="1221" spans="1:9">
      <c r="A1221" s="334"/>
      <c r="B1221" s="335"/>
      <c r="C1221" s="335"/>
      <c r="D1221" s="335"/>
      <c r="E1221" s="335"/>
      <c r="F1221" s="338"/>
      <c r="G1221" s="323"/>
      <c r="H1221" s="396" t="str">
        <f>IF(Business!$D$22&gt;0,+$G1221*Business!$D$20/Business!$D$22,"")</f>
        <v/>
      </c>
      <c r="I1221" s="396" t="str">
        <f>IF(Business!$D$22&gt;0,+$G1221*Business!$D$21/Business!$D$22,"")</f>
        <v/>
      </c>
    </row>
    <row r="1222" spans="1:9">
      <c r="A1222" s="334"/>
      <c r="B1222" s="335"/>
      <c r="C1222" s="335"/>
      <c r="D1222" s="335"/>
      <c r="E1222" s="335"/>
      <c r="F1222" s="338"/>
      <c r="G1222" s="323"/>
      <c r="H1222" s="396" t="str">
        <f>IF(Business!$D$22&gt;0,+$G1222*Business!$D$20/Business!$D$22,"")</f>
        <v/>
      </c>
      <c r="I1222" s="396" t="str">
        <f>IF(Business!$D$22&gt;0,+$G1222*Business!$D$21/Business!$D$22,"")</f>
        <v/>
      </c>
    </row>
    <row r="1223" spans="1:9">
      <c r="A1223" s="334"/>
      <c r="B1223" s="335"/>
      <c r="C1223" s="335"/>
      <c r="D1223" s="335"/>
      <c r="E1223" s="335"/>
      <c r="F1223" s="338"/>
      <c r="G1223" s="323"/>
      <c r="H1223" s="396" t="str">
        <f>IF(Business!$D$22&gt;0,+$G1223*Business!$D$20/Business!$D$22,"")</f>
        <v/>
      </c>
      <c r="I1223" s="396" t="str">
        <f>IF(Business!$D$22&gt;0,+$G1223*Business!$D$21/Business!$D$22,"")</f>
        <v/>
      </c>
    </row>
    <row r="1224" spans="1:9">
      <c r="A1224" s="334"/>
      <c r="B1224" s="335"/>
      <c r="C1224" s="335"/>
      <c r="D1224" s="335"/>
      <c r="E1224" s="335"/>
      <c r="F1224" s="338"/>
      <c r="G1224" s="323"/>
      <c r="H1224" s="396" t="str">
        <f>IF(Business!$D$22&gt;0,+$G1224*Business!$D$20/Business!$D$22,"")</f>
        <v/>
      </c>
      <c r="I1224" s="396" t="str">
        <f>IF(Business!$D$22&gt;0,+$G1224*Business!$D$21/Business!$D$22,"")</f>
        <v/>
      </c>
    </row>
    <row r="1225" spans="1:9">
      <c r="A1225" s="334"/>
      <c r="B1225" s="335"/>
      <c r="C1225" s="335"/>
      <c r="D1225" s="335"/>
      <c r="E1225" s="335"/>
      <c r="F1225" s="338"/>
      <c r="G1225" s="323"/>
      <c r="H1225" s="396" t="str">
        <f>IF(Business!$D$22&gt;0,+$G1225*Business!$D$20/Business!$D$22,"")</f>
        <v/>
      </c>
      <c r="I1225" s="396" t="str">
        <f>IF(Business!$D$22&gt;0,+$G1225*Business!$D$21/Business!$D$22,"")</f>
        <v/>
      </c>
    </row>
    <row r="1226" spans="1:9">
      <c r="A1226" s="334"/>
      <c r="B1226" s="335"/>
      <c r="C1226" s="335"/>
      <c r="D1226" s="335"/>
      <c r="E1226" s="335"/>
      <c r="F1226" s="338"/>
      <c r="G1226" s="323"/>
      <c r="H1226" s="396" t="str">
        <f>IF(Business!$D$22&gt;0,+$G1226*Business!$D$20/Business!$D$22,"")</f>
        <v/>
      </c>
      <c r="I1226" s="396" t="str">
        <f>IF(Business!$D$22&gt;0,+$G1226*Business!$D$21/Business!$D$22,"")</f>
        <v/>
      </c>
    </row>
    <row r="1227" spans="1:9">
      <c r="A1227" s="334"/>
      <c r="B1227" s="335"/>
      <c r="C1227" s="335"/>
      <c r="D1227" s="335"/>
      <c r="E1227" s="335"/>
      <c r="F1227" s="338"/>
      <c r="G1227" s="323"/>
      <c r="H1227" s="396" t="str">
        <f>IF(Business!$D$22&gt;0,+$G1227*Business!$D$20/Business!$D$22,"")</f>
        <v/>
      </c>
      <c r="I1227" s="396" t="str">
        <f>IF(Business!$D$22&gt;0,+$G1227*Business!$D$21/Business!$D$22,"")</f>
        <v/>
      </c>
    </row>
    <row r="1228" spans="1:9">
      <c r="A1228" s="334"/>
      <c r="B1228" s="335"/>
      <c r="C1228" s="335"/>
      <c r="D1228" s="335"/>
      <c r="E1228" s="335"/>
      <c r="F1228" s="338"/>
      <c r="G1228" s="323"/>
      <c r="H1228" s="396" t="str">
        <f>IF(Business!$D$22&gt;0,+$G1228*Business!$D$20/Business!$D$22,"")</f>
        <v/>
      </c>
      <c r="I1228" s="396" t="str">
        <f>IF(Business!$D$22&gt;0,+$G1228*Business!$D$21/Business!$D$22,"")</f>
        <v/>
      </c>
    </row>
    <row r="1229" spans="1:9">
      <c r="A1229" s="334"/>
      <c r="B1229" s="335"/>
      <c r="C1229" s="335"/>
      <c r="D1229" s="335"/>
      <c r="E1229" s="335"/>
      <c r="F1229" s="338"/>
      <c r="G1229" s="323"/>
      <c r="H1229" s="396" t="str">
        <f>IF(Business!$D$22&gt;0,+$G1229*Business!$D$20/Business!$D$22,"")</f>
        <v/>
      </c>
      <c r="I1229" s="396" t="str">
        <f>IF(Business!$D$22&gt;0,+$G1229*Business!$D$21/Business!$D$22,"")</f>
        <v/>
      </c>
    </row>
    <row r="1230" spans="1:9">
      <c r="A1230" s="334"/>
      <c r="B1230" s="335"/>
      <c r="C1230" s="335"/>
      <c r="D1230" s="335"/>
      <c r="E1230" s="335"/>
      <c r="F1230" s="338"/>
      <c r="G1230" s="323"/>
      <c r="H1230" s="396" t="str">
        <f>IF(Business!$D$22&gt;0,+$G1230*Business!$D$20/Business!$D$22,"")</f>
        <v/>
      </c>
      <c r="I1230" s="396" t="str">
        <f>IF(Business!$D$22&gt;0,+$G1230*Business!$D$21/Business!$D$22,"")</f>
        <v/>
      </c>
    </row>
    <row r="1231" spans="1:9">
      <c r="A1231" s="334"/>
      <c r="B1231" s="335"/>
      <c r="C1231" s="335"/>
      <c r="D1231" s="335"/>
      <c r="E1231" s="335"/>
      <c r="F1231" s="338"/>
      <c r="G1231" s="323"/>
      <c r="H1231" s="396" t="str">
        <f>IF(Business!$D$22&gt;0,+$G1231*Business!$D$20/Business!$D$22,"")</f>
        <v/>
      </c>
      <c r="I1231" s="396" t="str">
        <f>IF(Business!$D$22&gt;0,+$G1231*Business!$D$21/Business!$D$22,"")</f>
        <v/>
      </c>
    </row>
    <row r="1232" spans="1:9">
      <c r="A1232" s="334"/>
      <c r="B1232" s="335"/>
      <c r="C1232" s="335"/>
      <c r="D1232" s="335"/>
      <c r="E1232" s="335"/>
      <c r="F1232" s="338"/>
      <c r="G1232" s="323"/>
      <c r="H1232" s="396" t="str">
        <f>IF(Business!$D$22&gt;0,+$G1232*Business!$D$20/Business!$D$22,"")</f>
        <v/>
      </c>
      <c r="I1232" s="396" t="str">
        <f>IF(Business!$D$22&gt;0,+$G1232*Business!$D$21/Business!$D$22,"")</f>
        <v/>
      </c>
    </row>
    <row r="1233" spans="1:9">
      <c r="A1233" s="334"/>
      <c r="B1233" s="335"/>
      <c r="C1233" s="335"/>
      <c r="D1233" s="335"/>
      <c r="E1233" s="335"/>
      <c r="F1233" s="338"/>
      <c r="G1233" s="323"/>
      <c r="H1233" s="396" t="str">
        <f>IF(Business!$D$22&gt;0,+$G1233*Business!$D$20/Business!$D$22,"")</f>
        <v/>
      </c>
      <c r="I1233" s="396" t="str">
        <f>IF(Business!$D$22&gt;0,+$G1233*Business!$D$21/Business!$D$22,"")</f>
        <v/>
      </c>
    </row>
    <row r="1234" spans="1:9">
      <c r="A1234" s="334"/>
      <c r="B1234" s="335"/>
      <c r="C1234" s="335"/>
      <c r="D1234" s="335"/>
      <c r="E1234" s="335"/>
      <c r="F1234" s="338"/>
      <c r="G1234" s="323"/>
      <c r="H1234" s="396" t="str">
        <f>IF(Business!$D$22&gt;0,+$G1234*Business!$D$20/Business!$D$22,"")</f>
        <v/>
      </c>
      <c r="I1234" s="396" t="str">
        <f>IF(Business!$D$22&gt;0,+$G1234*Business!$D$21/Business!$D$22,"")</f>
        <v/>
      </c>
    </row>
    <row r="1235" spans="1:9">
      <c r="A1235" s="334"/>
      <c r="B1235" s="335"/>
      <c r="C1235" s="335"/>
      <c r="D1235" s="335"/>
      <c r="E1235" s="335"/>
      <c r="F1235" s="338"/>
      <c r="G1235" s="323"/>
      <c r="H1235" s="396" t="str">
        <f>IF(Business!$D$22&gt;0,+$G1235*Business!$D$20/Business!$D$22,"")</f>
        <v/>
      </c>
      <c r="I1235" s="396" t="str">
        <f>IF(Business!$D$22&gt;0,+$G1235*Business!$D$21/Business!$D$22,"")</f>
        <v/>
      </c>
    </row>
    <row r="1236" spans="1:9">
      <c r="A1236" s="334"/>
      <c r="B1236" s="335"/>
      <c r="C1236" s="335"/>
      <c r="D1236" s="335"/>
      <c r="E1236" s="335"/>
      <c r="F1236" s="338"/>
      <c r="G1236" s="323"/>
      <c r="H1236" s="396" t="str">
        <f>IF(Business!$D$22&gt;0,+$G1236*Business!$D$20/Business!$D$22,"")</f>
        <v/>
      </c>
      <c r="I1236" s="396" t="str">
        <f>IF(Business!$D$22&gt;0,+$G1236*Business!$D$21/Business!$D$22,"")</f>
        <v/>
      </c>
    </row>
    <row r="1237" spans="1:9">
      <c r="A1237" s="334"/>
      <c r="B1237" s="335"/>
      <c r="C1237" s="335"/>
      <c r="D1237" s="335"/>
      <c r="E1237" s="335"/>
      <c r="F1237" s="338"/>
      <c r="G1237" s="323"/>
      <c r="H1237" s="396" t="str">
        <f>IF(Business!$D$22&gt;0,+$G1237*Business!$D$20/Business!$D$22,"")</f>
        <v/>
      </c>
      <c r="I1237" s="396" t="str">
        <f>IF(Business!$D$22&gt;0,+$G1237*Business!$D$21/Business!$D$22,"")</f>
        <v/>
      </c>
    </row>
    <row r="1238" spans="1:9">
      <c r="A1238" s="334"/>
      <c r="B1238" s="335"/>
      <c r="C1238" s="335"/>
      <c r="D1238" s="335"/>
      <c r="E1238" s="335"/>
      <c r="F1238" s="338"/>
      <c r="G1238" s="323"/>
      <c r="H1238" s="396" t="str">
        <f>IF(Business!$D$22&gt;0,+$G1238*Business!$D$20/Business!$D$22,"")</f>
        <v/>
      </c>
      <c r="I1238" s="396" t="str">
        <f>IF(Business!$D$22&gt;0,+$G1238*Business!$D$21/Business!$D$22,"")</f>
        <v/>
      </c>
    </row>
    <row r="1239" spans="1:9">
      <c r="A1239" s="334"/>
      <c r="B1239" s="335"/>
      <c r="C1239" s="335"/>
      <c r="D1239" s="335"/>
      <c r="E1239" s="335"/>
      <c r="F1239" s="338"/>
      <c r="G1239" s="323"/>
      <c r="H1239" s="396" t="str">
        <f>IF(Business!$D$22&gt;0,+$G1239*Business!$D$20/Business!$D$22,"")</f>
        <v/>
      </c>
      <c r="I1239" s="396" t="str">
        <f>IF(Business!$D$22&gt;0,+$G1239*Business!$D$21/Business!$D$22,"")</f>
        <v/>
      </c>
    </row>
    <row r="1240" spans="1:9">
      <c r="A1240" s="334"/>
      <c r="B1240" s="335"/>
      <c r="C1240" s="335"/>
      <c r="D1240" s="335"/>
      <c r="E1240" s="335"/>
      <c r="F1240" s="338"/>
      <c r="G1240" s="323"/>
      <c r="H1240" s="396" t="str">
        <f>IF(Business!$D$22&gt;0,+$G1240*Business!$D$20/Business!$D$22,"")</f>
        <v/>
      </c>
      <c r="I1240" s="396" t="str">
        <f>IF(Business!$D$22&gt;0,+$G1240*Business!$D$21/Business!$D$22,"")</f>
        <v/>
      </c>
    </row>
    <row r="1241" spans="1:9">
      <c r="A1241" s="334"/>
      <c r="B1241" s="335"/>
      <c r="C1241" s="335"/>
      <c r="D1241" s="335"/>
      <c r="E1241" s="335"/>
      <c r="F1241" s="338"/>
      <c r="G1241" s="323"/>
      <c r="H1241" s="396" t="str">
        <f>IF(Business!$D$22&gt;0,+$G1241*Business!$D$20/Business!$D$22,"")</f>
        <v/>
      </c>
      <c r="I1241" s="396" t="str">
        <f>IF(Business!$D$22&gt;0,+$G1241*Business!$D$21/Business!$D$22,"")</f>
        <v/>
      </c>
    </row>
    <row r="1242" spans="1:9">
      <c r="A1242" s="334"/>
      <c r="B1242" s="335"/>
      <c r="C1242" s="335"/>
      <c r="D1242" s="335"/>
      <c r="E1242" s="335"/>
      <c r="F1242" s="338"/>
      <c r="G1242" s="323"/>
      <c r="H1242" s="396" t="str">
        <f>IF(Business!$D$22&gt;0,+$G1242*Business!$D$20/Business!$D$22,"")</f>
        <v/>
      </c>
      <c r="I1242" s="396" t="str">
        <f>IF(Business!$D$22&gt;0,+$G1242*Business!$D$21/Business!$D$22,"")</f>
        <v/>
      </c>
    </row>
    <row r="1243" spans="1:9">
      <c r="A1243" s="334"/>
      <c r="B1243" s="335"/>
      <c r="C1243" s="335"/>
      <c r="D1243" s="335"/>
      <c r="E1243" s="335"/>
      <c r="F1243" s="338"/>
      <c r="G1243" s="323"/>
      <c r="H1243" s="396" t="str">
        <f>IF(Business!$D$22&gt;0,+$G1243*Business!$D$20/Business!$D$22,"")</f>
        <v/>
      </c>
      <c r="I1243" s="396" t="str">
        <f>IF(Business!$D$22&gt;0,+$G1243*Business!$D$21/Business!$D$22,"")</f>
        <v/>
      </c>
    </row>
    <row r="1244" spans="1:9">
      <c r="A1244" s="334"/>
      <c r="B1244" s="335"/>
      <c r="C1244" s="335"/>
      <c r="D1244" s="335"/>
      <c r="E1244" s="335"/>
      <c r="F1244" s="338"/>
      <c r="G1244" s="323"/>
      <c r="H1244" s="396" t="str">
        <f>IF(Business!$D$22&gt;0,+$G1244*Business!$D$20/Business!$D$22,"")</f>
        <v/>
      </c>
      <c r="I1244" s="396" t="str">
        <f>IF(Business!$D$22&gt;0,+$G1244*Business!$D$21/Business!$D$22,"")</f>
        <v/>
      </c>
    </row>
    <row r="1245" spans="1:9">
      <c r="A1245" s="334"/>
      <c r="B1245" s="335"/>
      <c r="C1245" s="335"/>
      <c r="D1245" s="335"/>
      <c r="E1245" s="335"/>
      <c r="F1245" s="338"/>
      <c r="G1245" s="323"/>
      <c r="H1245" s="396" t="str">
        <f>IF(Business!$D$22&gt;0,+$G1245*Business!$D$20/Business!$D$22,"")</f>
        <v/>
      </c>
      <c r="I1245" s="396" t="str">
        <f>IF(Business!$D$22&gt;0,+$G1245*Business!$D$21/Business!$D$22,"")</f>
        <v/>
      </c>
    </row>
    <row r="1246" spans="1:9">
      <c r="A1246" s="334"/>
      <c r="B1246" s="335"/>
      <c r="C1246" s="335"/>
      <c r="D1246" s="335"/>
      <c r="E1246" s="335"/>
      <c r="F1246" s="338"/>
      <c r="G1246" s="323"/>
      <c r="H1246" s="396" t="str">
        <f>IF(Business!$D$22&gt;0,+$G1246*Business!$D$20/Business!$D$22,"")</f>
        <v/>
      </c>
      <c r="I1246" s="396" t="str">
        <f>IF(Business!$D$22&gt;0,+$G1246*Business!$D$21/Business!$D$22,"")</f>
        <v/>
      </c>
    </row>
    <row r="1247" spans="1:9">
      <c r="A1247" s="334"/>
      <c r="B1247" s="335"/>
      <c r="C1247" s="335"/>
      <c r="D1247" s="335"/>
      <c r="E1247" s="335"/>
      <c r="F1247" s="338"/>
      <c r="G1247" s="323"/>
      <c r="H1247" s="396" t="str">
        <f>IF(Business!$D$22&gt;0,+$G1247*Business!$D$20/Business!$D$22,"")</f>
        <v/>
      </c>
      <c r="I1247" s="396" t="str">
        <f>IF(Business!$D$22&gt;0,+$G1247*Business!$D$21/Business!$D$22,"")</f>
        <v/>
      </c>
    </row>
    <row r="1248" spans="1:9">
      <c r="A1248" s="334"/>
      <c r="B1248" s="335"/>
      <c r="C1248" s="335"/>
      <c r="D1248" s="335"/>
      <c r="E1248" s="335"/>
      <c r="F1248" s="338"/>
      <c r="G1248" s="323"/>
      <c r="H1248" s="396" t="str">
        <f>IF(Business!$D$22&gt;0,+$G1248*Business!$D$20/Business!$D$22,"")</f>
        <v/>
      </c>
      <c r="I1248" s="396" t="str">
        <f>IF(Business!$D$22&gt;0,+$G1248*Business!$D$21/Business!$D$22,"")</f>
        <v/>
      </c>
    </row>
    <row r="1249" spans="1:9">
      <c r="A1249" s="334"/>
      <c r="B1249" s="335"/>
      <c r="C1249" s="335"/>
      <c r="D1249" s="335"/>
      <c r="E1249" s="335"/>
      <c r="F1249" s="338"/>
      <c r="G1249" s="323"/>
      <c r="H1249" s="396" t="str">
        <f>IF(Business!$D$22&gt;0,+$G1249*Business!$D$20/Business!$D$22,"")</f>
        <v/>
      </c>
      <c r="I1249" s="396" t="str">
        <f>IF(Business!$D$22&gt;0,+$G1249*Business!$D$21/Business!$D$22,"")</f>
        <v/>
      </c>
    </row>
    <row r="1250" spans="1:9">
      <c r="A1250" s="334"/>
      <c r="B1250" s="335"/>
      <c r="C1250" s="335"/>
      <c r="D1250" s="335"/>
      <c r="E1250" s="335"/>
      <c r="F1250" s="338"/>
      <c r="G1250" s="323"/>
      <c r="H1250" s="396" t="str">
        <f>IF(Business!$D$22&gt;0,+$G1250*Business!$D$20/Business!$D$22,"")</f>
        <v/>
      </c>
      <c r="I1250" s="396" t="str">
        <f>IF(Business!$D$22&gt;0,+$G1250*Business!$D$21/Business!$D$22,"")</f>
        <v/>
      </c>
    </row>
    <row r="1251" spans="1:9">
      <c r="A1251" s="334"/>
      <c r="B1251" s="335"/>
      <c r="C1251" s="335"/>
      <c r="D1251" s="335"/>
      <c r="E1251" s="335"/>
      <c r="F1251" s="338"/>
      <c r="G1251" s="323"/>
      <c r="H1251" s="396" t="str">
        <f>IF(Business!$D$22&gt;0,+$G1251*Business!$D$20/Business!$D$22,"")</f>
        <v/>
      </c>
      <c r="I1251" s="396" t="str">
        <f>IF(Business!$D$22&gt;0,+$G1251*Business!$D$21/Business!$D$22,"")</f>
        <v/>
      </c>
    </row>
    <row r="1252" spans="1:9">
      <c r="A1252" s="334"/>
      <c r="B1252" s="335"/>
      <c r="C1252" s="335"/>
      <c r="D1252" s="335"/>
      <c r="E1252" s="335"/>
      <c r="F1252" s="338"/>
      <c r="G1252" s="323"/>
      <c r="H1252" s="396" t="str">
        <f>IF(Business!$D$22&gt;0,+$G1252*Business!$D$20/Business!$D$22,"")</f>
        <v/>
      </c>
      <c r="I1252" s="396" t="str">
        <f>IF(Business!$D$22&gt;0,+$G1252*Business!$D$21/Business!$D$22,"")</f>
        <v/>
      </c>
    </row>
    <row r="1253" spans="1:9">
      <c r="A1253" s="334"/>
      <c r="B1253" s="335"/>
      <c r="C1253" s="335"/>
      <c r="D1253" s="335"/>
      <c r="E1253" s="335"/>
      <c r="F1253" s="338"/>
      <c r="G1253" s="323"/>
      <c r="H1253" s="396" t="str">
        <f>IF(Business!$D$22&gt;0,+$G1253*Business!$D$20/Business!$D$22,"")</f>
        <v/>
      </c>
      <c r="I1253" s="396" t="str">
        <f>IF(Business!$D$22&gt;0,+$G1253*Business!$D$21/Business!$D$22,"")</f>
        <v/>
      </c>
    </row>
    <row r="1254" spans="1:9">
      <c r="A1254" s="334"/>
      <c r="B1254" s="335"/>
      <c r="C1254" s="335"/>
      <c r="D1254" s="335"/>
      <c r="E1254" s="335"/>
      <c r="F1254" s="338"/>
      <c r="G1254" s="323"/>
      <c r="H1254" s="396" t="str">
        <f>IF(Business!$D$22&gt;0,+$G1254*Business!$D$20/Business!$D$22,"")</f>
        <v/>
      </c>
      <c r="I1254" s="396" t="str">
        <f>IF(Business!$D$22&gt;0,+$G1254*Business!$D$21/Business!$D$22,"")</f>
        <v/>
      </c>
    </row>
    <row r="1255" spans="1:9">
      <c r="A1255" s="334"/>
      <c r="B1255" s="335"/>
      <c r="C1255" s="335"/>
      <c r="D1255" s="335"/>
      <c r="E1255" s="335"/>
      <c r="F1255" s="338"/>
      <c r="G1255" s="323"/>
      <c r="H1255" s="396" t="str">
        <f>IF(Business!$D$22&gt;0,+$G1255*Business!$D$20/Business!$D$22,"")</f>
        <v/>
      </c>
      <c r="I1255" s="396" t="str">
        <f>IF(Business!$D$22&gt;0,+$G1255*Business!$D$21/Business!$D$22,"")</f>
        <v/>
      </c>
    </row>
    <row r="1256" spans="1:9">
      <c r="A1256" s="334"/>
      <c r="B1256" s="335"/>
      <c r="C1256" s="335"/>
      <c r="D1256" s="335"/>
      <c r="E1256" s="335"/>
      <c r="F1256" s="338"/>
      <c r="G1256" s="323"/>
      <c r="H1256" s="396" t="str">
        <f>IF(Business!$D$22&gt;0,+$G1256*Business!$D$20/Business!$D$22,"")</f>
        <v/>
      </c>
      <c r="I1256" s="396" t="str">
        <f>IF(Business!$D$22&gt;0,+$G1256*Business!$D$21/Business!$D$22,"")</f>
        <v/>
      </c>
    </row>
    <row r="1257" spans="1:9">
      <c r="A1257" s="334"/>
      <c r="B1257" s="335"/>
      <c r="C1257" s="335"/>
      <c r="D1257" s="335"/>
      <c r="E1257" s="335"/>
      <c r="F1257" s="338"/>
      <c r="G1257" s="323"/>
      <c r="H1257" s="396" t="str">
        <f>IF(Business!$D$22&gt;0,+$G1257*Business!$D$20/Business!$D$22,"")</f>
        <v/>
      </c>
      <c r="I1257" s="396" t="str">
        <f>IF(Business!$D$22&gt;0,+$G1257*Business!$D$21/Business!$D$22,"")</f>
        <v/>
      </c>
    </row>
    <row r="1258" spans="1:9">
      <c r="A1258" s="334"/>
      <c r="B1258" s="335"/>
      <c r="C1258" s="335"/>
      <c r="D1258" s="335"/>
      <c r="E1258" s="335"/>
      <c r="F1258" s="338"/>
      <c r="G1258" s="323"/>
      <c r="H1258" s="396" t="str">
        <f>IF(Business!$D$22&gt;0,+$G1258*Business!$D$20/Business!$D$22,"")</f>
        <v/>
      </c>
      <c r="I1258" s="396" t="str">
        <f>IF(Business!$D$22&gt;0,+$G1258*Business!$D$21/Business!$D$22,"")</f>
        <v/>
      </c>
    </row>
    <row r="1259" spans="1:9">
      <c r="A1259" s="334"/>
      <c r="B1259" s="335"/>
      <c r="C1259" s="335"/>
      <c r="D1259" s="335"/>
      <c r="E1259" s="335"/>
      <c r="F1259" s="338"/>
      <c r="G1259" s="323"/>
      <c r="H1259" s="396" t="str">
        <f>IF(Business!$D$22&gt;0,+$G1259*Business!$D$20/Business!$D$22,"")</f>
        <v/>
      </c>
      <c r="I1259" s="396" t="str">
        <f>IF(Business!$D$22&gt;0,+$G1259*Business!$D$21/Business!$D$22,"")</f>
        <v/>
      </c>
    </row>
    <row r="1260" spans="1:9">
      <c r="A1260" s="334"/>
      <c r="B1260" s="335"/>
      <c r="C1260" s="335"/>
      <c r="D1260" s="335"/>
      <c r="E1260" s="335"/>
      <c r="F1260" s="338"/>
      <c r="G1260" s="323"/>
      <c r="H1260" s="396" t="str">
        <f>IF(Business!$D$22&gt;0,+$G1260*Business!$D$20/Business!$D$22,"")</f>
        <v/>
      </c>
      <c r="I1260" s="396" t="str">
        <f>IF(Business!$D$22&gt;0,+$G1260*Business!$D$21/Business!$D$22,"")</f>
        <v/>
      </c>
    </row>
    <row r="1261" spans="1:9">
      <c r="A1261" s="334"/>
      <c r="B1261" s="335"/>
      <c r="C1261" s="335"/>
      <c r="D1261" s="335"/>
      <c r="E1261" s="335"/>
      <c r="F1261" s="338"/>
      <c r="G1261" s="323"/>
      <c r="H1261" s="396" t="str">
        <f>IF(Business!$D$22&gt;0,+$G1261*Business!$D$20/Business!$D$22,"")</f>
        <v/>
      </c>
      <c r="I1261" s="396" t="str">
        <f>IF(Business!$D$22&gt;0,+$G1261*Business!$D$21/Business!$D$22,"")</f>
        <v/>
      </c>
    </row>
    <row r="1262" spans="1:9">
      <c r="A1262" s="334"/>
      <c r="B1262" s="335"/>
      <c r="C1262" s="335"/>
      <c r="D1262" s="335"/>
      <c r="E1262" s="335"/>
      <c r="F1262" s="338"/>
      <c r="G1262" s="323"/>
      <c r="H1262" s="396" t="str">
        <f>IF(Business!$D$22&gt;0,+$G1262*Business!$D$20/Business!$D$22,"")</f>
        <v/>
      </c>
      <c r="I1262" s="396" t="str">
        <f>IF(Business!$D$22&gt;0,+$G1262*Business!$D$21/Business!$D$22,"")</f>
        <v/>
      </c>
    </row>
    <row r="1263" spans="1:9">
      <c r="A1263" s="334"/>
      <c r="B1263" s="335"/>
      <c r="C1263" s="335"/>
      <c r="D1263" s="335"/>
      <c r="E1263" s="335"/>
      <c r="F1263" s="338"/>
      <c r="G1263" s="323"/>
      <c r="H1263" s="396" t="str">
        <f>IF(Business!$D$22&gt;0,+$G1263*Business!$D$20/Business!$D$22,"")</f>
        <v/>
      </c>
      <c r="I1263" s="396" t="str">
        <f>IF(Business!$D$22&gt;0,+$G1263*Business!$D$21/Business!$D$22,"")</f>
        <v/>
      </c>
    </row>
    <row r="1264" spans="1:9">
      <c r="A1264" s="334"/>
      <c r="B1264" s="335"/>
      <c r="C1264" s="335"/>
      <c r="D1264" s="335"/>
      <c r="E1264" s="335"/>
      <c r="F1264" s="338"/>
      <c r="G1264" s="323"/>
      <c r="H1264" s="396" t="str">
        <f>IF(Business!$D$22&gt;0,+$G1264*Business!$D$20/Business!$D$22,"")</f>
        <v/>
      </c>
      <c r="I1264" s="396" t="str">
        <f>IF(Business!$D$22&gt;0,+$G1264*Business!$D$21/Business!$D$22,"")</f>
        <v/>
      </c>
    </row>
    <row r="1265" spans="1:9">
      <c r="A1265" s="334"/>
      <c r="B1265" s="335"/>
      <c r="C1265" s="335"/>
      <c r="D1265" s="335"/>
      <c r="E1265" s="335"/>
      <c r="F1265" s="338"/>
      <c r="G1265" s="323"/>
      <c r="H1265" s="396" t="str">
        <f>IF(Business!$D$22&gt;0,+$G1265*Business!$D$20/Business!$D$22,"")</f>
        <v/>
      </c>
      <c r="I1265" s="396" t="str">
        <f>IF(Business!$D$22&gt;0,+$G1265*Business!$D$21/Business!$D$22,"")</f>
        <v/>
      </c>
    </row>
    <row r="1266" spans="1:9">
      <c r="A1266" s="334"/>
      <c r="B1266" s="335"/>
      <c r="C1266" s="335"/>
      <c r="D1266" s="335"/>
      <c r="E1266" s="335"/>
      <c r="F1266" s="338"/>
      <c r="G1266" s="323"/>
      <c r="H1266" s="396" t="str">
        <f>IF(Business!$D$22&gt;0,+$G1266*Business!$D$20/Business!$D$22,"")</f>
        <v/>
      </c>
      <c r="I1266" s="396" t="str">
        <f>IF(Business!$D$22&gt;0,+$G1266*Business!$D$21/Business!$D$22,"")</f>
        <v/>
      </c>
    </row>
    <row r="1267" spans="1:9">
      <c r="A1267" s="334"/>
      <c r="B1267" s="335"/>
      <c r="C1267" s="335"/>
      <c r="D1267" s="335"/>
      <c r="E1267" s="335"/>
      <c r="F1267" s="338"/>
      <c r="G1267" s="323"/>
      <c r="H1267" s="396" t="str">
        <f>IF(Business!$D$22&gt;0,+$G1267*Business!$D$20/Business!$D$22,"")</f>
        <v/>
      </c>
      <c r="I1267" s="396" t="str">
        <f>IF(Business!$D$22&gt;0,+$G1267*Business!$D$21/Business!$D$22,"")</f>
        <v/>
      </c>
    </row>
    <row r="1268" spans="1:9">
      <c r="A1268" s="334"/>
      <c r="B1268" s="335"/>
      <c r="C1268" s="335"/>
      <c r="D1268" s="335"/>
      <c r="E1268" s="335"/>
      <c r="F1268" s="338"/>
      <c r="G1268" s="323"/>
      <c r="H1268" s="396" t="str">
        <f>IF(Business!$D$22&gt;0,+$G1268*Business!$D$20/Business!$D$22,"")</f>
        <v/>
      </c>
      <c r="I1268" s="396" t="str">
        <f>IF(Business!$D$22&gt;0,+$G1268*Business!$D$21/Business!$D$22,"")</f>
        <v/>
      </c>
    </row>
    <row r="1269" spans="1:9">
      <c r="A1269" s="334"/>
      <c r="B1269" s="335"/>
      <c r="C1269" s="335"/>
      <c r="D1269" s="335"/>
      <c r="E1269" s="335"/>
      <c r="F1269" s="338"/>
      <c r="G1269" s="323"/>
      <c r="H1269" s="396" t="str">
        <f>IF(Business!$D$22&gt;0,+$G1269*Business!$D$20/Business!$D$22,"")</f>
        <v/>
      </c>
      <c r="I1269" s="396" t="str">
        <f>IF(Business!$D$22&gt;0,+$G1269*Business!$D$21/Business!$D$22,"")</f>
        <v/>
      </c>
    </row>
    <row r="1270" spans="1:9">
      <c r="A1270" s="334"/>
      <c r="B1270" s="335"/>
      <c r="C1270" s="335"/>
      <c r="D1270" s="335"/>
      <c r="E1270" s="335"/>
      <c r="F1270" s="338"/>
      <c r="G1270" s="323"/>
      <c r="H1270" s="396" t="str">
        <f>IF(Business!$D$22&gt;0,+$G1270*Business!$D$20/Business!$D$22,"")</f>
        <v/>
      </c>
      <c r="I1270" s="396" t="str">
        <f>IF(Business!$D$22&gt;0,+$G1270*Business!$D$21/Business!$D$22,"")</f>
        <v/>
      </c>
    </row>
    <row r="1271" spans="1:9">
      <c r="A1271" s="334"/>
      <c r="B1271" s="335"/>
      <c r="C1271" s="335"/>
      <c r="D1271" s="335"/>
      <c r="E1271" s="335"/>
      <c r="F1271" s="338"/>
      <c r="G1271" s="323"/>
      <c r="H1271" s="396" t="str">
        <f>IF(Business!$D$22&gt;0,+$G1271*Business!$D$20/Business!$D$22,"")</f>
        <v/>
      </c>
      <c r="I1271" s="396" t="str">
        <f>IF(Business!$D$22&gt;0,+$G1271*Business!$D$21/Business!$D$22,"")</f>
        <v/>
      </c>
    </row>
    <row r="1272" spans="1:9">
      <c r="A1272" s="334"/>
      <c r="B1272" s="335"/>
      <c r="C1272" s="335"/>
      <c r="D1272" s="335"/>
      <c r="E1272" s="335"/>
      <c r="F1272" s="338"/>
      <c r="G1272" s="323"/>
      <c r="H1272" s="396" t="str">
        <f>IF(Business!$D$22&gt;0,+$G1272*Business!$D$20/Business!$D$22,"")</f>
        <v/>
      </c>
      <c r="I1272" s="396" t="str">
        <f>IF(Business!$D$22&gt;0,+$G1272*Business!$D$21/Business!$D$22,"")</f>
        <v/>
      </c>
    </row>
    <row r="1273" spans="1:9">
      <c r="A1273" s="334"/>
      <c r="B1273" s="335"/>
      <c r="C1273" s="335"/>
      <c r="D1273" s="335"/>
      <c r="E1273" s="335"/>
      <c r="F1273" s="338"/>
      <c r="G1273" s="323"/>
      <c r="H1273" s="396" t="str">
        <f>IF(Business!$D$22&gt;0,+$G1273*Business!$D$20/Business!$D$22,"")</f>
        <v/>
      </c>
      <c r="I1273" s="396" t="str">
        <f>IF(Business!$D$22&gt;0,+$G1273*Business!$D$21/Business!$D$22,"")</f>
        <v/>
      </c>
    </row>
    <row r="1274" spans="1:9">
      <c r="A1274" s="334"/>
      <c r="B1274" s="335"/>
      <c r="C1274" s="335"/>
      <c r="D1274" s="335"/>
      <c r="E1274" s="335"/>
      <c r="F1274" s="338"/>
      <c r="G1274" s="323"/>
      <c r="H1274" s="396" t="str">
        <f>IF(Business!$D$22&gt;0,+$G1274*Business!$D$20/Business!$D$22,"")</f>
        <v/>
      </c>
      <c r="I1274" s="396" t="str">
        <f>IF(Business!$D$22&gt;0,+$G1274*Business!$D$21/Business!$D$22,"")</f>
        <v/>
      </c>
    </row>
    <row r="1275" spans="1:9">
      <c r="A1275" s="334"/>
      <c r="B1275" s="335"/>
      <c r="C1275" s="335"/>
      <c r="D1275" s="335"/>
      <c r="E1275" s="335"/>
      <c r="F1275" s="338"/>
      <c r="G1275" s="323"/>
      <c r="H1275" s="396" t="str">
        <f>IF(Business!$D$22&gt;0,+$G1275*Business!$D$20/Business!$D$22,"")</f>
        <v/>
      </c>
      <c r="I1275" s="396" t="str">
        <f>IF(Business!$D$22&gt;0,+$G1275*Business!$D$21/Business!$D$22,"")</f>
        <v/>
      </c>
    </row>
    <row r="1276" spans="1:9">
      <c r="A1276" s="334"/>
      <c r="B1276" s="335"/>
      <c r="C1276" s="335"/>
      <c r="D1276" s="335"/>
      <c r="E1276" s="335"/>
      <c r="F1276" s="338"/>
      <c r="G1276" s="323"/>
      <c r="H1276" s="396" t="str">
        <f>IF(Business!$D$22&gt;0,+$G1276*Business!$D$20/Business!$D$22,"")</f>
        <v/>
      </c>
      <c r="I1276" s="396" t="str">
        <f>IF(Business!$D$22&gt;0,+$G1276*Business!$D$21/Business!$D$22,"")</f>
        <v/>
      </c>
    </row>
    <row r="1277" spans="1:9">
      <c r="A1277" s="334"/>
      <c r="B1277" s="335"/>
      <c r="C1277" s="335"/>
      <c r="D1277" s="335"/>
      <c r="E1277" s="335"/>
      <c r="F1277" s="338"/>
      <c r="G1277" s="323"/>
      <c r="H1277" s="396" t="str">
        <f>IF(Business!$D$22&gt;0,+$G1277*Business!$D$20/Business!$D$22,"")</f>
        <v/>
      </c>
      <c r="I1277" s="396" t="str">
        <f>IF(Business!$D$22&gt;0,+$G1277*Business!$D$21/Business!$D$22,"")</f>
        <v/>
      </c>
    </row>
    <row r="1278" spans="1:9">
      <c r="A1278" s="334"/>
      <c r="B1278" s="335"/>
      <c r="C1278" s="335"/>
      <c r="D1278" s="335"/>
      <c r="E1278" s="335"/>
      <c r="F1278" s="338"/>
      <c r="G1278" s="323"/>
      <c r="H1278" s="396" t="str">
        <f>IF(Business!$D$22&gt;0,+$G1278*Business!$D$20/Business!$D$22,"")</f>
        <v/>
      </c>
      <c r="I1278" s="396" t="str">
        <f>IF(Business!$D$22&gt;0,+$G1278*Business!$D$21/Business!$D$22,"")</f>
        <v/>
      </c>
    </row>
    <row r="1279" spans="1:9">
      <c r="A1279" s="334"/>
      <c r="B1279" s="335"/>
      <c r="C1279" s="335"/>
      <c r="D1279" s="335"/>
      <c r="E1279" s="335"/>
      <c r="F1279" s="338"/>
      <c r="G1279" s="323"/>
      <c r="H1279" s="396" t="str">
        <f>IF(Business!$D$22&gt;0,+$G1279*Business!$D$20/Business!$D$22,"")</f>
        <v/>
      </c>
      <c r="I1279" s="396" t="str">
        <f>IF(Business!$D$22&gt;0,+$G1279*Business!$D$21/Business!$D$22,"")</f>
        <v/>
      </c>
    </row>
    <row r="1280" spans="1:9">
      <c r="A1280" s="334"/>
      <c r="B1280" s="335"/>
      <c r="C1280" s="335"/>
      <c r="D1280" s="335"/>
      <c r="E1280" s="335"/>
      <c r="F1280" s="338"/>
      <c r="G1280" s="323"/>
      <c r="H1280" s="396" t="str">
        <f>IF(Business!$D$22&gt;0,+$G1280*Business!$D$20/Business!$D$22,"")</f>
        <v/>
      </c>
      <c r="I1280" s="396" t="str">
        <f>IF(Business!$D$22&gt;0,+$G1280*Business!$D$21/Business!$D$22,"")</f>
        <v/>
      </c>
    </row>
    <row r="1281" spans="1:9">
      <c r="A1281" s="334"/>
      <c r="B1281" s="335"/>
      <c r="C1281" s="335"/>
      <c r="D1281" s="335"/>
      <c r="E1281" s="335"/>
      <c r="F1281" s="338"/>
      <c r="G1281" s="323"/>
      <c r="H1281" s="396" t="str">
        <f>IF(Business!$D$22&gt;0,+$G1281*Business!$D$20/Business!$D$22,"")</f>
        <v/>
      </c>
      <c r="I1281" s="396" t="str">
        <f>IF(Business!$D$22&gt;0,+$G1281*Business!$D$21/Business!$D$22,"")</f>
        <v/>
      </c>
    </row>
    <row r="1282" spans="1:9">
      <c r="A1282" s="334"/>
      <c r="B1282" s="335"/>
      <c r="C1282" s="335"/>
      <c r="D1282" s="335"/>
      <c r="E1282" s="335"/>
      <c r="F1282" s="338"/>
      <c r="G1282" s="323"/>
      <c r="H1282" s="396" t="str">
        <f>IF(Business!$D$22&gt;0,+$G1282*Business!$D$20/Business!$D$22,"")</f>
        <v/>
      </c>
      <c r="I1282" s="396" t="str">
        <f>IF(Business!$D$22&gt;0,+$G1282*Business!$D$21/Business!$D$22,"")</f>
        <v/>
      </c>
    </row>
    <row r="1283" spans="1:9">
      <c r="A1283" s="334"/>
      <c r="B1283" s="335"/>
      <c r="C1283" s="335"/>
      <c r="D1283" s="335"/>
      <c r="E1283" s="335"/>
      <c r="F1283" s="338"/>
      <c r="G1283" s="323"/>
      <c r="H1283" s="396" t="str">
        <f>IF(Business!$D$22&gt;0,+$G1283*Business!$D$20/Business!$D$22,"")</f>
        <v/>
      </c>
      <c r="I1283" s="396" t="str">
        <f>IF(Business!$D$22&gt;0,+$G1283*Business!$D$21/Business!$D$22,"")</f>
        <v/>
      </c>
    </row>
    <row r="1284" spans="1:9">
      <c r="A1284" s="334"/>
      <c r="B1284" s="335"/>
      <c r="C1284" s="335"/>
      <c r="D1284" s="335"/>
      <c r="E1284" s="335"/>
      <c r="F1284" s="338"/>
      <c r="G1284" s="323"/>
      <c r="H1284" s="396" t="str">
        <f>IF(Business!$D$22&gt;0,+$G1284*Business!$D$20/Business!$D$22,"")</f>
        <v/>
      </c>
      <c r="I1284" s="396" t="str">
        <f>IF(Business!$D$22&gt;0,+$G1284*Business!$D$21/Business!$D$22,"")</f>
        <v/>
      </c>
    </row>
    <row r="1285" spans="1:9">
      <c r="A1285" s="334"/>
      <c r="B1285" s="335"/>
      <c r="C1285" s="335"/>
      <c r="D1285" s="335"/>
      <c r="E1285" s="335"/>
      <c r="F1285" s="338"/>
      <c r="G1285" s="323"/>
      <c r="H1285" s="396" t="str">
        <f>IF(Business!$D$22&gt;0,+$G1285*Business!$D$20/Business!$D$22,"")</f>
        <v/>
      </c>
      <c r="I1285" s="396" t="str">
        <f>IF(Business!$D$22&gt;0,+$G1285*Business!$D$21/Business!$D$22,"")</f>
        <v/>
      </c>
    </row>
    <row r="1286" spans="1:9">
      <c r="A1286" s="334"/>
      <c r="B1286" s="335"/>
      <c r="C1286" s="335"/>
      <c r="D1286" s="335"/>
      <c r="E1286" s="335"/>
      <c r="F1286" s="338"/>
      <c r="G1286" s="323"/>
      <c r="H1286" s="396" t="str">
        <f>IF(Business!$D$22&gt;0,+$G1286*Business!$D$20/Business!$D$22,"")</f>
        <v/>
      </c>
      <c r="I1286" s="396" t="str">
        <f>IF(Business!$D$22&gt;0,+$G1286*Business!$D$21/Business!$D$22,"")</f>
        <v/>
      </c>
    </row>
    <row r="1287" spans="1:9">
      <c r="A1287" s="334"/>
      <c r="B1287" s="335"/>
      <c r="C1287" s="335"/>
      <c r="D1287" s="335"/>
      <c r="E1287" s="335"/>
      <c r="F1287" s="338"/>
      <c r="G1287" s="323"/>
      <c r="H1287" s="396" t="str">
        <f>IF(Business!$D$22&gt;0,+$G1287*Business!$D$20/Business!$D$22,"")</f>
        <v/>
      </c>
      <c r="I1287" s="396" t="str">
        <f>IF(Business!$D$22&gt;0,+$G1287*Business!$D$21/Business!$D$22,"")</f>
        <v/>
      </c>
    </row>
    <row r="1288" spans="1:9">
      <c r="A1288" s="334"/>
      <c r="B1288" s="335"/>
      <c r="C1288" s="335"/>
      <c r="D1288" s="335"/>
      <c r="E1288" s="335"/>
      <c r="F1288" s="338"/>
      <c r="G1288" s="323"/>
      <c r="H1288" s="396" t="str">
        <f>IF(Business!$D$22&gt;0,+$G1288*Business!$D$20/Business!$D$22,"")</f>
        <v/>
      </c>
      <c r="I1288" s="396" t="str">
        <f>IF(Business!$D$22&gt;0,+$G1288*Business!$D$21/Business!$D$22,"")</f>
        <v/>
      </c>
    </row>
    <row r="1289" spans="1:9">
      <c r="A1289" s="334"/>
      <c r="B1289" s="335"/>
      <c r="C1289" s="335"/>
      <c r="D1289" s="335"/>
      <c r="E1289" s="335"/>
      <c r="F1289" s="338"/>
      <c r="G1289" s="323"/>
      <c r="H1289" s="396" t="str">
        <f>IF(Business!$D$22&gt;0,+$G1289*Business!$D$20/Business!$D$22,"")</f>
        <v/>
      </c>
      <c r="I1289" s="396" t="str">
        <f>IF(Business!$D$22&gt;0,+$G1289*Business!$D$21/Business!$D$22,"")</f>
        <v/>
      </c>
    </row>
    <row r="1290" spans="1:9">
      <c r="A1290" s="334"/>
      <c r="B1290" s="335"/>
      <c r="C1290" s="335"/>
      <c r="D1290" s="335"/>
      <c r="E1290" s="335"/>
      <c r="F1290" s="338"/>
      <c r="G1290" s="323"/>
      <c r="H1290" s="396" t="str">
        <f>IF(Business!$D$22&gt;0,+$G1290*Business!$D$20/Business!$D$22,"")</f>
        <v/>
      </c>
      <c r="I1290" s="396" t="str">
        <f>IF(Business!$D$22&gt;0,+$G1290*Business!$D$21/Business!$D$22,"")</f>
        <v/>
      </c>
    </row>
    <row r="1291" spans="1:9">
      <c r="A1291" s="334"/>
      <c r="B1291" s="335"/>
      <c r="C1291" s="335"/>
      <c r="D1291" s="335"/>
      <c r="E1291" s="335"/>
      <c r="F1291" s="338"/>
      <c r="G1291" s="323"/>
      <c r="H1291" s="396" t="str">
        <f>IF(Business!$D$22&gt;0,+$G1291*Business!$D$20/Business!$D$22,"")</f>
        <v/>
      </c>
      <c r="I1291" s="396" t="str">
        <f>IF(Business!$D$22&gt;0,+$G1291*Business!$D$21/Business!$D$22,"")</f>
        <v/>
      </c>
    </row>
    <row r="1292" spans="1:9">
      <c r="A1292" s="334"/>
      <c r="B1292" s="335"/>
      <c r="C1292" s="335"/>
      <c r="D1292" s="335"/>
      <c r="E1292" s="335"/>
      <c r="F1292" s="338"/>
      <c r="G1292" s="323"/>
      <c r="H1292" s="396" t="str">
        <f>IF(Business!$D$22&gt;0,+$G1292*Business!$D$20/Business!$D$22,"")</f>
        <v/>
      </c>
      <c r="I1292" s="396" t="str">
        <f>IF(Business!$D$22&gt;0,+$G1292*Business!$D$21/Business!$D$22,"")</f>
        <v/>
      </c>
    </row>
    <row r="1293" spans="1:9">
      <c r="A1293" s="334"/>
      <c r="B1293" s="335"/>
      <c r="C1293" s="335"/>
      <c r="D1293" s="335"/>
      <c r="E1293" s="335"/>
      <c r="F1293" s="338"/>
      <c r="G1293" s="323"/>
      <c r="H1293" s="396" t="str">
        <f>IF(Business!$D$22&gt;0,+$G1293*Business!$D$20/Business!$D$22,"")</f>
        <v/>
      </c>
      <c r="I1293" s="396" t="str">
        <f>IF(Business!$D$22&gt;0,+$G1293*Business!$D$21/Business!$D$22,"")</f>
        <v/>
      </c>
    </row>
    <row r="1294" spans="1:9">
      <c r="A1294" s="334"/>
      <c r="B1294" s="335"/>
      <c r="C1294" s="335"/>
      <c r="D1294" s="335"/>
      <c r="E1294" s="335"/>
      <c r="F1294" s="338"/>
      <c r="G1294" s="323"/>
      <c r="H1294" s="396" t="str">
        <f>IF(Business!$D$22&gt;0,+$G1294*Business!$D$20/Business!$D$22,"")</f>
        <v/>
      </c>
      <c r="I1294" s="396" t="str">
        <f>IF(Business!$D$22&gt;0,+$G1294*Business!$D$21/Business!$D$22,"")</f>
        <v/>
      </c>
    </row>
    <row r="1295" spans="1:9">
      <c r="A1295" s="334"/>
      <c r="B1295" s="335"/>
      <c r="C1295" s="335"/>
      <c r="D1295" s="335"/>
      <c r="E1295" s="335"/>
      <c r="F1295" s="338"/>
      <c r="G1295" s="323"/>
      <c r="H1295" s="396" t="str">
        <f>IF(Business!$D$22&gt;0,+$G1295*Business!$D$20/Business!$D$22,"")</f>
        <v/>
      </c>
      <c r="I1295" s="396" t="str">
        <f>IF(Business!$D$22&gt;0,+$G1295*Business!$D$21/Business!$D$22,"")</f>
        <v/>
      </c>
    </row>
    <row r="1296" spans="1:9">
      <c r="A1296" s="334"/>
      <c r="B1296" s="335"/>
      <c r="C1296" s="335"/>
      <c r="D1296" s="335"/>
      <c r="E1296" s="335"/>
      <c r="F1296" s="338"/>
      <c r="G1296" s="323"/>
      <c r="H1296" s="396" t="str">
        <f>IF(Business!$D$22&gt;0,+$G1296*Business!$D$20/Business!$D$22,"")</f>
        <v/>
      </c>
      <c r="I1296" s="396" t="str">
        <f>IF(Business!$D$22&gt;0,+$G1296*Business!$D$21/Business!$D$22,"")</f>
        <v/>
      </c>
    </row>
    <row r="1297" spans="1:9">
      <c r="A1297" s="334"/>
      <c r="B1297" s="335"/>
      <c r="C1297" s="335"/>
      <c r="D1297" s="335"/>
      <c r="E1297" s="335"/>
      <c r="F1297" s="338"/>
      <c r="G1297" s="323"/>
      <c r="H1297" s="396" t="str">
        <f>IF(Business!$D$22&gt;0,+$G1297*Business!$D$20/Business!$D$22,"")</f>
        <v/>
      </c>
      <c r="I1297" s="396" t="str">
        <f>IF(Business!$D$22&gt;0,+$G1297*Business!$D$21/Business!$D$22,"")</f>
        <v/>
      </c>
    </row>
    <row r="1298" spans="1:9">
      <c r="A1298" s="334"/>
      <c r="B1298" s="335"/>
      <c r="C1298" s="335"/>
      <c r="D1298" s="335"/>
      <c r="E1298" s="335"/>
      <c r="F1298" s="338"/>
      <c r="G1298" s="323"/>
      <c r="H1298" s="396" t="str">
        <f>IF(Business!$D$22&gt;0,+$G1298*Business!$D$20/Business!$D$22,"")</f>
        <v/>
      </c>
      <c r="I1298" s="396" t="str">
        <f>IF(Business!$D$22&gt;0,+$G1298*Business!$D$21/Business!$D$22,"")</f>
        <v/>
      </c>
    </row>
    <row r="1299" spans="1:9">
      <c r="A1299" s="334"/>
      <c r="B1299" s="335"/>
      <c r="C1299" s="335"/>
      <c r="D1299" s="335"/>
      <c r="E1299" s="335"/>
      <c r="F1299" s="338"/>
      <c r="G1299" s="323"/>
      <c r="H1299" s="396" t="str">
        <f>IF(Business!$D$22&gt;0,+$G1299*Business!$D$20/Business!$D$22,"")</f>
        <v/>
      </c>
      <c r="I1299" s="396" t="str">
        <f>IF(Business!$D$22&gt;0,+$G1299*Business!$D$21/Business!$D$22,"")</f>
        <v/>
      </c>
    </row>
    <row r="1300" spans="1:9">
      <c r="A1300" s="334"/>
      <c r="B1300" s="335"/>
      <c r="C1300" s="335"/>
      <c r="D1300" s="335"/>
      <c r="E1300" s="335"/>
      <c r="F1300" s="338"/>
      <c r="G1300" s="323"/>
      <c r="H1300" s="396" t="str">
        <f>IF(Business!$D$22&gt;0,+$G1300*Business!$D$20/Business!$D$22,"")</f>
        <v/>
      </c>
      <c r="I1300" s="396" t="str">
        <f>IF(Business!$D$22&gt;0,+$G1300*Business!$D$21/Business!$D$22,"")</f>
        <v/>
      </c>
    </row>
    <row r="1301" spans="1:9">
      <c r="A1301" s="334"/>
      <c r="B1301" s="335"/>
      <c r="C1301" s="335"/>
      <c r="D1301" s="335"/>
      <c r="E1301" s="335"/>
      <c r="F1301" s="338"/>
      <c r="G1301" s="323"/>
      <c r="H1301" s="396" t="str">
        <f>IF(Business!$D$22&gt;0,+$G1301*Business!$D$20/Business!$D$22,"")</f>
        <v/>
      </c>
      <c r="I1301" s="396" t="str">
        <f>IF(Business!$D$22&gt;0,+$G1301*Business!$D$21/Business!$D$22,"")</f>
        <v/>
      </c>
    </row>
    <row r="1302" spans="1:9">
      <c r="A1302" s="334"/>
      <c r="B1302" s="335"/>
      <c r="C1302" s="335"/>
      <c r="D1302" s="335"/>
      <c r="E1302" s="335"/>
      <c r="F1302" s="338"/>
      <c r="G1302" s="323"/>
      <c r="H1302" s="396" t="str">
        <f>IF(Business!$D$22&gt;0,+$G1302*Business!$D$20/Business!$D$22,"")</f>
        <v/>
      </c>
      <c r="I1302" s="396" t="str">
        <f>IF(Business!$D$22&gt;0,+$G1302*Business!$D$21/Business!$D$22,"")</f>
        <v/>
      </c>
    </row>
    <row r="1303" spans="1:9">
      <c r="A1303" s="334"/>
      <c r="B1303" s="335"/>
      <c r="C1303" s="335"/>
      <c r="D1303" s="335"/>
      <c r="E1303" s="335"/>
      <c r="F1303" s="338"/>
      <c r="G1303" s="323"/>
      <c r="H1303" s="396" t="str">
        <f>IF(Business!$D$22&gt;0,+$G1303*Business!$D$20/Business!$D$22,"")</f>
        <v/>
      </c>
      <c r="I1303" s="396" t="str">
        <f>IF(Business!$D$22&gt;0,+$G1303*Business!$D$21/Business!$D$22,"")</f>
        <v/>
      </c>
    </row>
    <row r="1304" spans="1:9">
      <c r="A1304" s="334"/>
      <c r="B1304" s="335"/>
      <c r="C1304" s="335"/>
      <c r="D1304" s="335"/>
      <c r="E1304" s="335"/>
      <c r="F1304" s="338"/>
      <c r="G1304" s="323"/>
      <c r="H1304" s="396" t="str">
        <f>IF(Business!$D$22&gt;0,+$G1304*Business!$D$20/Business!$D$22,"")</f>
        <v/>
      </c>
      <c r="I1304" s="396" t="str">
        <f>IF(Business!$D$22&gt;0,+$G1304*Business!$D$21/Business!$D$22,"")</f>
        <v/>
      </c>
    </row>
    <row r="1305" spans="1:9">
      <c r="A1305" s="334"/>
      <c r="B1305" s="335"/>
      <c r="C1305" s="335"/>
      <c r="D1305" s="335"/>
      <c r="E1305" s="335"/>
      <c r="F1305" s="338"/>
      <c r="G1305" s="323"/>
      <c r="H1305" s="396" t="str">
        <f>IF(Business!$D$22&gt;0,+$G1305*Business!$D$20/Business!$D$22,"")</f>
        <v/>
      </c>
      <c r="I1305" s="396" t="str">
        <f>IF(Business!$D$22&gt;0,+$G1305*Business!$D$21/Business!$D$22,"")</f>
        <v/>
      </c>
    </row>
    <row r="1306" spans="1:9">
      <c r="A1306" s="334"/>
      <c r="B1306" s="335"/>
      <c r="C1306" s="335"/>
      <c r="D1306" s="335"/>
      <c r="E1306" s="335"/>
      <c r="F1306" s="338"/>
      <c r="G1306" s="323"/>
      <c r="H1306" s="396" t="str">
        <f>IF(Business!$D$22&gt;0,+$G1306*Business!$D$20/Business!$D$22,"")</f>
        <v/>
      </c>
      <c r="I1306" s="396" t="str">
        <f>IF(Business!$D$22&gt;0,+$G1306*Business!$D$21/Business!$D$22,"")</f>
        <v/>
      </c>
    </row>
    <row r="1307" spans="1:9">
      <c r="A1307" s="334"/>
      <c r="B1307" s="335"/>
      <c r="C1307" s="335"/>
      <c r="D1307" s="335"/>
      <c r="E1307" s="335"/>
      <c r="F1307" s="338"/>
      <c r="G1307" s="323"/>
      <c r="H1307" s="396" t="str">
        <f>IF(Business!$D$22&gt;0,+$G1307*Business!$D$20/Business!$D$22,"")</f>
        <v/>
      </c>
      <c r="I1307" s="396" t="str">
        <f>IF(Business!$D$22&gt;0,+$G1307*Business!$D$21/Business!$D$22,"")</f>
        <v/>
      </c>
    </row>
    <row r="1308" spans="1:9">
      <c r="A1308" s="334"/>
      <c r="B1308" s="335"/>
      <c r="C1308" s="335"/>
      <c r="D1308" s="335"/>
      <c r="E1308" s="335"/>
      <c r="F1308" s="338"/>
      <c r="G1308" s="323"/>
      <c r="H1308" s="396" t="str">
        <f>IF(Business!$D$22&gt;0,+$G1308*Business!$D$20/Business!$D$22,"")</f>
        <v/>
      </c>
      <c r="I1308" s="396" t="str">
        <f>IF(Business!$D$22&gt;0,+$G1308*Business!$D$21/Business!$D$22,"")</f>
        <v/>
      </c>
    </row>
    <row r="1309" spans="1:9">
      <c r="A1309" s="334"/>
      <c r="B1309" s="335"/>
      <c r="C1309" s="335"/>
      <c r="D1309" s="335"/>
      <c r="E1309" s="335"/>
      <c r="F1309" s="338"/>
      <c r="G1309" s="323"/>
      <c r="H1309" s="396" t="str">
        <f>IF(Business!$D$22&gt;0,+$G1309*Business!$D$20/Business!$D$22,"")</f>
        <v/>
      </c>
      <c r="I1309" s="396" t="str">
        <f>IF(Business!$D$22&gt;0,+$G1309*Business!$D$21/Business!$D$22,"")</f>
        <v/>
      </c>
    </row>
    <row r="1310" spans="1:9">
      <c r="A1310" s="334"/>
      <c r="B1310" s="335"/>
      <c r="C1310" s="335"/>
      <c r="D1310" s="335"/>
      <c r="E1310" s="335"/>
      <c r="F1310" s="338"/>
      <c r="G1310" s="323"/>
      <c r="H1310" s="396" t="str">
        <f>IF(Business!$D$22&gt;0,+$G1310*Business!$D$20/Business!$D$22,"")</f>
        <v/>
      </c>
      <c r="I1310" s="396" t="str">
        <f>IF(Business!$D$22&gt;0,+$G1310*Business!$D$21/Business!$D$22,"")</f>
        <v/>
      </c>
    </row>
    <row r="1311" spans="1:9">
      <c r="A1311" s="334"/>
      <c r="B1311" s="335"/>
      <c r="C1311" s="335"/>
      <c r="D1311" s="335"/>
      <c r="E1311" s="335"/>
      <c r="F1311" s="338"/>
      <c r="G1311" s="323"/>
      <c r="H1311" s="396" t="str">
        <f>IF(Business!$D$22&gt;0,+$G1311*Business!$D$20/Business!$D$22,"")</f>
        <v/>
      </c>
      <c r="I1311" s="396" t="str">
        <f>IF(Business!$D$22&gt;0,+$G1311*Business!$D$21/Business!$D$22,"")</f>
        <v/>
      </c>
    </row>
    <row r="1312" spans="1:9">
      <c r="A1312" s="334"/>
      <c r="B1312" s="335"/>
      <c r="C1312" s="335"/>
      <c r="D1312" s="335"/>
      <c r="E1312" s="335"/>
      <c r="F1312" s="338"/>
      <c r="G1312" s="323"/>
      <c r="H1312" s="396" t="str">
        <f>IF(Business!$D$22&gt;0,+$G1312*Business!$D$20/Business!$D$22,"")</f>
        <v/>
      </c>
      <c r="I1312" s="396" t="str">
        <f>IF(Business!$D$22&gt;0,+$G1312*Business!$D$21/Business!$D$22,"")</f>
        <v/>
      </c>
    </row>
    <row r="1313" spans="1:9">
      <c r="A1313" s="334"/>
      <c r="B1313" s="335"/>
      <c r="C1313" s="335"/>
      <c r="D1313" s="335"/>
      <c r="E1313" s="335"/>
      <c r="F1313" s="338"/>
      <c r="G1313" s="323"/>
      <c r="H1313" s="396" t="str">
        <f>IF(Business!$D$22&gt;0,+$G1313*Business!$D$20/Business!$D$22,"")</f>
        <v/>
      </c>
      <c r="I1313" s="396" t="str">
        <f>IF(Business!$D$22&gt;0,+$G1313*Business!$D$21/Business!$D$22,"")</f>
        <v/>
      </c>
    </row>
    <row r="1314" spans="1:9">
      <c r="A1314" s="334"/>
      <c r="B1314" s="335"/>
      <c r="C1314" s="335"/>
      <c r="D1314" s="335"/>
      <c r="E1314" s="335"/>
      <c r="F1314" s="338"/>
      <c r="G1314" s="323"/>
      <c r="H1314" s="396" t="str">
        <f>IF(Business!$D$22&gt;0,+$G1314*Business!$D$20/Business!$D$22,"")</f>
        <v/>
      </c>
      <c r="I1314" s="396" t="str">
        <f>IF(Business!$D$22&gt;0,+$G1314*Business!$D$21/Business!$D$22,"")</f>
        <v/>
      </c>
    </row>
    <row r="1315" spans="1:9">
      <c r="A1315" s="334"/>
      <c r="B1315" s="335"/>
      <c r="C1315" s="335"/>
      <c r="D1315" s="335"/>
      <c r="E1315" s="335"/>
      <c r="F1315" s="338"/>
      <c r="G1315" s="323"/>
      <c r="H1315" s="396" t="str">
        <f>IF(Business!$D$22&gt;0,+$G1315*Business!$D$20/Business!$D$22,"")</f>
        <v/>
      </c>
      <c r="I1315" s="396" t="str">
        <f>IF(Business!$D$22&gt;0,+$G1315*Business!$D$21/Business!$D$22,"")</f>
        <v/>
      </c>
    </row>
    <row r="1316" spans="1:9">
      <c r="A1316" s="334"/>
      <c r="B1316" s="335"/>
      <c r="C1316" s="335"/>
      <c r="D1316" s="335"/>
      <c r="E1316" s="335"/>
      <c r="F1316" s="338"/>
      <c r="G1316" s="323"/>
      <c r="H1316" s="396" t="str">
        <f>IF(Business!$D$22&gt;0,+$G1316*Business!$D$20/Business!$D$22,"")</f>
        <v/>
      </c>
      <c r="I1316" s="396" t="str">
        <f>IF(Business!$D$22&gt;0,+$G1316*Business!$D$21/Business!$D$22,"")</f>
        <v/>
      </c>
    </row>
    <row r="1317" spans="1:9">
      <c r="A1317" s="334"/>
      <c r="B1317" s="335"/>
      <c r="C1317" s="335"/>
      <c r="D1317" s="335"/>
      <c r="E1317" s="335"/>
      <c r="F1317" s="338"/>
      <c r="G1317" s="323"/>
      <c r="H1317" s="396" t="str">
        <f>IF(Business!$D$22&gt;0,+$G1317*Business!$D$20/Business!$D$22,"")</f>
        <v/>
      </c>
      <c r="I1317" s="396" t="str">
        <f>IF(Business!$D$22&gt;0,+$G1317*Business!$D$21/Business!$D$22,"")</f>
        <v/>
      </c>
    </row>
    <row r="1318" spans="1:9">
      <c r="A1318" s="334"/>
      <c r="B1318" s="335"/>
      <c r="C1318" s="335"/>
      <c r="D1318" s="335"/>
      <c r="E1318" s="335"/>
      <c r="F1318" s="338"/>
      <c r="G1318" s="323"/>
      <c r="H1318" s="396" t="str">
        <f>IF(Business!$D$22&gt;0,+$G1318*Business!$D$20/Business!$D$22,"")</f>
        <v/>
      </c>
      <c r="I1318" s="396" t="str">
        <f>IF(Business!$D$22&gt;0,+$G1318*Business!$D$21/Business!$D$22,"")</f>
        <v/>
      </c>
    </row>
    <row r="1319" spans="1:9">
      <c r="A1319" s="334"/>
      <c r="B1319" s="335"/>
      <c r="C1319" s="335"/>
      <c r="D1319" s="335"/>
      <c r="E1319" s="335"/>
      <c r="F1319" s="338"/>
      <c r="G1319" s="323"/>
      <c r="H1319" s="396" t="str">
        <f>IF(Business!$D$22&gt;0,+$G1319*Business!$D$20/Business!$D$22,"")</f>
        <v/>
      </c>
      <c r="I1319" s="396" t="str">
        <f>IF(Business!$D$22&gt;0,+$G1319*Business!$D$21/Business!$D$22,"")</f>
        <v/>
      </c>
    </row>
    <row r="1320" spans="1:9">
      <c r="A1320" s="334"/>
      <c r="B1320" s="335"/>
      <c r="C1320" s="335"/>
      <c r="D1320" s="335"/>
      <c r="E1320" s="335"/>
      <c r="F1320" s="338"/>
      <c r="G1320" s="323"/>
      <c r="H1320" s="396" t="str">
        <f>IF(Business!$D$22&gt;0,+$G1320*Business!$D$20/Business!$D$22,"")</f>
        <v/>
      </c>
      <c r="I1320" s="396" t="str">
        <f>IF(Business!$D$22&gt;0,+$G1320*Business!$D$21/Business!$D$22,"")</f>
        <v/>
      </c>
    </row>
    <row r="1321" spans="1:9">
      <c r="A1321" s="334"/>
      <c r="B1321" s="335"/>
      <c r="C1321" s="335"/>
      <c r="D1321" s="335"/>
      <c r="E1321" s="335"/>
      <c r="F1321" s="338"/>
      <c r="G1321" s="323"/>
      <c r="H1321" s="396" t="str">
        <f>IF(Business!$D$22&gt;0,+$G1321*Business!$D$20/Business!$D$22,"")</f>
        <v/>
      </c>
      <c r="I1321" s="396" t="str">
        <f>IF(Business!$D$22&gt;0,+$G1321*Business!$D$21/Business!$D$22,"")</f>
        <v/>
      </c>
    </row>
    <row r="1322" spans="1:9">
      <c r="A1322" s="334"/>
      <c r="B1322" s="335"/>
      <c r="C1322" s="335"/>
      <c r="D1322" s="335"/>
      <c r="E1322" s="335"/>
      <c r="F1322" s="338"/>
      <c r="G1322" s="323"/>
      <c r="H1322" s="396" t="str">
        <f>IF(Business!$D$22&gt;0,+$G1322*Business!$D$20/Business!$D$22,"")</f>
        <v/>
      </c>
      <c r="I1322" s="396" t="str">
        <f>IF(Business!$D$22&gt;0,+$G1322*Business!$D$21/Business!$D$22,"")</f>
        <v/>
      </c>
    </row>
    <row r="1323" spans="1:9">
      <c r="A1323" s="334"/>
      <c r="B1323" s="335"/>
      <c r="C1323" s="335"/>
      <c r="D1323" s="335"/>
      <c r="E1323" s="335"/>
      <c r="F1323" s="338"/>
      <c r="G1323" s="323"/>
      <c r="H1323" s="396" t="str">
        <f>IF(Business!$D$22&gt;0,+$G1323*Business!$D$20/Business!$D$22,"")</f>
        <v/>
      </c>
      <c r="I1323" s="396" t="str">
        <f>IF(Business!$D$22&gt;0,+$G1323*Business!$D$21/Business!$D$22,"")</f>
        <v/>
      </c>
    </row>
    <row r="1324" spans="1:9">
      <c r="A1324" s="334"/>
      <c r="B1324" s="335"/>
      <c r="C1324" s="335"/>
      <c r="D1324" s="335"/>
      <c r="E1324" s="335"/>
      <c r="F1324" s="338"/>
      <c r="G1324" s="323"/>
      <c r="H1324" s="396" t="str">
        <f>IF(Business!$D$22&gt;0,+$G1324*Business!$D$20/Business!$D$22,"")</f>
        <v/>
      </c>
      <c r="I1324" s="396" t="str">
        <f>IF(Business!$D$22&gt;0,+$G1324*Business!$D$21/Business!$D$22,"")</f>
        <v/>
      </c>
    </row>
    <row r="1325" spans="1:9">
      <c r="A1325" s="334"/>
      <c r="B1325" s="335"/>
      <c r="C1325" s="335"/>
      <c r="D1325" s="335"/>
      <c r="E1325" s="335"/>
      <c r="F1325" s="338"/>
      <c r="G1325" s="323"/>
      <c r="H1325" s="396" t="str">
        <f>IF(Business!$D$22&gt;0,+$G1325*Business!$D$20/Business!$D$22,"")</f>
        <v/>
      </c>
      <c r="I1325" s="396" t="str">
        <f>IF(Business!$D$22&gt;0,+$G1325*Business!$D$21/Business!$D$22,"")</f>
        <v/>
      </c>
    </row>
    <row r="1326" spans="1:9">
      <c r="A1326" s="334"/>
      <c r="B1326" s="335"/>
      <c r="C1326" s="335"/>
      <c r="D1326" s="335"/>
      <c r="E1326" s="335"/>
      <c r="F1326" s="338"/>
      <c r="G1326" s="323"/>
      <c r="H1326" s="396" t="str">
        <f>IF(Business!$D$22&gt;0,+$G1326*Business!$D$20/Business!$D$22,"")</f>
        <v/>
      </c>
      <c r="I1326" s="396" t="str">
        <f>IF(Business!$D$22&gt;0,+$G1326*Business!$D$21/Business!$D$22,"")</f>
        <v/>
      </c>
    </row>
    <row r="1327" spans="1:9">
      <c r="A1327" s="334"/>
      <c r="B1327" s="335"/>
      <c r="C1327" s="335"/>
      <c r="D1327" s="335"/>
      <c r="E1327" s="335"/>
      <c r="F1327" s="338"/>
      <c r="G1327" s="323"/>
      <c r="H1327" s="396" t="str">
        <f>IF(Business!$D$22&gt;0,+$G1327*Business!$D$20/Business!$D$22,"")</f>
        <v/>
      </c>
      <c r="I1327" s="396" t="str">
        <f>IF(Business!$D$22&gt;0,+$G1327*Business!$D$21/Business!$D$22,"")</f>
        <v/>
      </c>
    </row>
    <row r="1328" spans="1:9">
      <c r="A1328" s="334"/>
      <c r="B1328" s="335"/>
      <c r="C1328" s="335"/>
      <c r="D1328" s="335"/>
      <c r="E1328" s="335"/>
      <c r="F1328" s="338"/>
      <c r="G1328" s="323"/>
      <c r="H1328" s="396" t="str">
        <f>IF(Business!$D$22&gt;0,+$G1328*Business!$D$20/Business!$D$22,"")</f>
        <v/>
      </c>
      <c r="I1328" s="396" t="str">
        <f>IF(Business!$D$22&gt;0,+$G1328*Business!$D$21/Business!$D$22,"")</f>
        <v/>
      </c>
    </row>
    <row r="1329" spans="1:9">
      <c r="A1329" s="334"/>
      <c r="B1329" s="335"/>
      <c r="C1329" s="335"/>
      <c r="D1329" s="335"/>
      <c r="E1329" s="335"/>
      <c r="F1329" s="338"/>
      <c r="G1329" s="323"/>
      <c r="H1329" s="396" t="str">
        <f>IF(Business!$D$22&gt;0,+$G1329*Business!$D$20/Business!$D$22,"")</f>
        <v/>
      </c>
      <c r="I1329" s="396" t="str">
        <f>IF(Business!$D$22&gt;0,+$G1329*Business!$D$21/Business!$D$22,"")</f>
        <v/>
      </c>
    </row>
    <row r="1330" spans="1:9">
      <c r="A1330" s="334"/>
      <c r="B1330" s="335"/>
      <c r="C1330" s="335"/>
      <c r="D1330" s="335"/>
      <c r="E1330" s="335"/>
      <c r="F1330" s="338"/>
      <c r="G1330" s="323"/>
      <c r="H1330" s="396" t="str">
        <f>IF(Business!$D$22&gt;0,+$G1330*Business!$D$20/Business!$D$22,"")</f>
        <v/>
      </c>
      <c r="I1330" s="396" t="str">
        <f>IF(Business!$D$22&gt;0,+$G1330*Business!$D$21/Business!$D$22,"")</f>
        <v/>
      </c>
    </row>
    <row r="1331" spans="1:9">
      <c r="A1331" s="334"/>
      <c r="B1331" s="335"/>
      <c r="C1331" s="335"/>
      <c r="D1331" s="335"/>
      <c r="E1331" s="335"/>
      <c r="F1331" s="338"/>
      <c r="G1331" s="323"/>
      <c r="H1331" s="396" t="str">
        <f>IF(Business!$D$22&gt;0,+$G1331*Business!$D$20/Business!$D$22,"")</f>
        <v/>
      </c>
      <c r="I1331" s="396" t="str">
        <f>IF(Business!$D$22&gt;0,+$G1331*Business!$D$21/Business!$D$22,"")</f>
        <v/>
      </c>
    </row>
    <row r="1332" spans="1:9">
      <c r="A1332" s="334"/>
      <c r="B1332" s="335"/>
      <c r="C1332" s="335"/>
      <c r="D1332" s="335"/>
      <c r="E1332" s="335"/>
      <c r="F1332" s="338"/>
      <c r="G1332" s="323"/>
      <c r="H1332" s="396" t="str">
        <f>IF(Business!$D$22&gt;0,+$G1332*Business!$D$20/Business!$D$22,"")</f>
        <v/>
      </c>
      <c r="I1332" s="396" t="str">
        <f>IF(Business!$D$22&gt;0,+$G1332*Business!$D$21/Business!$D$22,"")</f>
        <v/>
      </c>
    </row>
    <row r="1333" spans="1:9">
      <c r="A1333" s="334"/>
      <c r="B1333" s="335"/>
      <c r="C1333" s="335"/>
      <c r="D1333" s="335"/>
      <c r="E1333" s="335"/>
      <c r="F1333" s="338"/>
      <c r="G1333" s="323"/>
      <c r="H1333" s="396" t="str">
        <f>IF(Business!$D$22&gt;0,+$G1333*Business!$D$20/Business!$D$22,"")</f>
        <v/>
      </c>
      <c r="I1333" s="396" t="str">
        <f>IF(Business!$D$22&gt;0,+$G1333*Business!$D$21/Business!$D$22,"")</f>
        <v/>
      </c>
    </row>
    <row r="1334" spans="1:9">
      <c r="A1334" s="334"/>
      <c r="B1334" s="335"/>
      <c r="C1334" s="335"/>
      <c r="D1334" s="335"/>
      <c r="E1334" s="335"/>
      <c r="F1334" s="338"/>
      <c r="G1334" s="323"/>
      <c r="H1334" s="396" t="str">
        <f>IF(Business!$D$22&gt;0,+$G1334*Business!$D$20/Business!$D$22,"")</f>
        <v/>
      </c>
      <c r="I1334" s="396" t="str">
        <f>IF(Business!$D$22&gt;0,+$G1334*Business!$D$21/Business!$D$22,"")</f>
        <v/>
      </c>
    </row>
    <row r="1335" spans="1:9">
      <c r="A1335" s="334"/>
      <c r="B1335" s="335"/>
      <c r="C1335" s="335"/>
      <c r="D1335" s="335"/>
      <c r="E1335" s="335"/>
      <c r="F1335" s="338"/>
      <c r="G1335" s="323"/>
      <c r="H1335" s="396" t="str">
        <f>IF(Business!$D$22&gt;0,+$G1335*Business!$D$20/Business!$D$22,"")</f>
        <v/>
      </c>
      <c r="I1335" s="396" t="str">
        <f>IF(Business!$D$22&gt;0,+$G1335*Business!$D$21/Business!$D$22,"")</f>
        <v/>
      </c>
    </row>
    <row r="1336" spans="1:9">
      <c r="A1336" s="334"/>
      <c r="B1336" s="335"/>
      <c r="C1336" s="335"/>
      <c r="D1336" s="335"/>
      <c r="E1336" s="335"/>
      <c r="F1336" s="338"/>
      <c r="G1336" s="323"/>
      <c r="H1336" s="396" t="str">
        <f>IF(Business!$D$22&gt;0,+$G1336*Business!$D$20/Business!$D$22,"")</f>
        <v/>
      </c>
      <c r="I1336" s="396" t="str">
        <f>IF(Business!$D$22&gt;0,+$G1336*Business!$D$21/Business!$D$22,"")</f>
        <v/>
      </c>
    </row>
    <row r="1337" spans="1:9">
      <c r="A1337" s="334"/>
      <c r="B1337" s="335"/>
      <c r="C1337" s="335"/>
      <c r="D1337" s="335"/>
      <c r="E1337" s="335"/>
      <c r="F1337" s="338"/>
      <c r="G1337" s="323"/>
      <c r="H1337" s="396" t="str">
        <f>IF(Business!$D$22&gt;0,+$G1337*Business!$D$20/Business!$D$22,"")</f>
        <v/>
      </c>
      <c r="I1337" s="396" t="str">
        <f>IF(Business!$D$22&gt;0,+$G1337*Business!$D$21/Business!$D$22,"")</f>
        <v/>
      </c>
    </row>
    <row r="1338" spans="1:9">
      <c r="A1338" s="334"/>
      <c r="B1338" s="335"/>
      <c r="C1338" s="335"/>
      <c r="D1338" s="335"/>
      <c r="E1338" s="335"/>
      <c r="F1338" s="338"/>
      <c r="G1338" s="323"/>
      <c r="H1338" s="396" t="str">
        <f>IF(Business!$D$22&gt;0,+$G1338*Business!$D$20/Business!$D$22,"")</f>
        <v/>
      </c>
      <c r="I1338" s="396" t="str">
        <f>IF(Business!$D$22&gt;0,+$G1338*Business!$D$21/Business!$D$22,"")</f>
        <v/>
      </c>
    </row>
    <row r="1339" spans="1:9">
      <c r="A1339" s="334"/>
      <c r="B1339" s="335"/>
      <c r="C1339" s="335"/>
      <c r="D1339" s="335"/>
      <c r="E1339" s="335"/>
      <c r="F1339" s="338"/>
      <c r="G1339" s="323"/>
      <c r="H1339" s="396" t="str">
        <f>IF(Business!$D$22&gt;0,+$G1339*Business!$D$20/Business!$D$22,"")</f>
        <v/>
      </c>
      <c r="I1339" s="396" t="str">
        <f>IF(Business!$D$22&gt;0,+$G1339*Business!$D$21/Business!$D$22,"")</f>
        <v/>
      </c>
    </row>
    <row r="1340" spans="1:9">
      <c r="A1340" s="334"/>
      <c r="B1340" s="335"/>
      <c r="C1340" s="335"/>
      <c r="D1340" s="335"/>
      <c r="E1340" s="335"/>
      <c r="F1340" s="338"/>
      <c r="G1340" s="323"/>
      <c r="H1340" s="396" t="str">
        <f>IF(Business!$D$22&gt;0,+$G1340*Business!$D$20/Business!$D$22,"")</f>
        <v/>
      </c>
      <c r="I1340" s="396" t="str">
        <f>IF(Business!$D$22&gt;0,+$G1340*Business!$D$21/Business!$D$22,"")</f>
        <v/>
      </c>
    </row>
    <row r="1341" spans="1:9">
      <c r="A1341" s="334"/>
      <c r="B1341" s="335"/>
      <c r="C1341" s="335"/>
      <c r="D1341" s="335"/>
      <c r="E1341" s="335"/>
      <c r="F1341" s="338"/>
      <c r="G1341" s="323"/>
      <c r="H1341" s="396" t="str">
        <f>IF(Business!$D$22&gt;0,+$G1341*Business!$D$20/Business!$D$22,"")</f>
        <v/>
      </c>
      <c r="I1341" s="396" t="str">
        <f>IF(Business!$D$22&gt;0,+$G1341*Business!$D$21/Business!$D$22,"")</f>
        <v/>
      </c>
    </row>
    <row r="1342" spans="1:9">
      <c r="A1342" s="334"/>
      <c r="B1342" s="335"/>
      <c r="C1342" s="335"/>
      <c r="D1342" s="335"/>
      <c r="E1342" s="335"/>
      <c r="F1342" s="338"/>
      <c r="G1342" s="323"/>
      <c r="H1342" s="396" t="str">
        <f>IF(Business!$D$22&gt;0,+$G1342*Business!$D$20/Business!$D$22,"")</f>
        <v/>
      </c>
      <c r="I1342" s="396" t="str">
        <f>IF(Business!$D$22&gt;0,+$G1342*Business!$D$21/Business!$D$22,"")</f>
        <v/>
      </c>
    </row>
    <row r="1343" spans="1:9">
      <c r="A1343" s="334"/>
      <c r="B1343" s="335"/>
      <c r="C1343" s="335"/>
      <c r="D1343" s="335"/>
      <c r="E1343" s="335"/>
      <c r="F1343" s="338"/>
      <c r="G1343" s="323"/>
      <c r="H1343" s="396" t="str">
        <f>IF(Business!$D$22&gt;0,+$G1343*Business!$D$20/Business!$D$22,"")</f>
        <v/>
      </c>
      <c r="I1343" s="396" t="str">
        <f>IF(Business!$D$22&gt;0,+$G1343*Business!$D$21/Business!$D$22,"")</f>
        <v/>
      </c>
    </row>
    <row r="1344" spans="1:9">
      <c r="A1344" s="334"/>
      <c r="B1344" s="335"/>
      <c r="C1344" s="335"/>
      <c r="D1344" s="335"/>
      <c r="E1344" s="335"/>
      <c r="F1344" s="338"/>
      <c r="G1344" s="323"/>
      <c r="H1344" s="396" t="str">
        <f>IF(Business!$D$22&gt;0,+$G1344*Business!$D$20/Business!$D$22,"")</f>
        <v/>
      </c>
      <c r="I1344" s="396" t="str">
        <f>IF(Business!$D$22&gt;0,+$G1344*Business!$D$21/Business!$D$22,"")</f>
        <v/>
      </c>
    </row>
    <row r="1345" spans="1:9">
      <c r="A1345" s="334"/>
      <c r="B1345" s="335"/>
      <c r="C1345" s="335"/>
      <c r="D1345" s="335"/>
      <c r="E1345" s="335"/>
      <c r="F1345" s="338"/>
      <c r="G1345" s="323"/>
      <c r="H1345" s="396" t="str">
        <f>IF(Business!$D$22&gt;0,+$G1345*Business!$D$20/Business!$D$22,"")</f>
        <v/>
      </c>
      <c r="I1345" s="396" t="str">
        <f>IF(Business!$D$22&gt;0,+$G1345*Business!$D$21/Business!$D$22,"")</f>
        <v/>
      </c>
    </row>
    <row r="1346" spans="1:9">
      <c r="A1346" s="334"/>
      <c r="B1346" s="335"/>
      <c r="C1346" s="335"/>
      <c r="D1346" s="335"/>
      <c r="E1346" s="335"/>
      <c r="F1346" s="338"/>
      <c r="G1346" s="323"/>
      <c r="H1346" s="396" t="str">
        <f>IF(Business!$D$22&gt;0,+$G1346*Business!$D$20/Business!$D$22,"")</f>
        <v/>
      </c>
      <c r="I1346" s="396" t="str">
        <f>IF(Business!$D$22&gt;0,+$G1346*Business!$D$21/Business!$D$22,"")</f>
        <v/>
      </c>
    </row>
    <row r="1347" spans="1:9">
      <c r="A1347" s="334"/>
      <c r="B1347" s="335"/>
      <c r="C1347" s="335"/>
      <c r="D1347" s="335"/>
      <c r="E1347" s="335"/>
      <c r="F1347" s="338"/>
      <c r="G1347" s="323"/>
      <c r="H1347" s="396" t="str">
        <f>IF(Business!$D$22&gt;0,+$G1347*Business!$D$20/Business!$D$22,"")</f>
        <v/>
      </c>
      <c r="I1347" s="396" t="str">
        <f>IF(Business!$D$22&gt;0,+$G1347*Business!$D$21/Business!$D$22,"")</f>
        <v/>
      </c>
    </row>
    <row r="1348" spans="1:9">
      <c r="A1348" s="334"/>
      <c r="B1348" s="335"/>
      <c r="C1348" s="335"/>
      <c r="D1348" s="335"/>
      <c r="E1348" s="335"/>
      <c r="F1348" s="338"/>
      <c r="G1348" s="323"/>
      <c r="H1348" s="396" t="str">
        <f>IF(Business!$D$22&gt;0,+$G1348*Business!$D$20/Business!$D$22,"")</f>
        <v/>
      </c>
      <c r="I1348" s="396" t="str">
        <f>IF(Business!$D$22&gt;0,+$G1348*Business!$D$21/Business!$D$22,"")</f>
        <v/>
      </c>
    </row>
    <row r="1349" spans="1:9">
      <c r="A1349" s="334"/>
      <c r="B1349" s="335"/>
      <c r="C1349" s="335"/>
      <c r="D1349" s="335"/>
      <c r="E1349" s="335"/>
      <c r="F1349" s="338"/>
      <c r="G1349" s="323"/>
      <c r="H1349" s="396" t="str">
        <f>IF(Business!$D$22&gt;0,+$G1349*Business!$D$20/Business!$D$22,"")</f>
        <v/>
      </c>
      <c r="I1349" s="396" t="str">
        <f>IF(Business!$D$22&gt;0,+$G1349*Business!$D$21/Business!$D$22,"")</f>
        <v/>
      </c>
    </row>
    <row r="1350" spans="1:9">
      <c r="A1350" s="334"/>
      <c r="B1350" s="335"/>
      <c r="C1350" s="335"/>
      <c r="D1350" s="335"/>
      <c r="E1350" s="335"/>
      <c r="F1350" s="338"/>
      <c r="G1350" s="323"/>
      <c r="H1350" s="396" t="str">
        <f>IF(Business!$D$22&gt;0,+$G1350*Business!$D$20/Business!$D$22,"")</f>
        <v/>
      </c>
      <c r="I1350" s="396" t="str">
        <f>IF(Business!$D$22&gt;0,+$G1350*Business!$D$21/Business!$D$22,"")</f>
        <v/>
      </c>
    </row>
    <row r="1351" spans="1:9">
      <c r="A1351" s="334"/>
      <c r="B1351" s="335"/>
      <c r="C1351" s="335"/>
      <c r="D1351" s="335"/>
      <c r="E1351" s="335"/>
      <c r="F1351" s="338"/>
      <c r="G1351" s="323"/>
      <c r="H1351" s="396" t="str">
        <f>IF(Business!$D$22&gt;0,+$G1351*Business!$D$20/Business!$D$22,"")</f>
        <v/>
      </c>
      <c r="I1351" s="396" t="str">
        <f>IF(Business!$D$22&gt;0,+$G1351*Business!$D$21/Business!$D$22,"")</f>
        <v/>
      </c>
    </row>
    <row r="1352" spans="1:9">
      <c r="A1352" s="334"/>
      <c r="B1352" s="335"/>
      <c r="C1352" s="335"/>
      <c r="D1352" s="335"/>
      <c r="E1352" s="335"/>
      <c r="F1352" s="338"/>
      <c r="G1352" s="323"/>
      <c r="H1352" s="396" t="str">
        <f>IF(Business!$D$22&gt;0,+$G1352*Business!$D$20/Business!$D$22,"")</f>
        <v/>
      </c>
      <c r="I1352" s="396" t="str">
        <f>IF(Business!$D$22&gt;0,+$G1352*Business!$D$21/Business!$D$22,"")</f>
        <v/>
      </c>
    </row>
    <row r="1353" spans="1:9">
      <c r="A1353" s="334"/>
      <c r="B1353" s="335"/>
      <c r="C1353" s="335"/>
      <c r="D1353" s="335"/>
      <c r="E1353" s="335"/>
      <c r="F1353" s="338"/>
      <c r="G1353" s="323"/>
      <c r="H1353" s="396" t="str">
        <f>IF(Business!$D$22&gt;0,+$G1353*Business!$D$20/Business!$D$22,"")</f>
        <v/>
      </c>
      <c r="I1353" s="396" t="str">
        <f>IF(Business!$D$22&gt;0,+$G1353*Business!$D$21/Business!$D$22,"")</f>
        <v/>
      </c>
    </row>
    <row r="1354" spans="1:9">
      <c r="A1354" s="334"/>
      <c r="B1354" s="335"/>
      <c r="C1354" s="335"/>
      <c r="D1354" s="335"/>
      <c r="E1354" s="335"/>
      <c r="F1354" s="338"/>
      <c r="G1354" s="323"/>
      <c r="H1354" s="396" t="str">
        <f>IF(Business!$D$22&gt;0,+$G1354*Business!$D$20/Business!$D$22,"")</f>
        <v/>
      </c>
      <c r="I1354" s="396" t="str">
        <f>IF(Business!$D$22&gt;0,+$G1354*Business!$D$21/Business!$D$22,"")</f>
        <v/>
      </c>
    </row>
    <row r="1355" spans="1:9">
      <c r="A1355" s="334"/>
      <c r="B1355" s="335"/>
      <c r="C1355" s="335"/>
      <c r="D1355" s="335"/>
      <c r="E1355" s="335"/>
      <c r="F1355" s="338"/>
      <c r="G1355" s="323"/>
      <c r="H1355" s="396" t="str">
        <f>IF(Business!$D$22&gt;0,+$G1355*Business!$D$20/Business!$D$22,"")</f>
        <v/>
      </c>
      <c r="I1355" s="396" t="str">
        <f>IF(Business!$D$22&gt;0,+$G1355*Business!$D$21/Business!$D$22,"")</f>
        <v/>
      </c>
    </row>
    <row r="1356" spans="1:9">
      <c r="A1356" s="334"/>
      <c r="B1356" s="335"/>
      <c r="C1356" s="335"/>
      <c r="D1356" s="335"/>
      <c r="E1356" s="335"/>
      <c r="F1356" s="338"/>
      <c r="G1356" s="323"/>
      <c r="H1356" s="396" t="str">
        <f>IF(Business!$D$22&gt;0,+$G1356*Business!$D$20/Business!$D$22,"")</f>
        <v/>
      </c>
      <c r="I1356" s="396" t="str">
        <f>IF(Business!$D$22&gt;0,+$G1356*Business!$D$21/Business!$D$22,"")</f>
        <v/>
      </c>
    </row>
    <row r="1357" spans="1:9">
      <c r="A1357" s="334"/>
      <c r="B1357" s="335"/>
      <c r="C1357" s="335"/>
      <c r="D1357" s="335"/>
      <c r="E1357" s="335"/>
      <c r="F1357" s="338"/>
      <c r="G1357" s="323"/>
      <c r="H1357" s="396" t="str">
        <f>IF(Business!$D$22&gt;0,+$G1357*Business!$D$20/Business!$D$22,"")</f>
        <v/>
      </c>
      <c r="I1357" s="396" t="str">
        <f>IF(Business!$D$22&gt;0,+$G1357*Business!$D$21/Business!$D$22,"")</f>
        <v/>
      </c>
    </row>
    <row r="1358" spans="1:9">
      <c r="A1358" s="334"/>
      <c r="B1358" s="335"/>
      <c r="C1358" s="335"/>
      <c r="D1358" s="335"/>
      <c r="E1358" s="335"/>
      <c r="F1358" s="338"/>
      <c r="G1358" s="323"/>
      <c r="H1358" s="396" t="str">
        <f>IF(Business!$D$22&gt;0,+$G1358*Business!$D$20/Business!$D$22,"")</f>
        <v/>
      </c>
      <c r="I1358" s="396" t="str">
        <f>IF(Business!$D$22&gt;0,+$G1358*Business!$D$21/Business!$D$22,"")</f>
        <v/>
      </c>
    </row>
    <row r="1359" spans="1:9">
      <c r="A1359" s="334"/>
      <c r="B1359" s="335"/>
      <c r="C1359" s="335"/>
      <c r="D1359" s="335"/>
      <c r="E1359" s="335"/>
      <c r="F1359" s="338"/>
      <c r="G1359" s="323"/>
      <c r="H1359" s="396" t="str">
        <f>IF(Business!$D$22&gt;0,+$G1359*Business!$D$20/Business!$D$22,"")</f>
        <v/>
      </c>
      <c r="I1359" s="396" t="str">
        <f>IF(Business!$D$22&gt;0,+$G1359*Business!$D$21/Business!$D$22,"")</f>
        <v/>
      </c>
    </row>
    <row r="1360" spans="1:9">
      <c r="A1360" s="334"/>
      <c r="B1360" s="335"/>
      <c r="C1360" s="335"/>
      <c r="D1360" s="335"/>
      <c r="E1360" s="335"/>
      <c r="F1360" s="338"/>
      <c r="G1360" s="323"/>
      <c r="H1360" s="396" t="str">
        <f>IF(Business!$D$22&gt;0,+$G1360*Business!$D$20/Business!$D$22,"")</f>
        <v/>
      </c>
      <c r="I1360" s="396" t="str">
        <f>IF(Business!$D$22&gt;0,+$G1360*Business!$D$21/Business!$D$22,"")</f>
        <v/>
      </c>
    </row>
    <row r="1361" spans="1:9">
      <c r="A1361" s="334"/>
      <c r="B1361" s="335"/>
      <c r="C1361" s="335"/>
      <c r="D1361" s="335"/>
      <c r="E1361" s="335"/>
      <c r="F1361" s="338"/>
      <c r="G1361" s="323"/>
      <c r="H1361" s="396" t="str">
        <f>IF(Business!$D$22&gt;0,+$G1361*Business!$D$20/Business!$D$22,"")</f>
        <v/>
      </c>
      <c r="I1361" s="396" t="str">
        <f>IF(Business!$D$22&gt;0,+$G1361*Business!$D$21/Business!$D$22,"")</f>
        <v/>
      </c>
    </row>
    <row r="1362" spans="1:9">
      <c r="A1362" s="334"/>
      <c r="B1362" s="335"/>
      <c r="C1362" s="335"/>
      <c r="D1362" s="335"/>
      <c r="E1362" s="335"/>
      <c r="F1362" s="338"/>
      <c r="G1362" s="323"/>
      <c r="H1362" s="396" t="str">
        <f>IF(Business!$D$22&gt;0,+$G1362*Business!$D$20/Business!$D$22,"")</f>
        <v/>
      </c>
      <c r="I1362" s="396" t="str">
        <f>IF(Business!$D$22&gt;0,+$G1362*Business!$D$21/Business!$D$22,"")</f>
        <v/>
      </c>
    </row>
    <row r="1363" spans="1:9">
      <c r="A1363" s="334"/>
      <c r="B1363" s="335"/>
      <c r="C1363" s="335"/>
      <c r="D1363" s="335"/>
      <c r="E1363" s="335"/>
      <c r="F1363" s="338"/>
      <c r="G1363" s="323"/>
      <c r="H1363" s="396" t="str">
        <f>IF(Business!$D$22&gt;0,+$G1363*Business!$D$20/Business!$D$22,"")</f>
        <v/>
      </c>
      <c r="I1363" s="396" t="str">
        <f>IF(Business!$D$22&gt;0,+$G1363*Business!$D$21/Business!$D$22,"")</f>
        <v/>
      </c>
    </row>
    <row r="1364" spans="1:9">
      <c r="A1364" s="334"/>
      <c r="B1364" s="335"/>
      <c r="C1364" s="335"/>
      <c r="D1364" s="335"/>
      <c r="E1364" s="335"/>
      <c r="F1364" s="338"/>
      <c r="G1364" s="323"/>
      <c r="H1364" s="396" t="str">
        <f>IF(Business!$D$22&gt;0,+$G1364*Business!$D$20/Business!$D$22,"")</f>
        <v/>
      </c>
      <c r="I1364" s="396" t="str">
        <f>IF(Business!$D$22&gt;0,+$G1364*Business!$D$21/Business!$D$22,"")</f>
        <v/>
      </c>
    </row>
    <row r="1365" spans="1:9">
      <c r="A1365" s="334"/>
      <c r="B1365" s="335"/>
      <c r="C1365" s="335"/>
      <c r="D1365" s="335"/>
      <c r="E1365" s="335"/>
      <c r="F1365" s="338"/>
      <c r="G1365" s="323"/>
      <c r="H1365" s="396" t="str">
        <f>IF(Business!$D$22&gt;0,+$G1365*Business!$D$20/Business!$D$22,"")</f>
        <v/>
      </c>
      <c r="I1365" s="396" t="str">
        <f>IF(Business!$D$22&gt;0,+$G1365*Business!$D$21/Business!$D$22,"")</f>
        <v/>
      </c>
    </row>
    <row r="1366" spans="1:9">
      <c r="A1366" s="334"/>
      <c r="B1366" s="335"/>
      <c r="C1366" s="335"/>
      <c r="D1366" s="335"/>
      <c r="E1366" s="335"/>
      <c r="F1366" s="338"/>
      <c r="G1366" s="323"/>
      <c r="H1366" s="396" t="str">
        <f>IF(Business!$D$22&gt;0,+$G1366*Business!$D$20/Business!$D$22,"")</f>
        <v/>
      </c>
      <c r="I1366" s="396" t="str">
        <f>IF(Business!$D$22&gt;0,+$G1366*Business!$D$21/Business!$D$22,"")</f>
        <v/>
      </c>
    </row>
    <row r="1367" spans="1:9">
      <c r="A1367" s="334"/>
      <c r="B1367" s="335"/>
      <c r="C1367" s="335"/>
      <c r="D1367" s="335"/>
      <c r="E1367" s="335"/>
      <c r="F1367" s="338"/>
      <c r="G1367" s="323"/>
      <c r="H1367" s="396" t="str">
        <f>IF(Business!$D$22&gt;0,+$G1367*Business!$D$20/Business!$D$22,"")</f>
        <v/>
      </c>
      <c r="I1367" s="396" t="str">
        <f>IF(Business!$D$22&gt;0,+$G1367*Business!$D$21/Business!$D$22,"")</f>
        <v/>
      </c>
    </row>
    <row r="1368" spans="1:9">
      <c r="A1368" s="334"/>
      <c r="B1368" s="335"/>
      <c r="C1368" s="335"/>
      <c r="D1368" s="335"/>
      <c r="E1368" s="335"/>
      <c r="F1368" s="338"/>
      <c r="G1368" s="323"/>
      <c r="H1368" s="396" t="str">
        <f>IF(Business!$D$22&gt;0,+$G1368*Business!$D$20/Business!$D$22,"")</f>
        <v/>
      </c>
      <c r="I1368" s="396" t="str">
        <f>IF(Business!$D$22&gt;0,+$G1368*Business!$D$21/Business!$D$22,"")</f>
        <v/>
      </c>
    </row>
    <row r="1369" spans="1:9">
      <c r="A1369" s="334"/>
      <c r="B1369" s="335"/>
      <c r="C1369" s="335"/>
      <c r="D1369" s="335"/>
      <c r="E1369" s="335"/>
      <c r="F1369" s="338"/>
      <c r="G1369" s="323"/>
      <c r="H1369" s="396" t="str">
        <f>IF(Business!$D$22&gt;0,+$G1369*Business!$D$20/Business!$D$22,"")</f>
        <v/>
      </c>
      <c r="I1369" s="396" t="str">
        <f>IF(Business!$D$22&gt;0,+$G1369*Business!$D$21/Business!$D$22,"")</f>
        <v/>
      </c>
    </row>
    <row r="1370" spans="1:9">
      <c r="A1370" s="334"/>
      <c r="B1370" s="335"/>
      <c r="C1370" s="335"/>
      <c r="D1370" s="335"/>
      <c r="E1370" s="335"/>
      <c r="F1370" s="338"/>
      <c r="G1370" s="323"/>
      <c r="H1370" s="396" t="str">
        <f>IF(Business!$D$22&gt;0,+$G1370*Business!$D$20/Business!$D$22,"")</f>
        <v/>
      </c>
      <c r="I1370" s="396" t="str">
        <f>IF(Business!$D$22&gt;0,+$G1370*Business!$D$21/Business!$D$22,"")</f>
        <v/>
      </c>
    </row>
    <row r="1371" spans="1:9">
      <c r="A1371" s="334"/>
      <c r="B1371" s="335"/>
      <c r="C1371" s="335"/>
      <c r="D1371" s="335"/>
      <c r="E1371" s="335"/>
      <c r="F1371" s="338"/>
      <c r="G1371" s="323"/>
      <c r="H1371" s="396" t="str">
        <f>IF(Business!$D$22&gt;0,+$G1371*Business!$D$20/Business!$D$22,"")</f>
        <v/>
      </c>
      <c r="I1371" s="396" t="str">
        <f>IF(Business!$D$22&gt;0,+$G1371*Business!$D$21/Business!$D$22,"")</f>
        <v/>
      </c>
    </row>
    <row r="1372" spans="1:9">
      <c r="A1372" s="334"/>
      <c r="B1372" s="335"/>
      <c r="C1372" s="335"/>
      <c r="D1372" s="335"/>
      <c r="E1372" s="335"/>
      <c r="F1372" s="338"/>
      <c r="G1372" s="323"/>
      <c r="H1372" s="396" t="str">
        <f>IF(Business!$D$22&gt;0,+$G1372*Business!$D$20/Business!$D$22,"")</f>
        <v/>
      </c>
      <c r="I1372" s="396" t="str">
        <f>IF(Business!$D$22&gt;0,+$G1372*Business!$D$21/Business!$D$22,"")</f>
        <v/>
      </c>
    </row>
    <row r="1373" spans="1:9">
      <c r="A1373" s="334"/>
      <c r="B1373" s="335"/>
      <c r="C1373" s="335"/>
      <c r="D1373" s="335"/>
      <c r="E1373" s="335"/>
      <c r="F1373" s="338"/>
      <c r="G1373" s="323"/>
      <c r="H1373" s="396" t="str">
        <f>IF(Business!$D$22&gt;0,+$G1373*Business!$D$20/Business!$D$22,"")</f>
        <v/>
      </c>
      <c r="I1373" s="396" t="str">
        <f>IF(Business!$D$22&gt;0,+$G1373*Business!$D$21/Business!$D$22,"")</f>
        <v/>
      </c>
    </row>
    <row r="1374" spans="1:9">
      <c r="A1374" s="334"/>
      <c r="B1374" s="335"/>
      <c r="C1374" s="335"/>
      <c r="D1374" s="335"/>
      <c r="E1374" s="335"/>
      <c r="F1374" s="338"/>
      <c r="G1374" s="323"/>
      <c r="H1374" s="396" t="str">
        <f>IF(Business!$D$22&gt;0,+$G1374*Business!$D$20/Business!$D$22,"")</f>
        <v/>
      </c>
      <c r="I1374" s="396" t="str">
        <f>IF(Business!$D$22&gt;0,+$G1374*Business!$D$21/Business!$D$22,"")</f>
        <v/>
      </c>
    </row>
    <row r="1375" spans="1:9">
      <c r="A1375" s="334"/>
      <c r="B1375" s="335"/>
      <c r="C1375" s="335"/>
      <c r="D1375" s="335"/>
      <c r="E1375" s="335"/>
      <c r="F1375" s="338"/>
      <c r="G1375" s="323"/>
      <c r="H1375" s="396" t="str">
        <f>IF(Business!$D$22&gt;0,+$G1375*Business!$D$20/Business!$D$22,"")</f>
        <v/>
      </c>
      <c r="I1375" s="396" t="str">
        <f>IF(Business!$D$22&gt;0,+$G1375*Business!$D$21/Business!$D$22,"")</f>
        <v/>
      </c>
    </row>
    <row r="1376" spans="1:9">
      <c r="A1376" s="334"/>
      <c r="B1376" s="335"/>
      <c r="C1376" s="335"/>
      <c r="D1376" s="335"/>
      <c r="E1376" s="335"/>
      <c r="F1376" s="338"/>
      <c r="G1376" s="323"/>
      <c r="H1376" s="396" t="str">
        <f>IF(Business!$D$22&gt;0,+$G1376*Business!$D$20/Business!$D$22,"")</f>
        <v/>
      </c>
      <c r="I1376" s="396" t="str">
        <f>IF(Business!$D$22&gt;0,+$G1376*Business!$D$21/Business!$D$22,"")</f>
        <v/>
      </c>
    </row>
    <row r="1377" spans="1:9">
      <c r="A1377" s="334"/>
      <c r="B1377" s="335"/>
      <c r="C1377" s="335"/>
      <c r="D1377" s="335"/>
      <c r="E1377" s="335"/>
      <c r="F1377" s="338"/>
      <c r="G1377" s="323"/>
      <c r="H1377" s="396" t="str">
        <f>IF(Business!$D$22&gt;0,+$G1377*Business!$D$20/Business!$D$22,"")</f>
        <v/>
      </c>
      <c r="I1377" s="396" t="str">
        <f>IF(Business!$D$22&gt;0,+$G1377*Business!$D$21/Business!$D$22,"")</f>
        <v/>
      </c>
    </row>
    <row r="1378" spans="1:9">
      <c r="A1378" s="334"/>
      <c r="B1378" s="335"/>
      <c r="C1378" s="335"/>
      <c r="D1378" s="335"/>
      <c r="E1378" s="335"/>
      <c r="F1378" s="338"/>
      <c r="G1378" s="323"/>
      <c r="H1378" s="396" t="str">
        <f>IF(Business!$D$22&gt;0,+$G1378*Business!$D$20/Business!$D$22,"")</f>
        <v/>
      </c>
      <c r="I1378" s="396" t="str">
        <f>IF(Business!$D$22&gt;0,+$G1378*Business!$D$21/Business!$D$22,"")</f>
        <v/>
      </c>
    </row>
    <row r="1379" spans="1:9">
      <c r="A1379" s="334"/>
      <c r="B1379" s="335"/>
      <c r="C1379" s="335"/>
      <c r="D1379" s="335"/>
      <c r="E1379" s="335"/>
      <c r="F1379" s="338"/>
      <c r="G1379" s="323"/>
      <c r="H1379" s="396" t="str">
        <f>IF(Business!$D$22&gt;0,+$G1379*Business!$D$20/Business!$D$22,"")</f>
        <v/>
      </c>
      <c r="I1379" s="396" t="str">
        <f>IF(Business!$D$22&gt;0,+$G1379*Business!$D$21/Business!$D$22,"")</f>
        <v/>
      </c>
    </row>
    <row r="1380" spans="1:9">
      <c r="A1380" s="334"/>
      <c r="B1380" s="335"/>
      <c r="C1380" s="335"/>
      <c r="D1380" s="335"/>
      <c r="E1380" s="335"/>
      <c r="F1380" s="338"/>
      <c r="G1380" s="323"/>
      <c r="H1380" s="396" t="str">
        <f>IF(Business!$D$22&gt;0,+$G1380*Business!$D$20/Business!$D$22,"")</f>
        <v/>
      </c>
      <c r="I1380" s="396" t="str">
        <f>IF(Business!$D$22&gt;0,+$G1380*Business!$D$21/Business!$D$22,"")</f>
        <v/>
      </c>
    </row>
    <row r="1381" spans="1:9">
      <c r="A1381" s="334"/>
      <c r="B1381" s="335"/>
      <c r="C1381" s="335"/>
      <c r="D1381" s="335"/>
      <c r="E1381" s="335"/>
      <c r="F1381" s="338"/>
      <c r="G1381" s="323"/>
      <c r="H1381" s="396" t="str">
        <f>IF(Business!$D$22&gt;0,+$G1381*Business!$D$20/Business!$D$22,"")</f>
        <v/>
      </c>
      <c r="I1381" s="396" t="str">
        <f>IF(Business!$D$22&gt;0,+$G1381*Business!$D$21/Business!$D$22,"")</f>
        <v/>
      </c>
    </row>
    <row r="1382" spans="1:9">
      <c r="A1382" s="334"/>
      <c r="B1382" s="335"/>
      <c r="C1382" s="335"/>
      <c r="D1382" s="335"/>
      <c r="E1382" s="335"/>
      <c r="F1382" s="338"/>
      <c r="G1382" s="323"/>
      <c r="H1382" s="396" t="str">
        <f>IF(Business!$D$22&gt;0,+$G1382*Business!$D$20/Business!$D$22,"")</f>
        <v/>
      </c>
      <c r="I1382" s="396" t="str">
        <f>IF(Business!$D$22&gt;0,+$G1382*Business!$D$21/Business!$D$22,"")</f>
        <v/>
      </c>
    </row>
    <row r="1383" spans="1:9">
      <c r="A1383" s="334"/>
      <c r="B1383" s="335"/>
      <c r="C1383" s="335"/>
      <c r="D1383" s="335"/>
      <c r="E1383" s="335"/>
      <c r="F1383" s="338"/>
      <c r="G1383" s="323"/>
      <c r="H1383" s="396" t="str">
        <f>IF(Business!$D$22&gt;0,+$G1383*Business!$D$20/Business!$D$22,"")</f>
        <v/>
      </c>
      <c r="I1383" s="396" t="str">
        <f>IF(Business!$D$22&gt;0,+$G1383*Business!$D$21/Business!$D$22,"")</f>
        <v/>
      </c>
    </row>
    <row r="1384" spans="1:9">
      <c r="A1384" s="334"/>
      <c r="B1384" s="335"/>
      <c r="C1384" s="335"/>
      <c r="D1384" s="335"/>
      <c r="E1384" s="335"/>
      <c r="F1384" s="338"/>
      <c r="G1384" s="323"/>
      <c r="H1384" s="396" t="str">
        <f>IF(Business!$D$22&gt;0,+$G1384*Business!$D$20/Business!$D$22,"")</f>
        <v/>
      </c>
      <c r="I1384" s="396" t="str">
        <f>IF(Business!$D$22&gt;0,+$G1384*Business!$D$21/Business!$D$22,"")</f>
        <v/>
      </c>
    </row>
    <row r="1385" spans="1:9">
      <c r="A1385" s="334"/>
      <c r="B1385" s="335"/>
      <c r="C1385" s="335"/>
      <c r="D1385" s="335"/>
      <c r="E1385" s="335"/>
      <c r="F1385" s="338"/>
      <c r="G1385" s="323"/>
      <c r="H1385" s="396" t="str">
        <f>IF(Business!$D$22&gt;0,+$G1385*Business!$D$20/Business!$D$22,"")</f>
        <v/>
      </c>
      <c r="I1385" s="396" t="str">
        <f>IF(Business!$D$22&gt;0,+$G1385*Business!$D$21/Business!$D$22,"")</f>
        <v/>
      </c>
    </row>
    <row r="1386" spans="1:9">
      <c r="A1386" s="334"/>
      <c r="B1386" s="335"/>
      <c r="C1386" s="335"/>
      <c r="D1386" s="335"/>
      <c r="E1386" s="335"/>
      <c r="F1386" s="338"/>
      <c r="G1386" s="323"/>
      <c r="H1386" s="396" t="str">
        <f>IF(Business!$D$22&gt;0,+$G1386*Business!$D$20/Business!$D$22,"")</f>
        <v/>
      </c>
      <c r="I1386" s="396" t="str">
        <f>IF(Business!$D$22&gt;0,+$G1386*Business!$D$21/Business!$D$22,"")</f>
        <v/>
      </c>
    </row>
    <row r="1387" spans="1:9">
      <c r="A1387" s="334"/>
      <c r="B1387" s="335"/>
      <c r="C1387" s="335"/>
      <c r="D1387" s="335"/>
      <c r="E1387" s="335"/>
      <c r="F1387" s="338"/>
      <c r="G1387" s="323"/>
      <c r="H1387" s="396" t="str">
        <f>IF(Business!$D$22&gt;0,+$G1387*Business!$D$20/Business!$D$22,"")</f>
        <v/>
      </c>
      <c r="I1387" s="396" t="str">
        <f>IF(Business!$D$22&gt;0,+$G1387*Business!$D$21/Business!$D$22,"")</f>
        <v/>
      </c>
    </row>
    <row r="1388" spans="1:9">
      <c r="A1388" s="334"/>
      <c r="B1388" s="335"/>
      <c r="C1388" s="335"/>
      <c r="D1388" s="335"/>
      <c r="E1388" s="335"/>
      <c r="F1388" s="338"/>
      <c r="G1388" s="323"/>
      <c r="H1388" s="396" t="str">
        <f>IF(Business!$D$22&gt;0,+$G1388*Business!$D$20/Business!$D$22,"")</f>
        <v/>
      </c>
      <c r="I1388" s="396" t="str">
        <f>IF(Business!$D$22&gt;0,+$G1388*Business!$D$21/Business!$D$22,"")</f>
        <v/>
      </c>
    </row>
    <row r="1389" spans="1:9">
      <c r="A1389" s="334"/>
      <c r="B1389" s="335"/>
      <c r="C1389" s="335"/>
      <c r="D1389" s="335"/>
      <c r="E1389" s="335"/>
      <c r="F1389" s="338"/>
      <c r="G1389" s="323"/>
      <c r="H1389" s="396" t="str">
        <f>IF(Business!$D$22&gt;0,+$G1389*Business!$D$20/Business!$D$22,"")</f>
        <v/>
      </c>
      <c r="I1389" s="396" t="str">
        <f>IF(Business!$D$22&gt;0,+$G1389*Business!$D$21/Business!$D$22,"")</f>
        <v/>
      </c>
    </row>
    <row r="1390" spans="1:9">
      <c r="A1390" s="334"/>
      <c r="B1390" s="335"/>
      <c r="C1390" s="335"/>
      <c r="D1390" s="335"/>
      <c r="E1390" s="335"/>
      <c r="F1390" s="338"/>
      <c r="G1390" s="323"/>
      <c r="H1390" s="396" t="str">
        <f>IF(Business!$D$22&gt;0,+$G1390*Business!$D$20/Business!$D$22,"")</f>
        <v/>
      </c>
      <c r="I1390" s="396" t="str">
        <f>IF(Business!$D$22&gt;0,+$G1390*Business!$D$21/Business!$D$22,"")</f>
        <v/>
      </c>
    </row>
    <row r="1391" spans="1:9">
      <c r="A1391" s="334"/>
      <c r="B1391" s="335"/>
      <c r="C1391" s="335"/>
      <c r="D1391" s="335"/>
      <c r="E1391" s="335"/>
      <c r="F1391" s="338"/>
      <c r="G1391" s="323"/>
      <c r="H1391" s="396" t="str">
        <f>IF(Business!$D$22&gt;0,+$G1391*Business!$D$20/Business!$D$22,"")</f>
        <v/>
      </c>
      <c r="I1391" s="396" t="str">
        <f>IF(Business!$D$22&gt;0,+$G1391*Business!$D$21/Business!$D$22,"")</f>
        <v/>
      </c>
    </row>
    <row r="1392" spans="1:9">
      <c r="A1392" s="334"/>
      <c r="B1392" s="335"/>
      <c r="C1392" s="335"/>
      <c r="D1392" s="335"/>
      <c r="E1392" s="335"/>
      <c r="F1392" s="338"/>
      <c r="G1392" s="323"/>
      <c r="H1392" s="396" t="str">
        <f>IF(Business!$D$22&gt;0,+$G1392*Business!$D$20/Business!$D$22,"")</f>
        <v/>
      </c>
      <c r="I1392" s="396" t="str">
        <f>IF(Business!$D$22&gt;0,+$G1392*Business!$D$21/Business!$D$22,"")</f>
        <v/>
      </c>
    </row>
    <row r="1393" spans="1:9">
      <c r="A1393" s="334"/>
      <c r="B1393" s="335"/>
      <c r="C1393" s="335"/>
      <c r="D1393" s="335"/>
      <c r="E1393" s="335"/>
      <c r="F1393" s="338"/>
      <c r="G1393" s="323"/>
      <c r="H1393" s="396" t="str">
        <f>IF(Business!$D$22&gt;0,+$G1393*Business!$D$20/Business!$D$22,"")</f>
        <v/>
      </c>
      <c r="I1393" s="396" t="str">
        <f>IF(Business!$D$22&gt;0,+$G1393*Business!$D$21/Business!$D$22,"")</f>
        <v/>
      </c>
    </row>
    <row r="1394" spans="1:9">
      <c r="A1394" s="334"/>
      <c r="B1394" s="335"/>
      <c r="C1394" s="335"/>
      <c r="D1394" s="335"/>
      <c r="E1394" s="335"/>
      <c r="F1394" s="338"/>
      <c r="G1394" s="323"/>
      <c r="H1394" s="396" t="str">
        <f>IF(Business!$D$22&gt;0,+$G1394*Business!$D$20/Business!$D$22,"")</f>
        <v/>
      </c>
      <c r="I1394" s="396" t="str">
        <f>IF(Business!$D$22&gt;0,+$G1394*Business!$D$21/Business!$D$22,"")</f>
        <v/>
      </c>
    </row>
    <row r="1395" spans="1:9">
      <c r="A1395" s="334"/>
      <c r="B1395" s="335"/>
      <c r="C1395" s="335"/>
      <c r="D1395" s="335"/>
      <c r="E1395" s="335"/>
      <c r="F1395" s="338"/>
      <c r="G1395" s="323"/>
      <c r="H1395" s="396" t="str">
        <f>IF(Business!$D$22&gt;0,+$G1395*Business!$D$20/Business!$D$22,"")</f>
        <v/>
      </c>
      <c r="I1395" s="396" t="str">
        <f>IF(Business!$D$22&gt;0,+$G1395*Business!$D$21/Business!$D$22,"")</f>
        <v/>
      </c>
    </row>
    <row r="1396" spans="1:9">
      <c r="A1396" s="334"/>
      <c r="B1396" s="335"/>
      <c r="C1396" s="335"/>
      <c r="D1396" s="335"/>
      <c r="E1396" s="335"/>
      <c r="F1396" s="338"/>
      <c r="G1396" s="323"/>
      <c r="H1396" s="396" t="str">
        <f>IF(Business!$D$22&gt;0,+$G1396*Business!$D$20/Business!$D$22,"")</f>
        <v/>
      </c>
      <c r="I1396" s="396" t="str">
        <f>IF(Business!$D$22&gt;0,+$G1396*Business!$D$21/Business!$D$22,"")</f>
        <v/>
      </c>
    </row>
    <row r="1397" spans="1:9">
      <c r="A1397" s="334"/>
      <c r="B1397" s="335"/>
      <c r="C1397" s="335"/>
      <c r="D1397" s="335"/>
      <c r="E1397" s="335"/>
      <c r="F1397" s="338"/>
      <c r="G1397" s="323"/>
      <c r="H1397" s="396" t="str">
        <f>IF(Business!$D$22&gt;0,+$G1397*Business!$D$20/Business!$D$22,"")</f>
        <v/>
      </c>
      <c r="I1397" s="396" t="str">
        <f>IF(Business!$D$22&gt;0,+$G1397*Business!$D$21/Business!$D$22,"")</f>
        <v/>
      </c>
    </row>
    <row r="1398" spans="1:9">
      <c r="A1398" s="334"/>
      <c r="B1398" s="335"/>
      <c r="C1398" s="335"/>
      <c r="D1398" s="335"/>
      <c r="E1398" s="335"/>
      <c r="F1398" s="338"/>
      <c r="G1398" s="323"/>
      <c r="H1398" s="396" t="str">
        <f>IF(Business!$D$22&gt;0,+$G1398*Business!$D$20/Business!$D$22,"")</f>
        <v/>
      </c>
      <c r="I1398" s="396" t="str">
        <f>IF(Business!$D$22&gt;0,+$G1398*Business!$D$21/Business!$D$22,"")</f>
        <v/>
      </c>
    </row>
    <row r="1399" spans="1:9">
      <c r="A1399" s="334"/>
      <c r="B1399" s="335"/>
      <c r="C1399" s="335"/>
      <c r="D1399" s="335"/>
      <c r="E1399" s="335"/>
      <c r="F1399" s="338"/>
      <c r="G1399" s="323"/>
      <c r="H1399" s="396" t="str">
        <f>IF(Business!$D$22&gt;0,+$G1399*Business!$D$20/Business!$D$22,"")</f>
        <v/>
      </c>
      <c r="I1399" s="396" t="str">
        <f>IF(Business!$D$22&gt;0,+$G1399*Business!$D$21/Business!$D$22,"")</f>
        <v/>
      </c>
    </row>
    <row r="1400" spans="1:9">
      <c r="A1400" s="334"/>
      <c r="B1400" s="335"/>
      <c r="C1400" s="335"/>
      <c r="D1400" s="335"/>
      <c r="E1400" s="335"/>
      <c r="F1400" s="338"/>
      <c r="G1400" s="323"/>
      <c r="H1400" s="396" t="str">
        <f>IF(Business!$D$22&gt;0,+$G1400*Business!$D$20/Business!$D$22,"")</f>
        <v/>
      </c>
      <c r="I1400" s="396" t="str">
        <f>IF(Business!$D$22&gt;0,+$G1400*Business!$D$21/Business!$D$22,"")</f>
        <v/>
      </c>
    </row>
    <row r="1401" spans="1:9">
      <c r="A1401" s="334"/>
      <c r="B1401" s="335"/>
      <c r="C1401" s="335"/>
      <c r="D1401" s="335"/>
      <c r="E1401" s="335"/>
      <c r="F1401" s="338"/>
      <c r="G1401" s="323"/>
      <c r="H1401" s="396" t="str">
        <f>IF(Business!$D$22&gt;0,+$G1401*Business!$D$20/Business!$D$22,"")</f>
        <v/>
      </c>
      <c r="I1401" s="396" t="str">
        <f>IF(Business!$D$22&gt;0,+$G1401*Business!$D$21/Business!$D$22,"")</f>
        <v/>
      </c>
    </row>
    <row r="1402" spans="1:9">
      <c r="A1402" s="334"/>
      <c r="B1402" s="335"/>
      <c r="C1402" s="335"/>
      <c r="D1402" s="335"/>
      <c r="E1402" s="335"/>
      <c r="F1402" s="338"/>
      <c r="G1402" s="323"/>
      <c r="H1402" s="396" t="str">
        <f>IF(Business!$D$22&gt;0,+$G1402*Business!$D$20/Business!$D$22,"")</f>
        <v/>
      </c>
      <c r="I1402" s="396" t="str">
        <f>IF(Business!$D$22&gt;0,+$G1402*Business!$D$21/Business!$D$22,"")</f>
        <v/>
      </c>
    </row>
    <row r="1403" spans="1:9">
      <c r="A1403" s="334"/>
      <c r="B1403" s="335"/>
      <c r="C1403" s="335"/>
      <c r="D1403" s="335"/>
      <c r="E1403" s="335"/>
      <c r="F1403" s="338"/>
      <c r="G1403" s="323"/>
      <c r="H1403" s="396" t="str">
        <f>IF(Business!$D$22&gt;0,+$G1403*Business!$D$20/Business!$D$22,"")</f>
        <v/>
      </c>
      <c r="I1403" s="396" t="str">
        <f>IF(Business!$D$22&gt;0,+$G1403*Business!$D$21/Business!$D$22,"")</f>
        <v/>
      </c>
    </row>
    <row r="1404" spans="1:9">
      <c r="A1404" s="334"/>
      <c r="B1404" s="335"/>
      <c r="C1404" s="335"/>
      <c r="D1404" s="335"/>
      <c r="E1404" s="335"/>
      <c r="F1404" s="338"/>
      <c r="G1404" s="323"/>
      <c r="H1404" s="396" t="str">
        <f>IF(Business!$D$22&gt;0,+$G1404*Business!$D$20/Business!$D$22,"")</f>
        <v/>
      </c>
      <c r="I1404" s="396" t="str">
        <f>IF(Business!$D$22&gt;0,+$G1404*Business!$D$21/Business!$D$22,"")</f>
        <v/>
      </c>
    </row>
    <row r="1405" spans="1:9">
      <c r="A1405" s="334"/>
      <c r="B1405" s="335"/>
      <c r="C1405" s="335"/>
      <c r="D1405" s="335"/>
      <c r="E1405" s="335"/>
      <c r="F1405" s="338"/>
      <c r="G1405" s="323"/>
      <c r="H1405" s="396" t="str">
        <f>IF(Business!$D$22&gt;0,+$G1405*Business!$D$20/Business!$D$22,"")</f>
        <v/>
      </c>
      <c r="I1405" s="396" t="str">
        <f>IF(Business!$D$22&gt;0,+$G1405*Business!$D$21/Business!$D$22,"")</f>
        <v/>
      </c>
    </row>
    <row r="1406" spans="1:9">
      <c r="A1406" s="334"/>
      <c r="B1406" s="335"/>
      <c r="C1406" s="335"/>
      <c r="D1406" s="335"/>
      <c r="E1406" s="335"/>
      <c r="F1406" s="338"/>
      <c r="G1406" s="323"/>
      <c r="H1406" s="396" t="str">
        <f>IF(Business!$D$22&gt;0,+$G1406*Business!$D$20/Business!$D$22,"")</f>
        <v/>
      </c>
      <c r="I1406" s="396" t="str">
        <f>IF(Business!$D$22&gt;0,+$G1406*Business!$D$21/Business!$D$22,"")</f>
        <v/>
      </c>
    </row>
    <row r="1407" spans="1:9">
      <c r="A1407" s="334"/>
      <c r="B1407" s="335"/>
      <c r="C1407" s="335"/>
      <c r="D1407" s="335"/>
      <c r="E1407" s="335"/>
      <c r="F1407" s="338"/>
      <c r="G1407" s="323"/>
      <c r="H1407" s="396" t="str">
        <f>IF(Business!$D$22&gt;0,+$G1407*Business!$D$20/Business!$D$22,"")</f>
        <v/>
      </c>
      <c r="I1407" s="396" t="str">
        <f>IF(Business!$D$22&gt;0,+$G1407*Business!$D$21/Business!$D$22,"")</f>
        <v/>
      </c>
    </row>
    <row r="1408" spans="1:9">
      <c r="A1408" s="334"/>
      <c r="B1408" s="335"/>
      <c r="C1408" s="335"/>
      <c r="D1408" s="335"/>
      <c r="E1408" s="335"/>
      <c r="F1408" s="338"/>
      <c r="G1408" s="323"/>
      <c r="H1408" s="396" t="str">
        <f>IF(Business!$D$22&gt;0,+$G1408*Business!$D$20/Business!$D$22,"")</f>
        <v/>
      </c>
      <c r="I1408" s="396" t="str">
        <f>IF(Business!$D$22&gt;0,+$G1408*Business!$D$21/Business!$D$22,"")</f>
        <v/>
      </c>
    </row>
    <row r="1409" spans="1:9">
      <c r="A1409" s="334"/>
      <c r="B1409" s="335"/>
      <c r="C1409" s="335"/>
      <c r="D1409" s="335"/>
      <c r="E1409" s="335"/>
      <c r="F1409" s="338"/>
      <c r="G1409" s="323"/>
      <c r="H1409" s="396" t="str">
        <f>IF(Business!$D$22&gt;0,+$G1409*Business!$D$20/Business!$D$22,"")</f>
        <v/>
      </c>
      <c r="I1409" s="396" t="str">
        <f>IF(Business!$D$22&gt;0,+$G1409*Business!$D$21/Business!$D$22,"")</f>
        <v/>
      </c>
    </row>
    <row r="1410" spans="1:9">
      <c r="A1410" s="334"/>
      <c r="B1410" s="335"/>
      <c r="C1410" s="335"/>
      <c r="D1410" s="335"/>
      <c r="E1410" s="335"/>
      <c r="F1410" s="338"/>
      <c r="G1410" s="323"/>
      <c r="H1410" s="396" t="str">
        <f>IF(Business!$D$22&gt;0,+$G1410*Business!$D$20/Business!$D$22,"")</f>
        <v/>
      </c>
      <c r="I1410" s="396" t="str">
        <f>IF(Business!$D$22&gt;0,+$G1410*Business!$D$21/Business!$D$22,"")</f>
        <v/>
      </c>
    </row>
    <row r="1411" spans="1:9">
      <c r="A1411" s="334"/>
      <c r="B1411" s="335"/>
      <c r="C1411" s="335"/>
      <c r="D1411" s="335"/>
      <c r="E1411" s="335"/>
      <c r="F1411" s="338"/>
      <c r="G1411" s="323"/>
      <c r="H1411" s="396" t="str">
        <f>IF(Business!$D$22&gt;0,+$G1411*Business!$D$20/Business!$D$22,"")</f>
        <v/>
      </c>
      <c r="I1411" s="396" t="str">
        <f>IF(Business!$D$22&gt;0,+$G1411*Business!$D$21/Business!$D$22,"")</f>
        <v/>
      </c>
    </row>
    <row r="1412" spans="1:9">
      <c r="A1412" s="334"/>
      <c r="B1412" s="335"/>
      <c r="C1412" s="335"/>
      <c r="D1412" s="335"/>
      <c r="E1412" s="335"/>
      <c r="F1412" s="338"/>
      <c r="G1412" s="323"/>
      <c r="H1412" s="396" t="str">
        <f>IF(Business!$D$22&gt;0,+$G1412*Business!$D$20/Business!$D$22,"")</f>
        <v/>
      </c>
      <c r="I1412" s="396" t="str">
        <f>IF(Business!$D$22&gt;0,+$G1412*Business!$D$21/Business!$D$22,"")</f>
        <v/>
      </c>
    </row>
    <row r="1413" spans="1:9">
      <c r="A1413" s="334"/>
      <c r="B1413" s="335"/>
      <c r="C1413" s="335"/>
      <c r="D1413" s="335"/>
      <c r="E1413" s="335"/>
      <c r="F1413" s="338"/>
      <c r="G1413" s="323"/>
      <c r="H1413" s="396" t="str">
        <f>IF(Business!$D$22&gt;0,+$G1413*Business!$D$20/Business!$D$22,"")</f>
        <v/>
      </c>
      <c r="I1413" s="396" t="str">
        <f>IF(Business!$D$22&gt;0,+$G1413*Business!$D$21/Business!$D$22,"")</f>
        <v/>
      </c>
    </row>
    <row r="1414" spans="1:9">
      <c r="A1414" s="334"/>
      <c r="B1414" s="335"/>
      <c r="C1414" s="335"/>
      <c r="D1414" s="335"/>
      <c r="E1414" s="335"/>
      <c r="F1414" s="338"/>
      <c r="G1414" s="323"/>
      <c r="H1414" s="396" t="str">
        <f>IF(Business!$D$22&gt;0,+$G1414*Business!$D$20/Business!$D$22,"")</f>
        <v/>
      </c>
      <c r="I1414" s="396" t="str">
        <f>IF(Business!$D$22&gt;0,+$G1414*Business!$D$21/Business!$D$22,"")</f>
        <v/>
      </c>
    </row>
    <row r="1415" spans="1:9">
      <c r="A1415" s="334"/>
      <c r="B1415" s="335"/>
      <c r="C1415" s="335"/>
      <c r="D1415" s="335"/>
      <c r="E1415" s="335"/>
      <c r="F1415" s="338"/>
      <c r="G1415" s="323"/>
      <c r="H1415" s="396" t="str">
        <f>IF(Business!$D$22&gt;0,+$G1415*Business!$D$20/Business!$D$22,"")</f>
        <v/>
      </c>
      <c r="I1415" s="396" t="str">
        <f>IF(Business!$D$22&gt;0,+$G1415*Business!$D$21/Business!$D$22,"")</f>
        <v/>
      </c>
    </row>
    <row r="1416" spans="1:9">
      <c r="A1416" s="334"/>
      <c r="B1416" s="335"/>
      <c r="C1416" s="335"/>
      <c r="D1416" s="335"/>
      <c r="E1416" s="335"/>
      <c r="F1416" s="338"/>
      <c r="G1416" s="323"/>
      <c r="H1416" s="396" t="str">
        <f>IF(Business!$D$22&gt;0,+$G1416*Business!$D$20/Business!$D$22,"")</f>
        <v/>
      </c>
      <c r="I1416" s="396" t="str">
        <f>IF(Business!$D$22&gt;0,+$G1416*Business!$D$21/Business!$D$22,"")</f>
        <v/>
      </c>
    </row>
    <row r="1417" spans="1:9">
      <c r="A1417" s="334"/>
      <c r="B1417" s="335"/>
      <c r="C1417" s="335"/>
      <c r="D1417" s="335"/>
      <c r="E1417" s="335"/>
      <c r="F1417" s="338"/>
      <c r="G1417" s="323"/>
      <c r="H1417" s="396" t="str">
        <f>IF(Business!$D$22&gt;0,+$G1417*Business!$D$20/Business!$D$22,"")</f>
        <v/>
      </c>
      <c r="I1417" s="396" t="str">
        <f>IF(Business!$D$22&gt;0,+$G1417*Business!$D$21/Business!$D$22,"")</f>
        <v/>
      </c>
    </row>
    <row r="1418" spans="1:9">
      <c r="A1418" s="334"/>
      <c r="B1418" s="335"/>
      <c r="C1418" s="335"/>
      <c r="D1418" s="335"/>
      <c r="E1418" s="335"/>
      <c r="F1418" s="338"/>
      <c r="G1418" s="323"/>
      <c r="H1418" s="396" t="str">
        <f>IF(Business!$D$22&gt;0,+$G1418*Business!$D$20/Business!$D$22,"")</f>
        <v/>
      </c>
      <c r="I1418" s="396" t="str">
        <f>IF(Business!$D$22&gt;0,+$G1418*Business!$D$21/Business!$D$22,"")</f>
        <v/>
      </c>
    </row>
    <row r="1419" spans="1:9">
      <c r="A1419" s="334"/>
      <c r="B1419" s="335"/>
      <c r="C1419" s="335"/>
      <c r="D1419" s="335"/>
      <c r="E1419" s="335"/>
      <c r="F1419" s="338"/>
      <c r="G1419" s="323"/>
      <c r="H1419" s="396" t="str">
        <f>IF(Business!$D$22&gt;0,+$G1419*Business!$D$20/Business!$D$22,"")</f>
        <v/>
      </c>
      <c r="I1419" s="396" t="str">
        <f>IF(Business!$D$22&gt;0,+$G1419*Business!$D$21/Business!$D$22,"")</f>
        <v/>
      </c>
    </row>
    <row r="1420" spans="1:9">
      <c r="A1420" s="334"/>
      <c r="B1420" s="335"/>
      <c r="C1420" s="335"/>
      <c r="D1420" s="335"/>
      <c r="E1420" s="335"/>
      <c r="F1420" s="338"/>
      <c r="G1420" s="323"/>
      <c r="H1420" s="396" t="str">
        <f>IF(Business!$D$22&gt;0,+$G1420*Business!$D$20/Business!$D$22,"")</f>
        <v/>
      </c>
      <c r="I1420" s="396" t="str">
        <f>IF(Business!$D$22&gt;0,+$G1420*Business!$D$21/Business!$D$22,"")</f>
        <v/>
      </c>
    </row>
    <row r="1421" spans="1:9">
      <c r="A1421" s="334"/>
      <c r="B1421" s="335"/>
      <c r="C1421" s="335"/>
      <c r="D1421" s="335"/>
      <c r="E1421" s="335"/>
      <c r="F1421" s="338"/>
      <c r="G1421" s="323"/>
      <c r="H1421" s="396" t="str">
        <f>IF(Business!$D$22&gt;0,+$G1421*Business!$D$20/Business!$D$22,"")</f>
        <v/>
      </c>
      <c r="I1421" s="396" t="str">
        <f>IF(Business!$D$22&gt;0,+$G1421*Business!$D$21/Business!$D$22,"")</f>
        <v/>
      </c>
    </row>
    <row r="1422" spans="1:9">
      <c r="A1422" s="334"/>
      <c r="B1422" s="335"/>
      <c r="C1422" s="335"/>
      <c r="D1422" s="335"/>
      <c r="E1422" s="335"/>
      <c r="F1422" s="338"/>
      <c r="G1422" s="323"/>
      <c r="H1422" s="396" t="str">
        <f>IF(Business!$D$22&gt;0,+$G1422*Business!$D$20/Business!$D$22,"")</f>
        <v/>
      </c>
      <c r="I1422" s="396" t="str">
        <f>IF(Business!$D$22&gt;0,+$G1422*Business!$D$21/Business!$D$22,"")</f>
        <v/>
      </c>
    </row>
    <row r="1423" spans="1:9">
      <c r="A1423" s="334"/>
      <c r="B1423" s="335"/>
      <c r="C1423" s="335"/>
      <c r="D1423" s="335"/>
      <c r="E1423" s="335"/>
      <c r="F1423" s="338"/>
      <c r="G1423" s="323"/>
      <c r="H1423" s="396" t="str">
        <f>IF(Business!$D$22&gt;0,+$G1423*Business!$D$20/Business!$D$22,"")</f>
        <v/>
      </c>
      <c r="I1423" s="396" t="str">
        <f>IF(Business!$D$22&gt;0,+$G1423*Business!$D$21/Business!$D$22,"")</f>
        <v/>
      </c>
    </row>
    <row r="1424" spans="1:9">
      <c r="A1424" s="334"/>
      <c r="B1424" s="335"/>
      <c r="C1424" s="335"/>
      <c r="D1424" s="335"/>
      <c r="E1424" s="335"/>
      <c r="F1424" s="338"/>
      <c r="G1424" s="323"/>
      <c r="H1424" s="396" t="str">
        <f>IF(Business!$D$22&gt;0,+$G1424*Business!$D$20/Business!$D$22,"")</f>
        <v/>
      </c>
      <c r="I1424" s="396" t="str">
        <f>IF(Business!$D$22&gt;0,+$G1424*Business!$D$21/Business!$D$22,"")</f>
        <v/>
      </c>
    </row>
    <row r="1425" spans="1:9">
      <c r="A1425" s="334"/>
      <c r="B1425" s="335"/>
      <c r="C1425" s="335"/>
      <c r="D1425" s="335"/>
      <c r="E1425" s="335"/>
      <c r="F1425" s="338"/>
      <c r="G1425" s="323"/>
      <c r="H1425" s="396" t="str">
        <f>IF(Business!$D$22&gt;0,+$G1425*Business!$D$20/Business!$D$22,"")</f>
        <v/>
      </c>
      <c r="I1425" s="396" t="str">
        <f>IF(Business!$D$22&gt;0,+$G1425*Business!$D$21/Business!$D$22,"")</f>
        <v/>
      </c>
    </row>
    <row r="1426" spans="1:9">
      <c r="A1426" s="334"/>
      <c r="B1426" s="335"/>
      <c r="C1426" s="335"/>
      <c r="D1426" s="335"/>
      <c r="E1426" s="335"/>
      <c r="F1426" s="338"/>
      <c r="G1426" s="323"/>
      <c r="H1426" s="396" t="str">
        <f>IF(Business!$D$22&gt;0,+$G1426*Business!$D$20/Business!$D$22,"")</f>
        <v/>
      </c>
      <c r="I1426" s="396" t="str">
        <f>IF(Business!$D$22&gt;0,+$G1426*Business!$D$21/Business!$D$22,"")</f>
        <v/>
      </c>
    </row>
    <row r="1427" spans="1:9">
      <c r="A1427" s="334"/>
      <c r="B1427" s="335"/>
      <c r="C1427" s="335"/>
      <c r="D1427" s="335"/>
      <c r="E1427" s="335"/>
      <c r="F1427" s="338"/>
      <c r="G1427" s="323"/>
      <c r="H1427" s="396" t="str">
        <f>IF(Business!$D$22&gt;0,+$G1427*Business!$D$20/Business!$D$22,"")</f>
        <v/>
      </c>
      <c r="I1427" s="396" t="str">
        <f>IF(Business!$D$22&gt;0,+$G1427*Business!$D$21/Business!$D$22,"")</f>
        <v/>
      </c>
    </row>
    <row r="1428" spans="1:9">
      <c r="A1428" s="334"/>
      <c r="B1428" s="335"/>
      <c r="C1428" s="335"/>
      <c r="D1428" s="335"/>
      <c r="E1428" s="335"/>
      <c r="F1428" s="338"/>
      <c r="G1428" s="323"/>
      <c r="H1428" s="396" t="str">
        <f>IF(Business!$D$22&gt;0,+$G1428*Business!$D$20/Business!$D$22,"")</f>
        <v/>
      </c>
      <c r="I1428" s="396" t="str">
        <f>IF(Business!$D$22&gt;0,+$G1428*Business!$D$21/Business!$D$22,"")</f>
        <v/>
      </c>
    </row>
    <row r="1429" spans="1:9">
      <c r="A1429" s="334"/>
      <c r="B1429" s="335"/>
      <c r="C1429" s="335"/>
      <c r="D1429" s="335"/>
      <c r="E1429" s="335"/>
      <c r="F1429" s="338"/>
      <c r="G1429" s="323"/>
      <c r="H1429" s="396" t="str">
        <f>IF(Business!$D$22&gt;0,+$G1429*Business!$D$20/Business!$D$22,"")</f>
        <v/>
      </c>
      <c r="I1429" s="396" t="str">
        <f>IF(Business!$D$22&gt;0,+$G1429*Business!$D$21/Business!$D$22,"")</f>
        <v/>
      </c>
    </row>
    <row r="1430" spans="1:9">
      <c r="A1430" s="334"/>
      <c r="B1430" s="335"/>
      <c r="C1430" s="335"/>
      <c r="D1430" s="335"/>
      <c r="E1430" s="335"/>
      <c r="F1430" s="338"/>
      <c r="G1430" s="323"/>
      <c r="H1430" s="396" t="str">
        <f>IF(Business!$D$22&gt;0,+$G1430*Business!$D$20/Business!$D$22,"")</f>
        <v/>
      </c>
      <c r="I1430" s="396" t="str">
        <f>IF(Business!$D$22&gt;0,+$G1430*Business!$D$21/Business!$D$22,"")</f>
        <v/>
      </c>
    </row>
    <row r="1431" spans="1:9">
      <c r="A1431" s="334"/>
      <c r="B1431" s="335"/>
      <c r="C1431" s="335"/>
      <c r="D1431" s="335"/>
      <c r="E1431" s="335"/>
      <c r="F1431" s="338"/>
      <c r="G1431" s="323"/>
      <c r="H1431" s="396" t="str">
        <f>IF(Business!$D$22&gt;0,+$G1431*Business!$D$20/Business!$D$22,"")</f>
        <v/>
      </c>
      <c r="I1431" s="396" t="str">
        <f>IF(Business!$D$22&gt;0,+$G1431*Business!$D$21/Business!$D$22,"")</f>
        <v/>
      </c>
    </row>
    <row r="1432" spans="1:9">
      <c r="A1432" s="334"/>
      <c r="B1432" s="335"/>
      <c r="C1432" s="335"/>
      <c r="D1432" s="335"/>
      <c r="E1432" s="335"/>
      <c r="F1432" s="338"/>
      <c r="G1432" s="323"/>
      <c r="H1432" s="396" t="str">
        <f>IF(Business!$D$22&gt;0,+$G1432*Business!$D$20/Business!$D$22,"")</f>
        <v/>
      </c>
      <c r="I1432" s="396" t="str">
        <f>IF(Business!$D$22&gt;0,+$G1432*Business!$D$21/Business!$D$22,"")</f>
        <v/>
      </c>
    </row>
    <row r="1433" spans="1:9">
      <c r="A1433" s="334"/>
      <c r="B1433" s="335"/>
      <c r="C1433" s="335"/>
      <c r="D1433" s="335"/>
      <c r="E1433" s="335"/>
      <c r="F1433" s="338"/>
      <c r="G1433" s="323"/>
      <c r="H1433" s="396" t="str">
        <f>IF(Business!$D$22&gt;0,+$G1433*Business!$D$20/Business!$D$22,"")</f>
        <v/>
      </c>
      <c r="I1433" s="396" t="str">
        <f>IF(Business!$D$22&gt;0,+$G1433*Business!$D$21/Business!$D$22,"")</f>
        <v/>
      </c>
    </row>
    <row r="1434" spans="1:9">
      <c r="A1434" s="334"/>
      <c r="B1434" s="335"/>
      <c r="C1434" s="335"/>
      <c r="D1434" s="335"/>
      <c r="E1434" s="335"/>
      <c r="F1434" s="338"/>
      <c r="G1434" s="323"/>
      <c r="H1434" s="396" t="str">
        <f>IF(Business!$D$22&gt;0,+$G1434*Business!$D$20/Business!$D$22,"")</f>
        <v/>
      </c>
      <c r="I1434" s="396" t="str">
        <f>IF(Business!$D$22&gt;0,+$G1434*Business!$D$21/Business!$D$22,"")</f>
        <v/>
      </c>
    </row>
    <row r="1435" spans="1:9">
      <c r="A1435" s="334"/>
      <c r="B1435" s="335"/>
      <c r="C1435" s="335"/>
      <c r="D1435" s="335"/>
      <c r="E1435" s="335"/>
      <c r="F1435" s="338"/>
      <c r="G1435" s="323"/>
      <c r="H1435" s="396" t="str">
        <f>IF(Business!$D$22&gt;0,+$G1435*Business!$D$20/Business!$D$22,"")</f>
        <v/>
      </c>
      <c r="I1435" s="396" t="str">
        <f>IF(Business!$D$22&gt;0,+$G1435*Business!$D$21/Business!$D$22,"")</f>
        <v/>
      </c>
    </row>
    <row r="1436" spans="1:9">
      <c r="A1436" s="334"/>
      <c r="B1436" s="335"/>
      <c r="C1436" s="335"/>
      <c r="D1436" s="335"/>
      <c r="E1436" s="335"/>
      <c r="F1436" s="338"/>
      <c r="G1436" s="323"/>
      <c r="H1436" s="396" t="str">
        <f>IF(Business!$D$22&gt;0,+$G1436*Business!$D$20/Business!$D$22,"")</f>
        <v/>
      </c>
      <c r="I1436" s="396" t="str">
        <f>IF(Business!$D$22&gt;0,+$G1436*Business!$D$21/Business!$D$22,"")</f>
        <v/>
      </c>
    </row>
    <row r="1437" spans="1:9">
      <c r="A1437" s="334"/>
      <c r="B1437" s="335"/>
      <c r="C1437" s="335"/>
      <c r="D1437" s="335"/>
      <c r="E1437" s="335"/>
      <c r="F1437" s="338"/>
      <c r="G1437" s="323"/>
      <c r="H1437" s="396" t="str">
        <f>IF(Business!$D$22&gt;0,+$G1437*Business!$D$20/Business!$D$22,"")</f>
        <v/>
      </c>
      <c r="I1437" s="396" t="str">
        <f>IF(Business!$D$22&gt;0,+$G1437*Business!$D$21/Business!$D$22,"")</f>
        <v/>
      </c>
    </row>
    <row r="1438" spans="1:9">
      <c r="A1438" s="334"/>
      <c r="B1438" s="335"/>
      <c r="C1438" s="335"/>
      <c r="D1438" s="335"/>
      <c r="E1438" s="335"/>
      <c r="F1438" s="338"/>
      <c r="G1438" s="323"/>
      <c r="H1438" s="396" t="str">
        <f>IF(Business!$D$22&gt;0,+$G1438*Business!$D$20/Business!$D$22,"")</f>
        <v/>
      </c>
      <c r="I1438" s="396" t="str">
        <f>IF(Business!$D$22&gt;0,+$G1438*Business!$D$21/Business!$D$22,"")</f>
        <v/>
      </c>
    </row>
    <row r="1439" spans="1:9">
      <c r="A1439" s="334"/>
      <c r="B1439" s="335"/>
      <c r="C1439" s="335"/>
      <c r="D1439" s="335"/>
      <c r="E1439" s="335"/>
      <c r="F1439" s="338"/>
      <c r="G1439" s="323"/>
      <c r="H1439" s="396" t="str">
        <f>IF(Business!$D$22&gt;0,+$G1439*Business!$D$20/Business!$D$22,"")</f>
        <v/>
      </c>
      <c r="I1439" s="396" t="str">
        <f>IF(Business!$D$22&gt;0,+$G1439*Business!$D$21/Business!$D$22,"")</f>
        <v/>
      </c>
    </row>
    <row r="1440" spans="1:9">
      <c r="A1440" s="334"/>
      <c r="B1440" s="335"/>
      <c r="C1440" s="335"/>
      <c r="D1440" s="335"/>
      <c r="E1440" s="335"/>
      <c r="F1440" s="338"/>
      <c r="G1440" s="323"/>
      <c r="H1440" s="396" t="str">
        <f>IF(Business!$D$22&gt;0,+$G1440*Business!$D$20/Business!$D$22,"")</f>
        <v/>
      </c>
      <c r="I1440" s="396" t="str">
        <f>IF(Business!$D$22&gt;0,+$G1440*Business!$D$21/Business!$D$22,"")</f>
        <v/>
      </c>
    </row>
    <row r="1441" spans="1:9">
      <c r="A1441" s="334"/>
      <c r="B1441" s="335"/>
      <c r="C1441" s="335"/>
      <c r="D1441" s="335"/>
      <c r="E1441" s="335"/>
      <c r="F1441" s="338"/>
      <c r="G1441" s="323"/>
      <c r="H1441" s="396" t="str">
        <f>IF(Business!$D$22&gt;0,+$G1441*Business!$D$20/Business!$D$22,"")</f>
        <v/>
      </c>
      <c r="I1441" s="396" t="str">
        <f>IF(Business!$D$22&gt;0,+$G1441*Business!$D$21/Business!$D$22,"")</f>
        <v/>
      </c>
    </row>
    <row r="1442" spans="1:9">
      <c r="A1442" s="334"/>
      <c r="B1442" s="335"/>
      <c r="C1442" s="335"/>
      <c r="D1442" s="335"/>
      <c r="E1442" s="335"/>
      <c r="F1442" s="338"/>
      <c r="G1442" s="323"/>
      <c r="H1442" s="396" t="str">
        <f>IF(Business!$D$22&gt;0,+$G1442*Business!$D$20/Business!$D$22,"")</f>
        <v/>
      </c>
      <c r="I1442" s="396" t="str">
        <f>IF(Business!$D$22&gt;0,+$G1442*Business!$D$21/Business!$D$22,"")</f>
        <v/>
      </c>
    </row>
    <row r="1443" spans="1:9">
      <c r="A1443" s="334"/>
      <c r="B1443" s="335"/>
      <c r="C1443" s="335"/>
      <c r="D1443" s="335"/>
      <c r="E1443" s="335"/>
      <c r="F1443" s="338"/>
      <c r="G1443" s="323"/>
      <c r="H1443" s="396" t="str">
        <f>IF(Business!$D$22&gt;0,+$G1443*Business!$D$20/Business!$D$22,"")</f>
        <v/>
      </c>
      <c r="I1443" s="396" t="str">
        <f>IF(Business!$D$22&gt;0,+$G1443*Business!$D$21/Business!$D$22,"")</f>
        <v/>
      </c>
    </row>
    <row r="1444" spans="1:9">
      <c r="A1444" s="334"/>
      <c r="B1444" s="335"/>
      <c r="C1444" s="335"/>
      <c r="D1444" s="335"/>
      <c r="E1444" s="335"/>
      <c r="F1444" s="338"/>
      <c r="G1444" s="323"/>
      <c r="H1444" s="396" t="str">
        <f>IF(Business!$D$22&gt;0,+$G1444*Business!$D$20/Business!$D$22,"")</f>
        <v/>
      </c>
      <c r="I1444" s="396" t="str">
        <f>IF(Business!$D$22&gt;0,+$G1444*Business!$D$21/Business!$D$22,"")</f>
        <v/>
      </c>
    </row>
    <row r="1445" spans="1:9">
      <c r="A1445" s="334"/>
      <c r="B1445" s="335"/>
      <c r="C1445" s="335"/>
      <c r="D1445" s="335"/>
      <c r="E1445" s="335"/>
      <c r="F1445" s="338"/>
      <c r="G1445" s="323"/>
      <c r="H1445" s="396" t="str">
        <f>IF(Business!$D$22&gt;0,+$G1445*Business!$D$20/Business!$D$22,"")</f>
        <v/>
      </c>
      <c r="I1445" s="396" t="str">
        <f>IF(Business!$D$22&gt;0,+$G1445*Business!$D$21/Business!$D$22,"")</f>
        <v/>
      </c>
    </row>
    <row r="1446" spans="1:9">
      <c r="A1446" s="334"/>
      <c r="B1446" s="335"/>
      <c r="C1446" s="335"/>
      <c r="D1446" s="335"/>
      <c r="E1446" s="335"/>
      <c r="F1446" s="338"/>
      <c r="G1446" s="323"/>
      <c r="H1446" s="396" t="str">
        <f>IF(Business!$D$22&gt;0,+$G1446*Business!$D$20/Business!$D$22,"")</f>
        <v/>
      </c>
      <c r="I1446" s="396" t="str">
        <f>IF(Business!$D$22&gt;0,+$G1446*Business!$D$21/Business!$D$22,"")</f>
        <v/>
      </c>
    </row>
    <row r="1447" spans="1:9">
      <c r="A1447" s="334"/>
      <c r="B1447" s="335"/>
      <c r="C1447" s="335"/>
      <c r="D1447" s="335"/>
      <c r="E1447" s="335"/>
      <c r="F1447" s="338"/>
      <c r="G1447" s="323"/>
      <c r="H1447" s="396" t="str">
        <f>IF(Business!$D$22&gt;0,+$G1447*Business!$D$20/Business!$D$22,"")</f>
        <v/>
      </c>
      <c r="I1447" s="396" t="str">
        <f>IF(Business!$D$22&gt;0,+$G1447*Business!$D$21/Business!$D$22,"")</f>
        <v/>
      </c>
    </row>
    <row r="1448" spans="1:9">
      <c r="A1448" s="334"/>
      <c r="B1448" s="335"/>
      <c r="C1448" s="335"/>
      <c r="D1448" s="335"/>
      <c r="E1448" s="335"/>
      <c r="F1448" s="338"/>
      <c r="G1448" s="323"/>
      <c r="H1448" s="396" t="str">
        <f>IF(Business!$D$22&gt;0,+$G1448*Business!$D$20/Business!$D$22,"")</f>
        <v/>
      </c>
      <c r="I1448" s="396" t="str">
        <f>IF(Business!$D$22&gt;0,+$G1448*Business!$D$21/Business!$D$22,"")</f>
        <v/>
      </c>
    </row>
    <row r="1449" spans="1:9">
      <c r="A1449" s="334"/>
      <c r="B1449" s="335"/>
      <c r="C1449" s="335"/>
      <c r="D1449" s="335"/>
      <c r="E1449" s="335"/>
      <c r="F1449" s="338"/>
      <c r="G1449" s="323"/>
      <c r="H1449" s="396" t="str">
        <f>IF(Business!$D$22&gt;0,+$G1449*Business!$D$20/Business!$D$22,"")</f>
        <v/>
      </c>
      <c r="I1449" s="396" t="str">
        <f>IF(Business!$D$22&gt;0,+$G1449*Business!$D$21/Business!$D$22,"")</f>
        <v/>
      </c>
    </row>
    <row r="1450" spans="1:9">
      <c r="A1450" s="334"/>
      <c r="B1450" s="335"/>
      <c r="C1450" s="335"/>
      <c r="D1450" s="335"/>
      <c r="E1450" s="335"/>
      <c r="F1450" s="338"/>
      <c r="G1450" s="323"/>
      <c r="H1450" s="396" t="str">
        <f>IF(Business!$D$22&gt;0,+$G1450*Business!$D$20/Business!$D$22,"")</f>
        <v/>
      </c>
      <c r="I1450" s="396" t="str">
        <f>IF(Business!$D$22&gt;0,+$G1450*Business!$D$21/Business!$D$22,"")</f>
        <v/>
      </c>
    </row>
    <row r="1451" spans="1:9">
      <c r="A1451" s="334"/>
      <c r="B1451" s="335"/>
      <c r="C1451" s="335"/>
      <c r="D1451" s="335"/>
      <c r="E1451" s="335"/>
      <c r="F1451" s="338"/>
      <c r="G1451" s="323"/>
      <c r="H1451" s="396" t="str">
        <f>IF(Business!$D$22&gt;0,+$G1451*Business!$D$20/Business!$D$22,"")</f>
        <v/>
      </c>
      <c r="I1451" s="396" t="str">
        <f>IF(Business!$D$22&gt;0,+$G1451*Business!$D$21/Business!$D$22,"")</f>
        <v/>
      </c>
    </row>
    <row r="1452" spans="1:9">
      <c r="A1452" s="334"/>
      <c r="B1452" s="335"/>
      <c r="C1452" s="335"/>
      <c r="D1452" s="335"/>
      <c r="E1452" s="335"/>
      <c r="F1452" s="338"/>
      <c r="G1452" s="323"/>
      <c r="H1452" s="396" t="str">
        <f>IF(Business!$D$22&gt;0,+$G1452*Business!$D$20/Business!$D$22,"")</f>
        <v/>
      </c>
      <c r="I1452" s="396" t="str">
        <f>IF(Business!$D$22&gt;0,+$G1452*Business!$D$21/Business!$D$22,"")</f>
        <v/>
      </c>
    </row>
    <row r="1453" spans="1:9">
      <c r="A1453" s="334"/>
      <c r="B1453" s="335"/>
      <c r="C1453" s="335"/>
      <c r="D1453" s="335"/>
      <c r="E1453" s="335"/>
      <c r="F1453" s="338"/>
      <c r="G1453" s="323"/>
      <c r="H1453" s="396" t="str">
        <f>IF(Business!$D$22&gt;0,+$G1453*Business!$D$20/Business!$D$22,"")</f>
        <v/>
      </c>
      <c r="I1453" s="396" t="str">
        <f>IF(Business!$D$22&gt;0,+$G1453*Business!$D$21/Business!$D$22,"")</f>
        <v/>
      </c>
    </row>
    <row r="1454" spans="1:9">
      <c r="A1454" s="334"/>
      <c r="B1454" s="335"/>
      <c r="C1454" s="335"/>
      <c r="D1454" s="335"/>
      <c r="E1454" s="335"/>
      <c r="F1454" s="338"/>
      <c r="G1454" s="323"/>
      <c r="H1454" s="396" t="str">
        <f>IF(Business!$D$22&gt;0,+$G1454*Business!$D$20/Business!$D$22,"")</f>
        <v/>
      </c>
      <c r="I1454" s="396" t="str">
        <f>IF(Business!$D$22&gt;0,+$G1454*Business!$D$21/Business!$D$22,"")</f>
        <v/>
      </c>
    </row>
    <row r="1455" spans="1:9">
      <c r="A1455" s="334"/>
      <c r="B1455" s="335"/>
      <c r="C1455" s="335"/>
      <c r="D1455" s="335"/>
      <c r="E1455" s="335"/>
      <c r="F1455" s="338"/>
      <c r="G1455" s="323"/>
      <c r="H1455" s="396" t="str">
        <f>IF(Business!$D$22&gt;0,+$G1455*Business!$D$20/Business!$D$22,"")</f>
        <v/>
      </c>
      <c r="I1455" s="396" t="str">
        <f>IF(Business!$D$22&gt;0,+$G1455*Business!$D$21/Business!$D$22,"")</f>
        <v/>
      </c>
    </row>
    <row r="1456" spans="1:9">
      <c r="A1456" s="334"/>
      <c r="B1456" s="335"/>
      <c r="C1456" s="335"/>
      <c r="D1456" s="335"/>
      <c r="E1456" s="335"/>
      <c r="F1456" s="338"/>
      <c r="G1456" s="323"/>
      <c r="H1456" s="396" t="str">
        <f>IF(Business!$D$22&gt;0,+$G1456*Business!$D$20/Business!$D$22,"")</f>
        <v/>
      </c>
      <c r="I1456" s="396" t="str">
        <f>IF(Business!$D$22&gt;0,+$G1456*Business!$D$21/Business!$D$22,"")</f>
        <v/>
      </c>
    </row>
    <row r="1457" spans="1:9">
      <c r="A1457" s="334"/>
      <c r="B1457" s="335"/>
      <c r="C1457" s="335"/>
      <c r="D1457" s="335"/>
      <c r="E1457" s="335"/>
      <c r="F1457" s="338"/>
      <c r="G1457" s="323"/>
      <c r="H1457" s="396" t="str">
        <f>IF(Business!$D$22&gt;0,+$G1457*Business!$D$20/Business!$D$22,"")</f>
        <v/>
      </c>
      <c r="I1457" s="396" t="str">
        <f>IF(Business!$D$22&gt;0,+$G1457*Business!$D$21/Business!$D$22,"")</f>
        <v/>
      </c>
    </row>
    <row r="1458" spans="1:9">
      <c r="A1458" s="334"/>
      <c r="B1458" s="335"/>
      <c r="C1458" s="335"/>
      <c r="D1458" s="335"/>
      <c r="E1458" s="335"/>
      <c r="F1458" s="338"/>
      <c r="G1458" s="323"/>
      <c r="H1458" s="396" t="str">
        <f>IF(Business!$D$22&gt;0,+$G1458*Business!$D$20/Business!$D$22,"")</f>
        <v/>
      </c>
      <c r="I1458" s="396" t="str">
        <f>IF(Business!$D$22&gt;0,+$G1458*Business!$D$21/Business!$D$22,"")</f>
        <v/>
      </c>
    </row>
    <row r="1459" spans="1:9">
      <c r="A1459" s="334"/>
      <c r="B1459" s="335"/>
      <c r="C1459" s="335"/>
      <c r="D1459" s="335"/>
      <c r="E1459" s="335"/>
      <c r="F1459" s="338"/>
      <c r="G1459" s="323"/>
      <c r="H1459" s="396" t="str">
        <f>IF(Business!$D$22&gt;0,+$G1459*Business!$D$20/Business!$D$22,"")</f>
        <v/>
      </c>
      <c r="I1459" s="396" t="str">
        <f>IF(Business!$D$22&gt;0,+$G1459*Business!$D$21/Business!$D$22,"")</f>
        <v/>
      </c>
    </row>
    <row r="1460" spans="1:9">
      <c r="A1460" s="334"/>
      <c r="B1460" s="335"/>
      <c r="C1460" s="335"/>
      <c r="D1460" s="335"/>
      <c r="E1460" s="335"/>
      <c r="F1460" s="338"/>
      <c r="G1460" s="323"/>
      <c r="H1460" s="396" t="str">
        <f>IF(Business!$D$22&gt;0,+$G1460*Business!$D$20/Business!$D$22,"")</f>
        <v/>
      </c>
      <c r="I1460" s="396" t="str">
        <f>IF(Business!$D$22&gt;0,+$G1460*Business!$D$21/Business!$D$22,"")</f>
        <v/>
      </c>
    </row>
    <row r="1461" spans="1:9">
      <c r="A1461" s="334"/>
      <c r="B1461" s="335"/>
      <c r="C1461" s="335"/>
      <c r="D1461" s="335"/>
      <c r="E1461" s="335"/>
      <c r="F1461" s="338"/>
      <c r="G1461" s="323"/>
      <c r="H1461" s="396" t="str">
        <f>IF(Business!$D$22&gt;0,+$G1461*Business!$D$20/Business!$D$22,"")</f>
        <v/>
      </c>
      <c r="I1461" s="396" t="str">
        <f>IF(Business!$D$22&gt;0,+$G1461*Business!$D$21/Business!$D$22,"")</f>
        <v/>
      </c>
    </row>
    <row r="1462" spans="1:9">
      <c r="A1462" s="334"/>
      <c r="B1462" s="335"/>
      <c r="C1462" s="335"/>
      <c r="D1462" s="335"/>
      <c r="E1462" s="335"/>
      <c r="F1462" s="338"/>
      <c r="G1462" s="323"/>
      <c r="H1462" s="396" t="str">
        <f>IF(Business!$D$22&gt;0,+$G1462*Business!$D$20/Business!$D$22,"")</f>
        <v/>
      </c>
      <c r="I1462" s="396" t="str">
        <f>IF(Business!$D$22&gt;0,+$G1462*Business!$D$21/Business!$D$22,"")</f>
        <v/>
      </c>
    </row>
    <row r="1463" spans="1:9">
      <c r="A1463" s="334"/>
      <c r="B1463" s="335"/>
      <c r="C1463" s="335"/>
      <c r="D1463" s="335"/>
      <c r="E1463" s="335"/>
      <c r="F1463" s="338"/>
      <c r="G1463" s="323"/>
      <c r="H1463" s="396" t="str">
        <f>IF(Business!$D$22&gt;0,+$G1463*Business!$D$20/Business!$D$22,"")</f>
        <v/>
      </c>
      <c r="I1463" s="396" t="str">
        <f>IF(Business!$D$22&gt;0,+$G1463*Business!$D$21/Business!$D$22,"")</f>
        <v/>
      </c>
    </row>
    <row r="1464" spans="1:9">
      <c r="A1464" s="334"/>
      <c r="B1464" s="335"/>
      <c r="C1464" s="335"/>
      <c r="D1464" s="335"/>
      <c r="E1464" s="335"/>
      <c r="F1464" s="338"/>
      <c r="G1464" s="323"/>
      <c r="H1464" s="396" t="str">
        <f>IF(Business!$D$22&gt;0,+$G1464*Business!$D$20/Business!$D$22,"")</f>
        <v/>
      </c>
      <c r="I1464" s="396" t="str">
        <f>IF(Business!$D$22&gt;0,+$G1464*Business!$D$21/Business!$D$22,"")</f>
        <v/>
      </c>
    </row>
    <row r="1465" spans="1:9">
      <c r="A1465" s="334"/>
      <c r="B1465" s="335"/>
      <c r="C1465" s="335"/>
      <c r="D1465" s="335"/>
      <c r="E1465" s="335"/>
      <c r="F1465" s="338"/>
      <c r="G1465" s="323"/>
      <c r="H1465" s="396" t="str">
        <f>IF(Business!$D$22&gt;0,+$G1465*Business!$D$20/Business!$D$22,"")</f>
        <v/>
      </c>
      <c r="I1465" s="396" t="str">
        <f>IF(Business!$D$22&gt;0,+$G1465*Business!$D$21/Business!$D$22,"")</f>
        <v/>
      </c>
    </row>
    <row r="1466" spans="1:9">
      <c r="A1466" s="334"/>
      <c r="B1466" s="335"/>
      <c r="C1466" s="335"/>
      <c r="D1466" s="335"/>
      <c r="E1466" s="335"/>
      <c r="F1466" s="338"/>
      <c r="G1466" s="323"/>
      <c r="H1466" s="396" t="str">
        <f>IF(Business!$D$22&gt;0,+$G1466*Business!$D$20/Business!$D$22,"")</f>
        <v/>
      </c>
      <c r="I1466" s="396" t="str">
        <f>IF(Business!$D$22&gt;0,+$G1466*Business!$D$21/Business!$D$22,"")</f>
        <v/>
      </c>
    </row>
    <row r="1467" spans="1:9">
      <c r="A1467" s="334"/>
      <c r="B1467" s="335"/>
      <c r="C1467" s="335"/>
      <c r="D1467" s="335"/>
      <c r="E1467" s="335"/>
      <c r="F1467" s="338"/>
      <c r="G1467" s="323"/>
      <c r="H1467" s="396" t="str">
        <f>IF(Business!$D$22&gt;0,+$G1467*Business!$D$20/Business!$D$22,"")</f>
        <v/>
      </c>
      <c r="I1467" s="396" t="str">
        <f>IF(Business!$D$22&gt;0,+$G1467*Business!$D$21/Business!$D$22,"")</f>
        <v/>
      </c>
    </row>
    <row r="1468" spans="1:9">
      <c r="A1468" s="334"/>
      <c r="B1468" s="335"/>
      <c r="C1468" s="335"/>
      <c r="D1468" s="335"/>
      <c r="E1468" s="335"/>
      <c r="F1468" s="338"/>
      <c r="G1468" s="323"/>
      <c r="H1468" s="396" t="str">
        <f>IF(Business!$D$22&gt;0,+$G1468*Business!$D$20/Business!$D$22,"")</f>
        <v/>
      </c>
      <c r="I1468" s="396" t="str">
        <f>IF(Business!$D$22&gt;0,+$G1468*Business!$D$21/Business!$D$22,"")</f>
        <v/>
      </c>
    </row>
    <row r="1469" spans="1:9">
      <c r="A1469" s="334"/>
      <c r="B1469" s="335"/>
      <c r="C1469" s="335"/>
      <c r="D1469" s="335"/>
      <c r="E1469" s="335"/>
      <c r="F1469" s="338"/>
      <c r="G1469" s="323"/>
      <c r="H1469" s="396" t="str">
        <f>IF(Business!$D$22&gt;0,+$G1469*Business!$D$20/Business!$D$22,"")</f>
        <v/>
      </c>
      <c r="I1469" s="396" t="str">
        <f>IF(Business!$D$22&gt;0,+$G1469*Business!$D$21/Business!$D$22,"")</f>
        <v/>
      </c>
    </row>
    <row r="1470" spans="1:9">
      <c r="A1470" s="334"/>
      <c r="B1470" s="335"/>
      <c r="C1470" s="335"/>
      <c r="D1470" s="335"/>
      <c r="E1470" s="335"/>
      <c r="F1470" s="338"/>
      <c r="G1470" s="323"/>
      <c r="H1470" s="396" t="str">
        <f>IF(Business!$D$22&gt;0,+$G1470*Business!$D$20/Business!$D$22,"")</f>
        <v/>
      </c>
      <c r="I1470" s="396" t="str">
        <f>IF(Business!$D$22&gt;0,+$G1470*Business!$D$21/Business!$D$22,"")</f>
        <v/>
      </c>
    </row>
    <row r="1471" spans="1:9">
      <c r="A1471" s="334"/>
      <c r="B1471" s="335"/>
      <c r="C1471" s="335"/>
      <c r="D1471" s="335"/>
      <c r="E1471" s="335"/>
      <c r="F1471" s="338"/>
      <c r="G1471" s="323"/>
      <c r="H1471" s="396" t="str">
        <f>IF(Business!$D$22&gt;0,+$G1471*Business!$D$20/Business!$D$22,"")</f>
        <v/>
      </c>
      <c r="I1471" s="396" t="str">
        <f>IF(Business!$D$22&gt;0,+$G1471*Business!$D$21/Business!$D$22,"")</f>
        <v/>
      </c>
    </row>
    <row r="1472" spans="1:9">
      <c r="A1472" s="334"/>
      <c r="B1472" s="335"/>
      <c r="C1472" s="335"/>
      <c r="D1472" s="335"/>
      <c r="E1472" s="335"/>
      <c r="F1472" s="338"/>
      <c r="G1472" s="323"/>
      <c r="H1472" s="396" t="str">
        <f>IF(Business!$D$22&gt;0,+$G1472*Business!$D$20/Business!$D$22,"")</f>
        <v/>
      </c>
      <c r="I1472" s="396" t="str">
        <f>IF(Business!$D$22&gt;0,+$G1472*Business!$D$21/Business!$D$22,"")</f>
        <v/>
      </c>
    </row>
    <row r="1473" spans="1:9">
      <c r="A1473" s="334"/>
      <c r="B1473" s="335"/>
      <c r="C1473" s="335"/>
      <c r="D1473" s="335"/>
      <c r="E1473" s="335"/>
      <c r="F1473" s="338"/>
      <c r="G1473" s="323"/>
      <c r="H1473" s="396" t="str">
        <f>IF(Business!$D$22&gt;0,+$G1473*Business!$D$20/Business!$D$22,"")</f>
        <v/>
      </c>
      <c r="I1473" s="396" t="str">
        <f>IF(Business!$D$22&gt;0,+$G1473*Business!$D$21/Business!$D$22,"")</f>
        <v/>
      </c>
    </row>
    <row r="1474" spans="1:9">
      <c r="A1474" s="334"/>
      <c r="B1474" s="335"/>
      <c r="C1474" s="335"/>
      <c r="D1474" s="335"/>
      <c r="E1474" s="335"/>
      <c r="F1474" s="338"/>
      <c r="G1474" s="323"/>
      <c r="H1474" s="396" t="str">
        <f>IF(Business!$D$22&gt;0,+$G1474*Business!$D$20/Business!$D$22,"")</f>
        <v/>
      </c>
      <c r="I1474" s="396" t="str">
        <f>IF(Business!$D$22&gt;0,+$G1474*Business!$D$21/Business!$D$22,"")</f>
        <v/>
      </c>
    </row>
    <row r="1475" spans="1:9">
      <c r="A1475" s="334"/>
      <c r="B1475" s="335"/>
      <c r="C1475" s="335"/>
      <c r="D1475" s="335"/>
      <c r="E1475" s="335"/>
      <c r="F1475" s="338"/>
      <c r="G1475" s="323"/>
      <c r="H1475" s="396" t="str">
        <f>IF(Business!$D$22&gt;0,+$G1475*Business!$D$20/Business!$D$22,"")</f>
        <v/>
      </c>
      <c r="I1475" s="396" t="str">
        <f>IF(Business!$D$22&gt;0,+$G1475*Business!$D$21/Business!$D$22,"")</f>
        <v/>
      </c>
    </row>
    <row r="1476" spans="1:9">
      <c r="A1476" s="334"/>
      <c r="B1476" s="335"/>
      <c r="C1476" s="335"/>
      <c r="D1476" s="335"/>
      <c r="E1476" s="335"/>
      <c r="F1476" s="338"/>
      <c r="G1476" s="323"/>
      <c r="H1476" s="396" t="str">
        <f>IF(Business!$D$22&gt;0,+$G1476*Business!$D$20/Business!$D$22,"")</f>
        <v/>
      </c>
      <c r="I1476" s="396" t="str">
        <f>IF(Business!$D$22&gt;0,+$G1476*Business!$D$21/Business!$D$22,"")</f>
        <v/>
      </c>
    </row>
    <row r="1477" spans="1:9">
      <c r="A1477" s="334"/>
      <c r="B1477" s="335"/>
      <c r="C1477" s="335"/>
      <c r="D1477" s="335"/>
      <c r="E1477" s="335"/>
      <c r="F1477" s="338"/>
      <c r="G1477" s="323"/>
      <c r="H1477" s="396" t="str">
        <f>IF(Business!$D$22&gt;0,+$G1477*Business!$D$20/Business!$D$22,"")</f>
        <v/>
      </c>
      <c r="I1477" s="396" t="str">
        <f>IF(Business!$D$22&gt;0,+$G1477*Business!$D$21/Business!$D$22,"")</f>
        <v/>
      </c>
    </row>
    <row r="1478" spans="1:9">
      <c r="A1478" s="334"/>
      <c r="B1478" s="335"/>
      <c r="C1478" s="335"/>
      <c r="D1478" s="335"/>
      <c r="E1478" s="335"/>
      <c r="F1478" s="338"/>
      <c r="G1478" s="323"/>
      <c r="H1478" s="396" t="str">
        <f>IF(Business!$D$22&gt;0,+$G1478*Business!$D$20/Business!$D$22,"")</f>
        <v/>
      </c>
      <c r="I1478" s="396" t="str">
        <f>IF(Business!$D$22&gt;0,+$G1478*Business!$D$21/Business!$D$22,"")</f>
        <v/>
      </c>
    </row>
    <row r="1479" spans="1:9">
      <c r="A1479" s="334"/>
      <c r="B1479" s="335"/>
      <c r="C1479" s="335"/>
      <c r="D1479" s="335"/>
      <c r="E1479" s="335"/>
      <c r="F1479" s="338"/>
      <c r="G1479" s="323"/>
      <c r="H1479" s="396" t="str">
        <f>IF(Business!$D$22&gt;0,+$G1479*Business!$D$20/Business!$D$22,"")</f>
        <v/>
      </c>
      <c r="I1479" s="396" t="str">
        <f>IF(Business!$D$22&gt;0,+$G1479*Business!$D$21/Business!$D$22,"")</f>
        <v/>
      </c>
    </row>
    <row r="1480" spans="1:9">
      <c r="A1480" s="334"/>
      <c r="B1480" s="335"/>
      <c r="C1480" s="335"/>
      <c r="D1480" s="335"/>
      <c r="E1480" s="335"/>
      <c r="F1480" s="338"/>
      <c r="G1480" s="323"/>
      <c r="H1480" s="396" t="str">
        <f>IF(Business!$D$22&gt;0,+$G1480*Business!$D$20/Business!$D$22,"")</f>
        <v/>
      </c>
      <c r="I1480" s="396" t="str">
        <f>IF(Business!$D$22&gt;0,+$G1480*Business!$D$21/Business!$D$22,"")</f>
        <v/>
      </c>
    </row>
    <row r="1481" spans="1:9">
      <c r="A1481" s="334"/>
      <c r="B1481" s="335"/>
      <c r="C1481" s="335"/>
      <c r="D1481" s="335"/>
      <c r="E1481" s="335"/>
      <c r="F1481" s="338"/>
      <c r="G1481" s="323"/>
      <c r="H1481" s="396" t="str">
        <f>IF(Business!$D$22&gt;0,+$G1481*Business!$D$20/Business!$D$22,"")</f>
        <v/>
      </c>
      <c r="I1481" s="396" t="str">
        <f>IF(Business!$D$22&gt;0,+$G1481*Business!$D$21/Business!$D$22,"")</f>
        <v/>
      </c>
    </row>
    <row r="1482" spans="1:9">
      <c r="A1482" s="334"/>
      <c r="B1482" s="335"/>
      <c r="C1482" s="335"/>
      <c r="D1482" s="335"/>
      <c r="E1482" s="335"/>
      <c r="F1482" s="338"/>
      <c r="G1482" s="323"/>
      <c r="H1482" s="396" t="str">
        <f>IF(Business!$D$22&gt;0,+$G1482*Business!$D$20/Business!$D$22,"")</f>
        <v/>
      </c>
      <c r="I1482" s="396" t="str">
        <f>IF(Business!$D$22&gt;0,+$G1482*Business!$D$21/Business!$D$22,"")</f>
        <v/>
      </c>
    </row>
    <row r="1483" spans="1:9">
      <c r="A1483" s="334"/>
      <c r="B1483" s="335"/>
      <c r="C1483" s="335"/>
      <c r="D1483" s="335"/>
      <c r="E1483" s="335"/>
      <c r="F1483" s="338"/>
      <c r="G1483" s="323"/>
      <c r="H1483" s="396" t="str">
        <f>IF(Business!$D$22&gt;0,+$G1483*Business!$D$20/Business!$D$22,"")</f>
        <v/>
      </c>
      <c r="I1483" s="396" t="str">
        <f>IF(Business!$D$22&gt;0,+$G1483*Business!$D$21/Business!$D$22,"")</f>
        <v/>
      </c>
    </row>
    <row r="1484" spans="1:9">
      <c r="A1484" s="334"/>
      <c r="B1484" s="335"/>
      <c r="C1484" s="335"/>
      <c r="D1484" s="335"/>
      <c r="E1484" s="335"/>
      <c r="F1484" s="338"/>
      <c r="G1484" s="323"/>
      <c r="H1484" s="396" t="str">
        <f>IF(Business!$D$22&gt;0,+$G1484*Business!$D$20/Business!$D$22,"")</f>
        <v/>
      </c>
      <c r="I1484" s="396" t="str">
        <f>IF(Business!$D$22&gt;0,+$G1484*Business!$D$21/Business!$D$22,"")</f>
        <v/>
      </c>
    </row>
    <row r="1485" spans="1:9">
      <c r="A1485" s="334"/>
      <c r="B1485" s="335"/>
      <c r="C1485" s="335"/>
      <c r="D1485" s="335"/>
      <c r="E1485" s="335"/>
      <c r="F1485" s="338"/>
      <c r="G1485" s="323"/>
      <c r="H1485" s="396" t="str">
        <f>IF(Business!$D$22&gt;0,+$G1485*Business!$D$20/Business!$D$22,"")</f>
        <v/>
      </c>
      <c r="I1485" s="396" t="str">
        <f>IF(Business!$D$22&gt;0,+$G1485*Business!$D$21/Business!$D$22,"")</f>
        <v/>
      </c>
    </row>
    <row r="1486" spans="1:9">
      <c r="A1486" s="334"/>
      <c r="B1486" s="335"/>
      <c r="C1486" s="335"/>
      <c r="D1486" s="335"/>
      <c r="E1486" s="335"/>
      <c r="F1486" s="338"/>
      <c r="G1486" s="323"/>
      <c r="H1486" s="396" t="str">
        <f>IF(Business!$D$22&gt;0,+$G1486*Business!$D$20/Business!$D$22,"")</f>
        <v/>
      </c>
      <c r="I1486" s="396" t="str">
        <f>IF(Business!$D$22&gt;0,+$G1486*Business!$D$21/Business!$D$22,"")</f>
        <v/>
      </c>
    </row>
    <row r="1487" spans="1:9">
      <c r="A1487" s="334"/>
      <c r="B1487" s="335"/>
      <c r="C1487" s="335"/>
      <c r="D1487" s="335"/>
      <c r="E1487" s="335"/>
      <c r="F1487" s="338"/>
      <c r="G1487" s="323"/>
      <c r="H1487" s="396" t="str">
        <f>IF(Business!$D$22&gt;0,+$G1487*Business!$D$20/Business!$D$22,"")</f>
        <v/>
      </c>
      <c r="I1487" s="396" t="str">
        <f>IF(Business!$D$22&gt;0,+$G1487*Business!$D$21/Business!$D$22,"")</f>
        <v/>
      </c>
    </row>
    <row r="1488" spans="1:9">
      <c r="A1488" s="334"/>
      <c r="B1488" s="335"/>
      <c r="C1488" s="335"/>
      <c r="D1488" s="335"/>
      <c r="E1488" s="335"/>
      <c r="F1488" s="338"/>
      <c r="G1488" s="323"/>
      <c r="H1488" s="396" t="str">
        <f>IF(Business!$D$22&gt;0,+$G1488*Business!$D$20/Business!$D$22,"")</f>
        <v/>
      </c>
      <c r="I1488" s="396" t="str">
        <f>IF(Business!$D$22&gt;0,+$G1488*Business!$D$21/Business!$D$22,"")</f>
        <v/>
      </c>
    </row>
    <row r="1489" spans="1:9">
      <c r="A1489" s="334"/>
      <c r="B1489" s="335"/>
      <c r="C1489" s="335"/>
      <c r="D1489" s="335"/>
      <c r="E1489" s="335"/>
      <c r="F1489" s="338"/>
      <c r="G1489" s="323"/>
      <c r="H1489" s="396" t="str">
        <f>IF(Business!$D$22&gt;0,+$G1489*Business!$D$20/Business!$D$22,"")</f>
        <v/>
      </c>
      <c r="I1489" s="396" t="str">
        <f>IF(Business!$D$22&gt;0,+$G1489*Business!$D$21/Business!$D$22,"")</f>
        <v/>
      </c>
    </row>
    <row r="1490" spans="1:9">
      <c r="A1490" s="334"/>
      <c r="B1490" s="335"/>
      <c r="C1490" s="335"/>
      <c r="D1490" s="335"/>
      <c r="E1490" s="335"/>
      <c r="F1490" s="338"/>
      <c r="G1490" s="323"/>
      <c r="H1490" s="396" t="str">
        <f>IF(Business!$D$22&gt;0,+$G1490*Business!$D$20/Business!$D$22,"")</f>
        <v/>
      </c>
      <c r="I1490" s="396" t="str">
        <f>IF(Business!$D$22&gt;0,+$G1490*Business!$D$21/Business!$D$22,"")</f>
        <v/>
      </c>
    </row>
    <row r="1491" spans="1:9">
      <c r="A1491" s="334"/>
      <c r="B1491" s="335"/>
      <c r="C1491" s="335"/>
      <c r="D1491" s="335"/>
      <c r="E1491" s="335"/>
      <c r="F1491" s="338"/>
      <c r="G1491" s="323"/>
      <c r="H1491" s="396" t="str">
        <f>IF(Business!$D$22&gt;0,+$G1491*Business!$D$20/Business!$D$22,"")</f>
        <v/>
      </c>
      <c r="I1491" s="396" t="str">
        <f>IF(Business!$D$22&gt;0,+$G1491*Business!$D$21/Business!$D$22,"")</f>
        <v/>
      </c>
    </row>
    <row r="1492" spans="1:9">
      <c r="A1492" s="334"/>
      <c r="B1492" s="335"/>
      <c r="C1492" s="335"/>
      <c r="D1492" s="335"/>
      <c r="E1492" s="335"/>
      <c r="F1492" s="338"/>
      <c r="G1492" s="323"/>
      <c r="H1492" s="396" t="str">
        <f>IF(Business!$D$22&gt;0,+$G1492*Business!$D$20/Business!$D$22,"")</f>
        <v/>
      </c>
      <c r="I1492" s="396" t="str">
        <f>IF(Business!$D$22&gt;0,+$G1492*Business!$D$21/Business!$D$22,"")</f>
        <v/>
      </c>
    </row>
    <row r="1493" spans="1:9">
      <c r="A1493" s="334"/>
      <c r="B1493" s="335"/>
      <c r="C1493" s="335"/>
      <c r="D1493" s="335"/>
      <c r="E1493" s="335"/>
      <c r="F1493" s="338"/>
      <c r="G1493" s="323"/>
      <c r="H1493" s="396" t="str">
        <f>IF(Business!$D$22&gt;0,+$G1493*Business!$D$20/Business!$D$22,"")</f>
        <v/>
      </c>
      <c r="I1493" s="396" t="str">
        <f>IF(Business!$D$22&gt;0,+$G1493*Business!$D$21/Business!$D$22,"")</f>
        <v/>
      </c>
    </row>
    <row r="1494" spans="1:9">
      <c r="A1494" s="334"/>
      <c r="B1494" s="335"/>
      <c r="C1494" s="335"/>
      <c r="D1494" s="335"/>
      <c r="E1494" s="335"/>
      <c r="F1494" s="338"/>
      <c r="G1494" s="323"/>
      <c r="H1494" s="396" t="str">
        <f>IF(Business!$D$22&gt;0,+$G1494*Business!$D$20/Business!$D$22,"")</f>
        <v/>
      </c>
      <c r="I1494" s="396" t="str">
        <f>IF(Business!$D$22&gt;0,+$G1494*Business!$D$21/Business!$D$22,"")</f>
        <v/>
      </c>
    </row>
    <row r="1495" spans="1:9">
      <c r="A1495" s="334"/>
      <c r="B1495" s="335"/>
      <c r="C1495" s="335"/>
      <c r="D1495" s="335"/>
      <c r="E1495" s="335"/>
      <c r="F1495" s="338"/>
      <c r="G1495" s="323"/>
      <c r="H1495" s="396" t="str">
        <f>IF(Business!$D$22&gt;0,+$G1495*Business!$D$20/Business!$D$22,"")</f>
        <v/>
      </c>
      <c r="I1495" s="396" t="str">
        <f>IF(Business!$D$22&gt;0,+$G1495*Business!$D$21/Business!$D$22,"")</f>
        <v/>
      </c>
    </row>
    <row r="1496" spans="1:9">
      <c r="A1496" s="334"/>
      <c r="B1496" s="335"/>
      <c r="C1496" s="335"/>
      <c r="D1496" s="335"/>
      <c r="E1496" s="335"/>
      <c r="F1496" s="338"/>
      <c r="G1496" s="323"/>
      <c r="H1496" s="396" t="str">
        <f>IF(Business!$D$22&gt;0,+$G1496*Business!$D$20/Business!$D$22,"")</f>
        <v/>
      </c>
      <c r="I1496" s="396" t="str">
        <f>IF(Business!$D$22&gt;0,+$G1496*Business!$D$21/Business!$D$22,"")</f>
        <v/>
      </c>
    </row>
    <row r="1497" spans="1:9">
      <c r="A1497" s="334"/>
      <c r="B1497" s="335"/>
      <c r="C1497" s="335"/>
      <c r="D1497" s="335"/>
      <c r="E1497" s="335"/>
      <c r="F1497" s="338"/>
      <c r="G1497" s="323"/>
      <c r="H1497" s="396" t="str">
        <f>IF(Business!$D$22&gt;0,+$G1497*Business!$D$20/Business!$D$22,"")</f>
        <v/>
      </c>
      <c r="I1497" s="396" t="str">
        <f>IF(Business!$D$22&gt;0,+$G1497*Business!$D$21/Business!$D$22,"")</f>
        <v/>
      </c>
    </row>
    <row r="1498" spans="1:9">
      <c r="A1498" s="334"/>
      <c r="B1498" s="335"/>
      <c r="C1498" s="335"/>
      <c r="D1498" s="335"/>
      <c r="E1498" s="335"/>
      <c r="F1498" s="338"/>
      <c r="G1498" s="323"/>
      <c r="H1498" s="396" t="str">
        <f>IF(Business!$D$22&gt;0,+$G1498*Business!$D$20/Business!$D$22,"")</f>
        <v/>
      </c>
      <c r="I1498" s="396" t="str">
        <f>IF(Business!$D$22&gt;0,+$G1498*Business!$D$21/Business!$D$22,"")</f>
        <v/>
      </c>
    </row>
    <row r="1499" spans="1:9">
      <c r="A1499" s="334"/>
      <c r="B1499" s="335"/>
      <c r="C1499" s="335"/>
      <c r="D1499" s="335"/>
      <c r="E1499" s="335"/>
      <c r="F1499" s="338"/>
      <c r="G1499" s="323"/>
      <c r="H1499" s="396" t="str">
        <f>IF(Business!$D$22&gt;0,+$G1499*Business!$D$20/Business!$D$22,"")</f>
        <v/>
      </c>
      <c r="I1499" s="396" t="str">
        <f>IF(Business!$D$22&gt;0,+$G1499*Business!$D$21/Business!$D$22,"")</f>
        <v/>
      </c>
    </row>
    <row r="1500" spans="1:9">
      <c r="A1500" s="334"/>
      <c r="B1500" s="335"/>
      <c r="C1500" s="335"/>
      <c r="D1500" s="335"/>
      <c r="E1500" s="335"/>
      <c r="F1500" s="338"/>
      <c r="G1500" s="323"/>
      <c r="H1500" s="396" t="str">
        <f>IF(Business!$D$22&gt;0,+$G1500*Business!$D$20/Business!$D$22,"")</f>
        <v/>
      </c>
      <c r="I1500" s="396" t="str">
        <f>IF(Business!$D$22&gt;0,+$G1500*Business!$D$21/Business!$D$22,"")</f>
        <v/>
      </c>
    </row>
    <row r="1501" spans="1:9">
      <c r="A1501" s="334"/>
      <c r="B1501" s="335"/>
      <c r="C1501" s="335"/>
      <c r="D1501" s="335"/>
      <c r="E1501" s="335"/>
      <c r="F1501" s="338"/>
      <c r="G1501" s="323"/>
      <c r="H1501" s="396" t="str">
        <f>IF(Business!$D$22&gt;0,+$G1501*Business!$D$20/Business!$D$22,"")</f>
        <v/>
      </c>
      <c r="I1501" s="396" t="str">
        <f>IF(Business!$D$22&gt;0,+$G1501*Business!$D$21/Business!$D$22,"")</f>
        <v/>
      </c>
    </row>
    <row r="1502" spans="1:9">
      <c r="A1502" s="334"/>
      <c r="B1502" s="335"/>
      <c r="C1502" s="335"/>
      <c r="D1502" s="335"/>
      <c r="E1502" s="335"/>
      <c r="F1502" s="338"/>
      <c r="G1502" s="323"/>
      <c r="H1502" s="396" t="str">
        <f>IF(Business!$D$22&gt;0,+$G1502*Business!$D$20/Business!$D$22,"")</f>
        <v/>
      </c>
      <c r="I1502" s="396" t="str">
        <f>IF(Business!$D$22&gt;0,+$G1502*Business!$D$21/Business!$D$22,"")</f>
        <v/>
      </c>
    </row>
    <row r="1503" spans="1:9">
      <c r="A1503" s="334"/>
      <c r="B1503" s="335"/>
      <c r="C1503" s="335"/>
      <c r="D1503" s="335"/>
      <c r="E1503" s="335"/>
      <c r="F1503" s="338"/>
      <c r="G1503" s="323"/>
      <c r="H1503" s="396" t="str">
        <f>IF(Business!$D$22&gt;0,+$G1503*Business!$D$20/Business!$D$22,"")</f>
        <v/>
      </c>
      <c r="I1503" s="396" t="str">
        <f>IF(Business!$D$22&gt;0,+$G1503*Business!$D$21/Business!$D$22,"")</f>
        <v/>
      </c>
    </row>
    <row r="1504" spans="1:9">
      <c r="A1504" s="334"/>
      <c r="B1504" s="335"/>
      <c r="C1504" s="335"/>
      <c r="D1504" s="335"/>
      <c r="E1504" s="335"/>
      <c r="F1504" s="338"/>
      <c r="G1504" s="323"/>
      <c r="H1504" s="396" t="str">
        <f>IF(Business!$D$22&gt;0,+$G1504*Business!$D$20/Business!$D$22,"")</f>
        <v/>
      </c>
      <c r="I1504" s="396" t="str">
        <f>IF(Business!$D$22&gt;0,+$G1504*Business!$D$21/Business!$D$22,"")</f>
        <v/>
      </c>
    </row>
    <row r="1505" spans="1:9">
      <c r="A1505" s="334"/>
      <c r="B1505" s="335"/>
      <c r="C1505" s="335"/>
      <c r="D1505" s="335"/>
      <c r="E1505" s="335"/>
      <c r="F1505" s="338"/>
      <c r="G1505" s="323"/>
      <c r="H1505" s="396" t="str">
        <f>IF(Business!$D$22&gt;0,+$G1505*Business!$D$20/Business!$D$22,"")</f>
        <v/>
      </c>
      <c r="I1505" s="396" t="str">
        <f>IF(Business!$D$22&gt;0,+$G1505*Business!$D$21/Business!$D$22,"")</f>
        <v/>
      </c>
    </row>
    <row r="1506" spans="1:9">
      <c r="A1506" s="334"/>
      <c r="B1506" s="335"/>
      <c r="C1506" s="335"/>
      <c r="D1506" s="335"/>
      <c r="E1506" s="335"/>
      <c r="F1506" s="338"/>
      <c r="G1506" s="323"/>
      <c r="H1506" s="396" t="str">
        <f>IF(Business!$D$22&gt;0,+$G1506*Business!$D$20/Business!$D$22,"")</f>
        <v/>
      </c>
      <c r="I1506" s="396" t="str">
        <f>IF(Business!$D$22&gt;0,+$G1506*Business!$D$21/Business!$D$22,"")</f>
        <v/>
      </c>
    </row>
    <row r="1507" spans="1:9">
      <c r="A1507" s="334"/>
      <c r="B1507" s="335"/>
      <c r="C1507" s="335"/>
      <c r="D1507" s="335"/>
      <c r="E1507" s="335"/>
      <c r="F1507" s="338"/>
      <c r="G1507" s="323"/>
      <c r="H1507" s="396" t="str">
        <f>IF(Business!$D$22&gt;0,+$G1507*Business!$D$20/Business!$D$22,"")</f>
        <v/>
      </c>
      <c r="I1507" s="396" t="str">
        <f>IF(Business!$D$22&gt;0,+$G1507*Business!$D$21/Business!$D$22,"")</f>
        <v/>
      </c>
    </row>
    <row r="1508" spans="1:9">
      <c r="A1508" s="334"/>
      <c r="B1508" s="335"/>
      <c r="C1508" s="335"/>
      <c r="D1508" s="335"/>
      <c r="E1508" s="335"/>
      <c r="F1508" s="338"/>
      <c r="G1508" s="323"/>
      <c r="H1508" s="396" t="str">
        <f>IF(Business!$D$22&gt;0,+$G1508*Business!$D$20/Business!$D$22,"")</f>
        <v/>
      </c>
      <c r="I1508" s="396" t="str">
        <f>IF(Business!$D$22&gt;0,+$G1508*Business!$D$21/Business!$D$22,"")</f>
        <v/>
      </c>
    </row>
    <row r="1509" spans="1:9">
      <c r="A1509" s="334"/>
      <c r="B1509" s="335"/>
      <c r="C1509" s="335"/>
      <c r="D1509" s="335"/>
      <c r="E1509" s="335"/>
      <c r="F1509" s="338"/>
      <c r="G1509" s="323"/>
      <c r="H1509" s="396" t="str">
        <f>IF(Business!$D$22&gt;0,+$G1509*Business!$D$20/Business!$D$22,"")</f>
        <v/>
      </c>
      <c r="I1509" s="396" t="str">
        <f>IF(Business!$D$22&gt;0,+$G1509*Business!$D$21/Business!$D$22,"")</f>
        <v/>
      </c>
    </row>
    <row r="1510" spans="1:9">
      <c r="A1510" s="334"/>
      <c r="B1510" s="335"/>
      <c r="C1510" s="335"/>
      <c r="D1510" s="335"/>
      <c r="E1510" s="335"/>
      <c r="F1510" s="338"/>
      <c r="G1510" s="323"/>
      <c r="H1510" s="396" t="str">
        <f>IF(Business!$D$22&gt;0,+$G1510*Business!$D$20/Business!$D$22,"")</f>
        <v/>
      </c>
      <c r="I1510" s="396" t="str">
        <f>IF(Business!$D$22&gt;0,+$G1510*Business!$D$21/Business!$D$22,"")</f>
        <v/>
      </c>
    </row>
    <row r="1511" spans="1:9">
      <c r="A1511" s="334"/>
      <c r="B1511" s="335"/>
      <c r="C1511" s="335"/>
      <c r="D1511" s="335"/>
      <c r="E1511" s="335"/>
      <c r="F1511" s="338"/>
      <c r="G1511" s="323"/>
      <c r="H1511" s="396" t="str">
        <f>IF(Business!$D$22&gt;0,+$G1511*Business!$D$20/Business!$D$22,"")</f>
        <v/>
      </c>
      <c r="I1511" s="396" t="str">
        <f>IF(Business!$D$22&gt;0,+$G1511*Business!$D$21/Business!$D$22,"")</f>
        <v/>
      </c>
    </row>
    <row r="1512" spans="1:9">
      <c r="A1512" s="334"/>
      <c r="B1512" s="335"/>
      <c r="C1512" s="335"/>
      <c r="D1512" s="335"/>
      <c r="E1512" s="335"/>
      <c r="F1512" s="338"/>
      <c r="G1512" s="323"/>
      <c r="H1512" s="396" t="str">
        <f>IF(Business!$D$22&gt;0,+$G1512*Business!$D$20/Business!$D$22,"")</f>
        <v/>
      </c>
      <c r="I1512" s="396" t="str">
        <f>IF(Business!$D$22&gt;0,+$G1512*Business!$D$21/Business!$D$22,"")</f>
        <v/>
      </c>
    </row>
    <row r="1513" spans="1:9">
      <c r="A1513" s="334"/>
      <c r="B1513" s="335"/>
      <c r="C1513" s="335"/>
      <c r="D1513" s="335"/>
      <c r="E1513" s="335"/>
      <c r="F1513" s="338"/>
      <c r="G1513" s="323"/>
      <c r="H1513" s="396" t="str">
        <f>IF(Business!$D$22&gt;0,+$G1513*Business!$D$20/Business!$D$22,"")</f>
        <v/>
      </c>
      <c r="I1513" s="396" t="str">
        <f>IF(Business!$D$22&gt;0,+$G1513*Business!$D$21/Business!$D$22,"")</f>
        <v/>
      </c>
    </row>
    <row r="1514" spans="1:9">
      <c r="A1514" s="334"/>
      <c r="B1514" s="335"/>
      <c r="C1514" s="335"/>
      <c r="D1514" s="335"/>
      <c r="E1514" s="335"/>
      <c r="F1514" s="338"/>
      <c r="G1514" s="323"/>
      <c r="H1514" s="396" t="str">
        <f>IF(Business!$D$22&gt;0,+$G1514*Business!$D$20/Business!$D$22,"")</f>
        <v/>
      </c>
      <c r="I1514" s="396" t="str">
        <f>IF(Business!$D$22&gt;0,+$G1514*Business!$D$21/Business!$D$22,"")</f>
        <v/>
      </c>
    </row>
    <row r="1515" spans="1:9">
      <c r="A1515" s="334"/>
      <c r="B1515" s="335"/>
      <c r="C1515" s="335"/>
      <c r="D1515" s="335"/>
      <c r="E1515" s="335"/>
      <c r="F1515" s="338"/>
      <c r="G1515" s="323"/>
      <c r="H1515" s="396" t="str">
        <f>IF(Business!$D$22&gt;0,+$G1515*Business!$D$20/Business!$D$22,"")</f>
        <v/>
      </c>
      <c r="I1515" s="396" t="str">
        <f>IF(Business!$D$22&gt;0,+$G1515*Business!$D$21/Business!$D$22,"")</f>
        <v/>
      </c>
    </row>
    <row r="1516" spans="1:9">
      <c r="A1516" s="334"/>
      <c r="B1516" s="335"/>
      <c r="C1516" s="335"/>
      <c r="D1516" s="335"/>
      <c r="E1516" s="335"/>
      <c r="F1516" s="338"/>
      <c r="G1516" s="323"/>
      <c r="H1516" s="396" t="str">
        <f>IF(Business!$D$22&gt;0,+$G1516*Business!$D$20/Business!$D$22,"")</f>
        <v/>
      </c>
      <c r="I1516" s="396" t="str">
        <f>IF(Business!$D$22&gt;0,+$G1516*Business!$D$21/Business!$D$22,"")</f>
        <v/>
      </c>
    </row>
    <row r="1517" spans="1:9">
      <c r="A1517" s="334"/>
      <c r="B1517" s="335"/>
      <c r="C1517" s="335"/>
      <c r="D1517" s="335"/>
      <c r="E1517" s="335"/>
      <c r="F1517" s="338"/>
      <c r="G1517" s="323"/>
      <c r="H1517" s="396" t="str">
        <f>IF(Business!$D$22&gt;0,+$G1517*Business!$D$20/Business!$D$22,"")</f>
        <v/>
      </c>
      <c r="I1517" s="396" t="str">
        <f>IF(Business!$D$22&gt;0,+$G1517*Business!$D$21/Business!$D$22,"")</f>
        <v/>
      </c>
    </row>
    <row r="1518" spans="1:9">
      <c r="A1518" s="334"/>
      <c r="B1518" s="335"/>
      <c r="C1518" s="335"/>
      <c r="D1518" s="335"/>
      <c r="E1518" s="335"/>
      <c r="F1518" s="338"/>
      <c r="G1518" s="323"/>
      <c r="H1518" s="396" t="str">
        <f>IF(Business!$D$22&gt;0,+$G1518*Business!$D$20/Business!$D$22,"")</f>
        <v/>
      </c>
      <c r="I1518" s="396" t="str">
        <f>IF(Business!$D$22&gt;0,+$G1518*Business!$D$21/Business!$D$22,"")</f>
        <v/>
      </c>
    </row>
    <row r="1519" spans="1:9">
      <c r="A1519" s="334"/>
      <c r="B1519" s="335"/>
      <c r="C1519" s="335"/>
      <c r="D1519" s="335"/>
      <c r="E1519" s="335"/>
      <c r="F1519" s="338"/>
      <c r="G1519" s="323"/>
      <c r="H1519" s="396" t="str">
        <f>IF(Business!$D$22&gt;0,+$G1519*Business!$D$20/Business!$D$22,"")</f>
        <v/>
      </c>
      <c r="I1519" s="396" t="str">
        <f>IF(Business!$D$22&gt;0,+$G1519*Business!$D$21/Business!$D$22,"")</f>
        <v/>
      </c>
    </row>
    <row r="1520" spans="1:9">
      <c r="A1520" s="334"/>
      <c r="B1520" s="335"/>
      <c r="C1520" s="335"/>
      <c r="D1520" s="335"/>
      <c r="E1520" s="335"/>
      <c r="F1520" s="338"/>
      <c r="G1520" s="323"/>
      <c r="H1520" s="396" t="str">
        <f>IF(Business!$D$22&gt;0,+$G1520*Business!$D$20/Business!$D$22,"")</f>
        <v/>
      </c>
      <c r="I1520" s="396" t="str">
        <f>IF(Business!$D$22&gt;0,+$G1520*Business!$D$21/Business!$D$22,"")</f>
        <v/>
      </c>
    </row>
    <row r="1521" spans="1:9">
      <c r="A1521" s="334"/>
      <c r="B1521" s="335"/>
      <c r="C1521" s="335"/>
      <c r="D1521" s="335"/>
      <c r="E1521" s="335"/>
      <c r="F1521" s="338"/>
      <c r="G1521" s="323"/>
      <c r="H1521" s="396" t="str">
        <f>IF(Business!$D$22&gt;0,+$G1521*Business!$D$20/Business!$D$22,"")</f>
        <v/>
      </c>
      <c r="I1521" s="396" t="str">
        <f>IF(Business!$D$22&gt;0,+$G1521*Business!$D$21/Business!$D$22,"")</f>
        <v/>
      </c>
    </row>
    <row r="1522" spans="1:9">
      <c r="A1522" s="334"/>
      <c r="B1522" s="335"/>
      <c r="C1522" s="335"/>
      <c r="D1522" s="335"/>
      <c r="E1522" s="335"/>
      <c r="F1522" s="338"/>
      <c r="G1522" s="323"/>
      <c r="H1522" s="396" t="str">
        <f>IF(Business!$D$22&gt;0,+$G1522*Business!$D$20/Business!$D$22,"")</f>
        <v/>
      </c>
      <c r="I1522" s="396" t="str">
        <f>IF(Business!$D$22&gt;0,+$G1522*Business!$D$21/Business!$D$22,"")</f>
        <v/>
      </c>
    </row>
    <row r="1523" spans="1:9">
      <c r="A1523" s="334"/>
      <c r="B1523" s="335"/>
      <c r="C1523" s="335"/>
      <c r="D1523" s="335"/>
      <c r="E1523" s="335"/>
      <c r="F1523" s="338"/>
      <c r="G1523" s="323"/>
      <c r="H1523" s="396" t="str">
        <f>IF(Business!$D$22&gt;0,+$G1523*Business!$D$20/Business!$D$22,"")</f>
        <v/>
      </c>
      <c r="I1523" s="396" t="str">
        <f>IF(Business!$D$22&gt;0,+$G1523*Business!$D$21/Business!$D$22,"")</f>
        <v/>
      </c>
    </row>
    <row r="1524" spans="1:9">
      <c r="A1524" s="334"/>
      <c r="B1524" s="335"/>
      <c r="C1524" s="335"/>
      <c r="D1524" s="335"/>
      <c r="E1524" s="335"/>
      <c r="F1524" s="338"/>
      <c r="G1524" s="323"/>
      <c r="H1524" s="396" t="str">
        <f>IF(Business!$D$22&gt;0,+$G1524*Business!$D$20/Business!$D$22,"")</f>
        <v/>
      </c>
      <c r="I1524" s="396" t="str">
        <f>IF(Business!$D$22&gt;0,+$G1524*Business!$D$21/Business!$D$22,"")</f>
        <v/>
      </c>
    </row>
    <row r="1525" spans="1:9">
      <c r="A1525" s="334"/>
      <c r="B1525" s="335"/>
      <c r="C1525" s="335"/>
      <c r="D1525" s="335"/>
      <c r="E1525" s="335"/>
      <c r="F1525" s="338"/>
      <c r="G1525" s="323"/>
      <c r="H1525" s="396" t="str">
        <f>IF(Business!$D$22&gt;0,+$G1525*Business!$D$20/Business!$D$22,"")</f>
        <v/>
      </c>
      <c r="I1525" s="396" t="str">
        <f>IF(Business!$D$22&gt;0,+$G1525*Business!$D$21/Business!$D$22,"")</f>
        <v/>
      </c>
    </row>
    <row r="1526" spans="1:9">
      <c r="A1526" s="334"/>
      <c r="B1526" s="335"/>
      <c r="C1526" s="335"/>
      <c r="D1526" s="335"/>
      <c r="E1526" s="335"/>
      <c r="F1526" s="338"/>
      <c r="G1526" s="323"/>
      <c r="H1526" s="396" t="str">
        <f>IF(Business!$D$22&gt;0,+$G1526*Business!$D$20/Business!$D$22,"")</f>
        <v/>
      </c>
      <c r="I1526" s="396" t="str">
        <f>IF(Business!$D$22&gt;0,+$G1526*Business!$D$21/Business!$D$22,"")</f>
        <v/>
      </c>
    </row>
    <row r="1527" spans="1:9">
      <c r="A1527" s="334"/>
      <c r="B1527" s="335"/>
      <c r="C1527" s="335"/>
      <c r="D1527" s="335"/>
      <c r="E1527" s="335"/>
      <c r="F1527" s="338"/>
      <c r="G1527" s="323"/>
      <c r="H1527" s="396" t="str">
        <f>IF(Business!$D$22&gt;0,+$G1527*Business!$D$20/Business!$D$22,"")</f>
        <v/>
      </c>
      <c r="I1527" s="396" t="str">
        <f>IF(Business!$D$22&gt;0,+$G1527*Business!$D$21/Business!$D$22,"")</f>
        <v/>
      </c>
    </row>
    <row r="1528" spans="1:9">
      <c r="A1528" s="334"/>
      <c r="B1528" s="335"/>
      <c r="C1528" s="335"/>
      <c r="D1528" s="335"/>
      <c r="E1528" s="335"/>
      <c r="F1528" s="338"/>
      <c r="G1528" s="323"/>
      <c r="H1528" s="396" t="str">
        <f>IF(Business!$D$22&gt;0,+$G1528*Business!$D$20/Business!$D$22,"")</f>
        <v/>
      </c>
      <c r="I1528" s="396" t="str">
        <f>IF(Business!$D$22&gt;0,+$G1528*Business!$D$21/Business!$D$22,"")</f>
        <v/>
      </c>
    </row>
    <row r="1529" spans="1:9">
      <c r="A1529" s="334"/>
      <c r="B1529" s="335"/>
      <c r="C1529" s="335"/>
      <c r="D1529" s="335"/>
      <c r="E1529" s="335"/>
      <c r="F1529" s="338"/>
      <c r="G1529" s="323"/>
      <c r="H1529" s="396" t="str">
        <f>IF(Business!$D$22&gt;0,+$G1529*Business!$D$20/Business!$D$22,"")</f>
        <v/>
      </c>
      <c r="I1529" s="396" t="str">
        <f>IF(Business!$D$22&gt;0,+$G1529*Business!$D$21/Business!$D$22,"")</f>
        <v/>
      </c>
    </row>
    <row r="1530" spans="1:9">
      <c r="A1530" s="334"/>
      <c r="B1530" s="335"/>
      <c r="C1530" s="335"/>
      <c r="D1530" s="335"/>
      <c r="E1530" s="335"/>
      <c r="F1530" s="338"/>
      <c r="G1530" s="323"/>
      <c r="H1530" s="396" t="str">
        <f>IF(Business!$D$22&gt;0,+$G1530*Business!$D$20/Business!$D$22,"")</f>
        <v/>
      </c>
      <c r="I1530" s="396" t="str">
        <f>IF(Business!$D$22&gt;0,+$G1530*Business!$D$21/Business!$D$22,"")</f>
        <v/>
      </c>
    </row>
    <row r="1531" spans="1:9">
      <c r="A1531" s="334"/>
      <c r="B1531" s="335"/>
      <c r="C1531" s="335"/>
      <c r="D1531" s="335"/>
      <c r="E1531" s="335"/>
      <c r="F1531" s="338"/>
      <c r="G1531" s="323"/>
      <c r="H1531" s="396" t="str">
        <f>IF(Business!$D$22&gt;0,+$G1531*Business!$D$20/Business!$D$22,"")</f>
        <v/>
      </c>
      <c r="I1531" s="396" t="str">
        <f>IF(Business!$D$22&gt;0,+$G1531*Business!$D$21/Business!$D$22,"")</f>
        <v/>
      </c>
    </row>
    <row r="1532" spans="1:9">
      <c r="A1532" s="334"/>
      <c r="B1532" s="335"/>
      <c r="C1532" s="335"/>
      <c r="D1532" s="335"/>
      <c r="E1532" s="335"/>
      <c r="F1532" s="338"/>
      <c r="G1532" s="323"/>
      <c r="H1532" s="396" t="str">
        <f>IF(Business!$D$22&gt;0,+$G1532*Business!$D$20/Business!$D$22,"")</f>
        <v/>
      </c>
      <c r="I1532" s="396" t="str">
        <f>IF(Business!$D$22&gt;0,+$G1532*Business!$D$21/Business!$D$22,"")</f>
        <v/>
      </c>
    </row>
    <row r="1533" spans="1:9">
      <c r="A1533" s="334"/>
      <c r="B1533" s="335"/>
      <c r="C1533" s="335"/>
      <c r="D1533" s="335"/>
      <c r="E1533" s="335"/>
      <c r="F1533" s="338"/>
      <c r="G1533" s="323"/>
      <c r="H1533" s="396" t="str">
        <f>IF(Business!$D$22&gt;0,+$G1533*Business!$D$20/Business!$D$22,"")</f>
        <v/>
      </c>
      <c r="I1533" s="396" t="str">
        <f>IF(Business!$D$22&gt;0,+$G1533*Business!$D$21/Business!$D$22,"")</f>
        <v/>
      </c>
    </row>
    <row r="1534" spans="1:9">
      <c r="A1534" s="334"/>
      <c r="B1534" s="335"/>
      <c r="C1534" s="335"/>
      <c r="D1534" s="335"/>
      <c r="E1534" s="335"/>
      <c r="F1534" s="338"/>
      <c r="G1534" s="323"/>
      <c r="H1534" s="396" t="str">
        <f>IF(Business!$D$22&gt;0,+$G1534*Business!$D$20/Business!$D$22,"")</f>
        <v/>
      </c>
      <c r="I1534" s="396" t="str">
        <f>IF(Business!$D$22&gt;0,+$G1534*Business!$D$21/Business!$D$22,"")</f>
        <v/>
      </c>
    </row>
    <row r="1535" spans="1:9">
      <c r="A1535" s="334"/>
      <c r="B1535" s="335"/>
      <c r="C1535" s="335"/>
      <c r="D1535" s="335"/>
      <c r="E1535" s="335"/>
      <c r="F1535" s="338"/>
      <c r="G1535" s="323"/>
      <c r="H1535" s="396" t="str">
        <f>IF(Business!$D$22&gt;0,+$G1535*Business!$D$20/Business!$D$22,"")</f>
        <v/>
      </c>
      <c r="I1535" s="396" t="str">
        <f>IF(Business!$D$22&gt;0,+$G1535*Business!$D$21/Business!$D$22,"")</f>
        <v/>
      </c>
    </row>
    <row r="1536" spans="1:9">
      <c r="A1536" s="334"/>
      <c r="B1536" s="335"/>
      <c r="C1536" s="335"/>
      <c r="D1536" s="335"/>
      <c r="E1536" s="335"/>
      <c r="F1536" s="338"/>
      <c r="G1536" s="323"/>
      <c r="H1536" s="396" t="str">
        <f>IF(Business!$D$22&gt;0,+$G1536*Business!$D$20/Business!$D$22,"")</f>
        <v/>
      </c>
      <c r="I1536" s="396" t="str">
        <f>IF(Business!$D$22&gt;0,+$G1536*Business!$D$21/Business!$D$22,"")</f>
        <v/>
      </c>
    </row>
    <row r="1537" spans="1:9">
      <c r="A1537" s="334"/>
      <c r="B1537" s="335"/>
      <c r="C1537" s="335"/>
      <c r="D1537" s="335"/>
      <c r="E1537" s="335"/>
      <c r="F1537" s="338"/>
      <c r="G1537" s="323"/>
      <c r="H1537" s="396" t="str">
        <f>IF(Business!$D$22&gt;0,+$G1537*Business!$D$20/Business!$D$22,"")</f>
        <v/>
      </c>
      <c r="I1537" s="396" t="str">
        <f>IF(Business!$D$22&gt;0,+$G1537*Business!$D$21/Business!$D$22,"")</f>
        <v/>
      </c>
    </row>
    <row r="1538" spans="1:9">
      <c r="A1538" s="334"/>
      <c r="B1538" s="335"/>
      <c r="C1538" s="335"/>
      <c r="D1538" s="335"/>
      <c r="E1538" s="335"/>
      <c r="F1538" s="338"/>
      <c r="G1538" s="323"/>
      <c r="H1538" s="396" t="str">
        <f>IF(Business!$D$22&gt;0,+$G1538*Business!$D$20/Business!$D$22,"")</f>
        <v/>
      </c>
      <c r="I1538" s="396" t="str">
        <f>IF(Business!$D$22&gt;0,+$G1538*Business!$D$21/Business!$D$22,"")</f>
        <v/>
      </c>
    </row>
    <row r="1539" spans="1:9">
      <c r="A1539" s="334"/>
      <c r="B1539" s="335"/>
      <c r="C1539" s="335"/>
      <c r="D1539" s="335"/>
      <c r="E1539" s="335"/>
      <c r="F1539" s="338"/>
      <c r="G1539" s="323"/>
      <c r="H1539" s="396" t="str">
        <f>IF(Business!$D$22&gt;0,+$G1539*Business!$D$20/Business!$D$22,"")</f>
        <v/>
      </c>
      <c r="I1539" s="396" t="str">
        <f>IF(Business!$D$22&gt;0,+$G1539*Business!$D$21/Business!$D$22,"")</f>
        <v/>
      </c>
    </row>
    <row r="1540" spans="1:9">
      <c r="A1540" s="334"/>
      <c r="B1540" s="335"/>
      <c r="C1540" s="335"/>
      <c r="D1540" s="335"/>
      <c r="E1540" s="335"/>
      <c r="F1540" s="338"/>
      <c r="G1540" s="323"/>
      <c r="H1540" s="396" t="str">
        <f>IF(Business!$D$22&gt;0,+$G1540*Business!$D$20/Business!$D$22,"")</f>
        <v/>
      </c>
      <c r="I1540" s="396" t="str">
        <f>IF(Business!$D$22&gt;0,+$G1540*Business!$D$21/Business!$D$22,"")</f>
        <v/>
      </c>
    </row>
    <row r="1541" spans="1:9">
      <c r="A1541" s="334"/>
      <c r="B1541" s="335"/>
      <c r="C1541" s="335"/>
      <c r="D1541" s="335"/>
      <c r="E1541" s="335"/>
      <c r="F1541" s="338"/>
      <c r="G1541" s="323"/>
      <c r="H1541" s="396" t="str">
        <f>IF(Business!$D$22&gt;0,+$G1541*Business!$D$20/Business!$D$22,"")</f>
        <v/>
      </c>
      <c r="I1541" s="396" t="str">
        <f>IF(Business!$D$22&gt;0,+$G1541*Business!$D$21/Business!$D$22,"")</f>
        <v/>
      </c>
    </row>
    <row r="1542" spans="1:9">
      <c r="A1542" s="334"/>
      <c r="B1542" s="335"/>
      <c r="C1542" s="335"/>
      <c r="D1542" s="335"/>
      <c r="E1542" s="335"/>
      <c r="F1542" s="338"/>
      <c r="G1542" s="323"/>
      <c r="H1542" s="396" t="str">
        <f>IF(Business!$D$22&gt;0,+$G1542*Business!$D$20/Business!$D$22,"")</f>
        <v/>
      </c>
      <c r="I1542" s="396" t="str">
        <f>IF(Business!$D$22&gt;0,+$G1542*Business!$D$21/Business!$D$22,"")</f>
        <v/>
      </c>
    </row>
    <row r="1543" spans="1:9">
      <c r="A1543" s="334"/>
      <c r="B1543" s="335"/>
      <c r="C1543" s="335"/>
      <c r="D1543" s="335"/>
      <c r="E1543" s="335"/>
      <c r="F1543" s="338"/>
      <c r="G1543" s="323"/>
      <c r="H1543" s="396" t="str">
        <f>IF(Business!$D$22&gt;0,+$G1543*Business!$D$20/Business!$D$22,"")</f>
        <v/>
      </c>
      <c r="I1543" s="396" t="str">
        <f>IF(Business!$D$22&gt;0,+$G1543*Business!$D$21/Business!$D$22,"")</f>
        <v/>
      </c>
    </row>
    <row r="1544" spans="1:9">
      <c r="A1544" s="334"/>
      <c r="B1544" s="335"/>
      <c r="C1544" s="335"/>
      <c r="D1544" s="335"/>
      <c r="E1544" s="335"/>
      <c r="F1544" s="338"/>
      <c r="G1544" s="323"/>
      <c r="H1544" s="396" t="str">
        <f>IF(Business!$D$22&gt;0,+$G1544*Business!$D$20/Business!$D$22,"")</f>
        <v/>
      </c>
      <c r="I1544" s="396" t="str">
        <f>IF(Business!$D$22&gt;0,+$G1544*Business!$D$21/Business!$D$22,"")</f>
        <v/>
      </c>
    </row>
    <row r="1545" spans="1:9">
      <c r="A1545" s="334"/>
      <c r="B1545" s="335"/>
      <c r="C1545" s="335"/>
      <c r="D1545" s="335"/>
      <c r="E1545" s="335"/>
      <c r="F1545" s="338"/>
      <c r="G1545" s="323"/>
      <c r="H1545" s="396" t="str">
        <f>IF(Business!$D$22&gt;0,+$G1545*Business!$D$20/Business!$D$22,"")</f>
        <v/>
      </c>
      <c r="I1545" s="396" t="str">
        <f>IF(Business!$D$22&gt;0,+$G1545*Business!$D$21/Business!$D$22,"")</f>
        <v/>
      </c>
    </row>
    <row r="1546" spans="1:9">
      <c r="A1546" s="334"/>
      <c r="B1546" s="335"/>
      <c r="C1546" s="335"/>
      <c r="D1546" s="335"/>
      <c r="E1546" s="335"/>
      <c r="F1546" s="338"/>
      <c r="G1546" s="323"/>
      <c r="H1546" s="396" t="str">
        <f>IF(Business!$D$22&gt;0,+$G1546*Business!$D$20/Business!$D$22,"")</f>
        <v/>
      </c>
      <c r="I1546" s="396" t="str">
        <f>IF(Business!$D$22&gt;0,+$G1546*Business!$D$21/Business!$D$22,"")</f>
        <v/>
      </c>
    </row>
    <row r="1547" spans="1:9">
      <c r="A1547" s="334"/>
      <c r="B1547" s="335"/>
      <c r="C1547" s="335"/>
      <c r="D1547" s="335"/>
      <c r="E1547" s="335"/>
      <c r="F1547" s="338"/>
      <c r="G1547" s="323"/>
      <c r="H1547" s="396" t="str">
        <f>IF(Business!$D$22&gt;0,+$G1547*Business!$D$20/Business!$D$22,"")</f>
        <v/>
      </c>
      <c r="I1547" s="396" t="str">
        <f>IF(Business!$D$22&gt;0,+$G1547*Business!$D$21/Business!$D$22,"")</f>
        <v/>
      </c>
    </row>
    <row r="1548" spans="1:9">
      <c r="A1548" s="334"/>
      <c r="B1548" s="335"/>
      <c r="C1548" s="335"/>
      <c r="D1548" s="335"/>
      <c r="E1548" s="335"/>
      <c r="F1548" s="338"/>
      <c r="G1548" s="323"/>
      <c r="H1548" s="396" t="str">
        <f>IF(Business!$D$22&gt;0,+$G1548*Business!$D$20/Business!$D$22,"")</f>
        <v/>
      </c>
      <c r="I1548" s="396" t="str">
        <f>IF(Business!$D$22&gt;0,+$G1548*Business!$D$21/Business!$D$22,"")</f>
        <v/>
      </c>
    </row>
    <row r="1549" spans="1:9">
      <c r="A1549" s="334"/>
      <c r="B1549" s="335"/>
      <c r="C1549" s="335"/>
      <c r="D1549" s="335"/>
      <c r="E1549" s="335"/>
      <c r="F1549" s="338"/>
      <c r="G1549" s="323"/>
      <c r="H1549" s="396" t="str">
        <f>IF(Business!$D$22&gt;0,+$G1549*Business!$D$20/Business!$D$22,"")</f>
        <v/>
      </c>
      <c r="I1549" s="396" t="str">
        <f>IF(Business!$D$22&gt;0,+$G1549*Business!$D$21/Business!$D$22,"")</f>
        <v/>
      </c>
    </row>
    <row r="1550" spans="1:9">
      <c r="A1550" s="334"/>
      <c r="B1550" s="335"/>
      <c r="C1550" s="335"/>
      <c r="D1550" s="335"/>
      <c r="E1550" s="335"/>
      <c r="F1550" s="338"/>
      <c r="G1550" s="323"/>
      <c r="H1550" s="396" t="str">
        <f>IF(Business!$D$22&gt;0,+$G1550*Business!$D$20/Business!$D$22,"")</f>
        <v/>
      </c>
      <c r="I1550" s="396" t="str">
        <f>IF(Business!$D$22&gt;0,+$G1550*Business!$D$21/Business!$D$22,"")</f>
        <v/>
      </c>
    </row>
    <row r="1551" spans="1:9">
      <c r="A1551" s="334"/>
      <c r="B1551" s="335"/>
      <c r="C1551" s="335"/>
      <c r="D1551" s="335"/>
      <c r="E1551" s="335"/>
      <c r="F1551" s="338"/>
      <c r="G1551" s="323"/>
      <c r="H1551" s="396" t="str">
        <f>IF(Business!$D$22&gt;0,+$G1551*Business!$D$20/Business!$D$22,"")</f>
        <v/>
      </c>
      <c r="I1551" s="396" t="str">
        <f>IF(Business!$D$22&gt;0,+$G1551*Business!$D$21/Business!$D$22,"")</f>
        <v/>
      </c>
    </row>
    <row r="1552" spans="1:9">
      <c r="A1552" s="334"/>
      <c r="B1552" s="335"/>
      <c r="C1552" s="335"/>
      <c r="D1552" s="335"/>
      <c r="E1552" s="335"/>
      <c r="F1552" s="338"/>
      <c r="G1552" s="323"/>
      <c r="H1552" s="396" t="str">
        <f>IF(Business!$D$22&gt;0,+$G1552*Business!$D$20/Business!$D$22,"")</f>
        <v/>
      </c>
      <c r="I1552" s="396" t="str">
        <f>IF(Business!$D$22&gt;0,+$G1552*Business!$D$21/Business!$D$22,"")</f>
        <v/>
      </c>
    </row>
    <row r="1553" spans="1:9">
      <c r="A1553" s="334"/>
      <c r="B1553" s="335"/>
      <c r="C1553" s="335"/>
      <c r="D1553" s="335"/>
      <c r="E1553" s="335"/>
      <c r="F1553" s="338"/>
      <c r="G1553" s="323"/>
      <c r="H1553" s="396" t="str">
        <f>IF(Business!$D$22&gt;0,+$G1553*Business!$D$20/Business!$D$22,"")</f>
        <v/>
      </c>
      <c r="I1553" s="396" t="str">
        <f>IF(Business!$D$22&gt;0,+$G1553*Business!$D$21/Business!$D$22,"")</f>
        <v/>
      </c>
    </row>
    <row r="1554" spans="1:9">
      <c r="A1554" s="334"/>
      <c r="B1554" s="335"/>
      <c r="C1554" s="335"/>
      <c r="D1554" s="335"/>
      <c r="E1554" s="335"/>
      <c r="F1554" s="338"/>
      <c r="G1554" s="323"/>
      <c r="H1554" s="396" t="str">
        <f>IF(Business!$D$22&gt;0,+$G1554*Business!$D$20/Business!$D$22,"")</f>
        <v/>
      </c>
      <c r="I1554" s="396" t="str">
        <f>IF(Business!$D$22&gt;0,+$G1554*Business!$D$21/Business!$D$22,"")</f>
        <v/>
      </c>
    </row>
    <row r="1555" spans="1:9">
      <c r="A1555" s="334"/>
      <c r="B1555" s="335"/>
      <c r="C1555" s="335"/>
      <c r="D1555" s="335"/>
      <c r="E1555" s="335"/>
      <c r="F1555" s="338"/>
      <c r="G1555" s="323"/>
      <c r="H1555" s="396" t="str">
        <f>IF(Business!$D$22&gt;0,+$G1555*Business!$D$20/Business!$D$22,"")</f>
        <v/>
      </c>
      <c r="I1555" s="396" t="str">
        <f>IF(Business!$D$22&gt;0,+$G1555*Business!$D$21/Business!$D$22,"")</f>
        <v/>
      </c>
    </row>
    <row r="1556" spans="1:9">
      <c r="A1556" s="334"/>
      <c r="B1556" s="335"/>
      <c r="C1556" s="335"/>
      <c r="D1556" s="335"/>
      <c r="E1556" s="335"/>
      <c r="F1556" s="338"/>
      <c r="G1556" s="323"/>
      <c r="H1556" s="396" t="str">
        <f>IF(Business!$D$22&gt;0,+$G1556*Business!$D$20/Business!$D$22,"")</f>
        <v/>
      </c>
      <c r="I1556" s="396" t="str">
        <f>IF(Business!$D$22&gt;0,+$G1556*Business!$D$21/Business!$D$22,"")</f>
        <v/>
      </c>
    </row>
    <row r="1557" spans="1:9">
      <c r="A1557" s="334"/>
      <c r="B1557" s="335"/>
      <c r="C1557" s="335"/>
      <c r="D1557" s="335"/>
      <c r="E1557" s="335"/>
      <c r="F1557" s="338"/>
      <c r="G1557" s="323"/>
      <c r="H1557" s="396" t="str">
        <f>IF(Business!$D$22&gt;0,+$G1557*Business!$D$20/Business!$D$22,"")</f>
        <v/>
      </c>
      <c r="I1557" s="396" t="str">
        <f>IF(Business!$D$22&gt;0,+$G1557*Business!$D$21/Business!$D$22,"")</f>
        <v/>
      </c>
    </row>
    <row r="1558" spans="1:9">
      <c r="A1558" s="334"/>
      <c r="B1558" s="335"/>
      <c r="C1558" s="335"/>
      <c r="D1558" s="335"/>
      <c r="E1558" s="335"/>
      <c r="F1558" s="338"/>
      <c r="G1558" s="323"/>
      <c r="H1558" s="396" t="str">
        <f>IF(Business!$D$22&gt;0,+$G1558*Business!$D$20/Business!$D$22,"")</f>
        <v/>
      </c>
      <c r="I1558" s="396" t="str">
        <f>IF(Business!$D$22&gt;0,+$G1558*Business!$D$21/Business!$D$22,"")</f>
        <v/>
      </c>
    </row>
    <row r="1559" spans="1:9">
      <c r="A1559" s="334"/>
      <c r="B1559" s="335"/>
      <c r="C1559" s="335"/>
      <c r="D1559" s="335"/>
      <c r="E1559" s="335"/>
      <c r="F1559" s="338"/>
      <c r="G1559" s="323"/>
      <c r="H1559" s="396" t="str">
        <f>IF(Business!$D$22&gt;0,+$G1559*Business!$D$20/Business!$D$22,"")</f>
        <v/>
      </c>
      <c r="I1559" s="396" t="str">
        <f>IF(Business!$D$22&gt;0,+$G1559*Business!$D$21/Business!$D$22,"")</f>
        <v/>
      </c>
    </row>
    <row r="1560" spans="1:9">
      <c r="A1560" s="334"/>
      <c r="B1560" s="335"/>
      <c r="C1560" s="335"/>
      <c r="D1560" s="335"/>
      <c r="E1560" s="335"/>
      <c r="F1560" s="338"/>
      <c r="G1560" s="323"/>
      <c r="H1560" s="396" t="str">
        <f>IF(Business!$D$22&gt;0,+$G1560*Business!$D$20/Business!$D$22,"")</f>
        <v/>
      </c>
      <c r="I1560" s="396" t="str">
        <f>IF(Business!$D$22&gt;0,+$G1560*Business!$D$21/Business!$D$22,"")</f>
        <v/>
      </c>
    </row>
    <row r="1561" spans="1:9">
      <c r="A1561" s="334"/>
      <c r="B1561" s="335"/>
      <c r="C1561" s="335"/>
      <c r="D1561" s="335"/>
      <c r="E1561" s="335"/>
      <c r="F1561" s="338"/>
      <c r="G1561" s="323"/>
      <c r="H1561" s="396" t="str">
        <f>IF(Business!$D$22&gt;0,+$G1561*Business!$D$20/Business!$D$22,"")</f>
        <v/>
      </c>
      <c r="I1561" s="396" t="str">
        <f>IF(Business!$D$22&gt;0,+$G1561*Business!$D$21/Business!$D$22,"")</f>
        <v/>
      </c>
    </row>
    <row r="1562" spans="1:9">
      <c r="A1562" s="334"/>
      <c r="B1562" s="335"/>
      <c r="C1562" s="335"/>
      <c r="D1562" s="335"/>
      <c r="E1562" s="335"/>
      <c r="F1562" s="338"/>
      <c r="G1562" s="323"/>
      <c r="H1562" s="396" t="str">
        <f>IF(Business!$D$22&gt;0,+$G1562*Business!$D$20/Business!$D$22,"")</f>
        <v/>
      </c>
      <c r="I1562" s="396" t="str">
        <f>IF(Business!$D$22&gt;0,+$G1562*Business!$D$21/Business!$D$22,"")</f>
        <v/>
      </c>
    </row>
    <row r="1563" spans="1:9">
      <c r="A1563" s="334"/>
      <c r="B1563" s="335"/>
      <c r="C1563" s="335"/>
      <c r="D1563" s="335"/>
      <c r="E1563" s="335"/>
      <c r="F1563" s="338"/>
      <c r="G1563" s="323"/>
      <c r="H1563" s="396" t="str">
        <f>IF(Business!$D$22&gt;0,+$G1563*Business!$D$20/Business!$D$22,"")</f>
        <v/>
      </c>
      <c r="I1563" s="396" t="str">
        <f>IF(Business!$D$22&gt;0,+$G1563*Business!$D$21/Business!$D$22,"")</f>
        <v/>
      </c>
    </row>
    <row r="1564" spans="1:9">
      <c r="A1564" s="334"/>
      <c r="B1564" s="335"/>
      <c r="C1564" s="335"/>
      <c r="D1564" s="335"/>
      <c r="E1564" s="335"/>
      <c r="F1564" s="338"/>
      <c r="G1564" s="323"/>
      <c r="H1564" s="396" t="str">
        <f>IF(Business!$D$22&gt;0,+$G1564*Business!$D$20/Business!$D$22,"")</f>
        <v/>
      </c>
      <c r="I1564" s="396" t="str">
        <f>IF(Business!$D$22&gt;0,+$G1564*Business!$D$21/Business!$D$22,"")</f>
        <v/>
      </c>
    </row>
    <row r="1565" spans="1:9">
      <c r="A1565" s="334"/>
      <c r="B1565" s="335"/>
      <c r="C1565" s="335"/>
      <c r="D1565" s="335"/>
      <c r="E1565" s="335"/>
      <c r="F1565" s="338"/>
      <c r="G1565" s="323"/>
      <c r="H1565" s="396" t="str">
        <f>IF(Business!$D$22&gt;0,+$G1565*Business!$D$20/Business!$D$22,"")</f>
        <v/>
      </c>
      <c r="I1565" s="396" t="str">
        <f>IF(Business!$D$22&gt;0,+$G1565*Business!$D$21/Business!$D$22,"")</f>
        <v/>
      </c>
    </row>
    <row r="1566" spans="1:9">
      <c r="A1566" s="334"/>
      <c r="B1566" s="335"/>
      <c r="C1566" s="335"/>
      <c r="D1566" s="335"/>
      <c r="E1566" s="335"/>
      <c r="F1566" s="338"/>
      <c r="G1566" s="323"/>
      <c r="H1566" s="396" t="str">
        <f>IF(Business!$D$22&gt;0,+$G1566*Business!$D$20/Business!$D$22,"")</f>
        <v/>
      </c>
      <c r="I1566" s="396" t="str">
        <f>IF(Business!$D$22&gt;0,+$G1566*Business!$D$21/Business!$D$22,"")</f>
        <v/>
      </c>
    </row>
    <row r="1567" spans="1:9">
      <c r="A1567" s="334"/>
      <c r="B1567" s="335"/>
      <c r="C1567" s="335"/>
      <c r="D1567" s="335"/>
      <c r="E1567" s="335"/>
      <c r="F1567" s="338"/>
      <c r="G1567" s="323"/>
      <c r="H1567" s="396" t="str">
        <f>IF(Business!$D$22&gt;0,+$G1567*Business!$D$20/Business!$D$22,"")</f>
        <v/>
      </c>
      <c r="I1567" s="396" t="str">
        <f>IF(Business!$D$22&gt;0,+$G1567*Business!$D$21/Business!$D$22,"")</f>
        <v/>
      </c>
    </row>
    <row r="1568" spans="1:9">
      <c r="A1568" s="334"/>
      <c r="B1568" s="335"/>
      <c r="C1568" s="335"/>
      <c r="D1568" s="335"/>
      <c r="E1568" s="335"/>
      <c r="F1568" s="338"/>
      <c r="G1568" s="323"/>
      <c r="H1568" s="396" t="str">
        <f>IF(Business!$D$22&gt;0,+$G1568*Business!$D$20/Business!$D$22,"")</f>
        <v/>
      </c>
      <c r="I1568" s="396" t="str">
        <f>IF(Business!$D$22&gt;0,+$G1568*Business!$D$21/Business!$D$22,"")</f>
        <v/>
      </c>
    </row>
    <row r="1569" spans="1:9">
      <c r="A1569" s="334"/>
      <c r="B1569" s="335"/>
      <c r="C1569" s="335"/>
      <c r="D1569" s="335"/>
      <c r="E1569" s="335"/>
      <c r="F1569" s="338"/>
      <c r="G1569" s="323"/>
      <c r="H1569" s="396" t="str">
        <f>IF(Business!$D$22&gt;0,+$G1569*Business!$D$20/Business!$D$22,"")</f>
        <v/>
      </c>
      <c r="I1569" s="396" t="str">
        <f>IF(Business!$D$22&gt;0,+$G1569*Business!$D$21/Business!$D$22,"")</f>
        <v/>
      </c>
    </row>
    <row r="1570" spans="1:9">
      <c r="A1570" s="334"/>
      <c r="B1570" s="335"/>
      <c r="C1570" s="335"/>
      <c r="D1570" s="335"/>
      <c r="E1570" s="335"/>
      <c r="F1570" s="338"/>
      <c r="G1570" s="323"/>
      <c r="H1570" s="396" t="str">
        <f>IF(Business!$D$22&gt;0,+$G1570*Business!$D$20/Business!$D$22,"")</f>
        <v/>
      </c>
      <c r="I1570" s="396" t="str">
        <f>IF(Business!$D$22&gt;0,+$G1570*Business!$D$21/Business!$D$22,"")</f>
        <v/>
      </c>
    </row>
    <row r="1571" spans="1:9">
      <c r="A1571" s="334"/>
      <c r="B1571" s="335"/>
      <c r="C1571" s="335"/>
      <c r="D1571" s="335"/>
      <c r="E1571" s="335"/>
      <c r="F1571" s="338"/>
      <c r="G1571" s="323"/>
      <c r="H1571" s="396" t="str">
        <f>IF(Business!$D$22&gt;0,+$G1571*Business!$D$20/Business!$D$22,"")</f>
        <v/>
      </c>
      <c r="I1571" s="396" t="str">
        <f>IF(Business!$D$22&gt;0,+$G1571*Business!$D$21/Business!$D$22,"")</f>
        <v/>
      </c>
    </row>
    <row r="1572" spans="1:9">
      <c r="A1572" s="334"/>
      <c r="B1572" s="335"/>
      <c r="C1572" s="335"/>
      <c r="D1572" s="335"/>
      <c r="E1572" s="335"/>
      <c r="F1572" s="338"/>
      <c r="G1572" s="323"/>
      <c r="H1572" s="396" t="str">
        <f>IF(Business!$D$22&gt;0,+$G1572*Business!$D$20/Business!$D$22,"")</f>
        <v/>
      </c>
      <c r="I1572" s="396" t="str">
        <f>IF(Business!$D$22&gt;0,+$G1572*Business!$D$21/Business!$D$22,"")</f>
        <v/>
      </c>
    </row>
    <row r="1573" spans="1:9">
      <c r="A1573" s="334"/>
      <c r="B1573" s="335"/>
      <c r="C1573" s="335"/>
      <c r="D1573" s="335"/>
      <c r="E1573" s="335"/>
      <c r="F1573" s="338"/>
      <c r="G1573" s="323"/>
      <c r="H1573" s="396" t="str">
        <f>IF(Business!$D$22&gt;0,+$G1573*Business!$D$20/Business!$D$22,"")</f>
        <v/>
      </c>
      <c r="I1573" s="396" t="str">
        <f>IF(Business!$D$22&gt;0,+$G1573*Business!$D$21/Business!$D$22,"")</f>
        <v/>
      </c>
    </row>
    <row r="1574" spans="1:9">
      <c r="A1574" s="334"/>
      <c r="B1574" s="335"/>
      <c r="C1574" s="335"/>
      <c r="D1574" s="335"/>
      <c r="E1574" s="335"/>
      <c r="F1574" s="338"/>
      <c r="G1574" s="323"/>
      <c r="H1574" s="396" t="str">
        <f>IF(Business!$D$22&gt;0,+$G1574*Business!$D$20/Business!$D$22,"")</f>
        <v/>
      </c>
      <c r="I1574" s="396" t="str">
        <f>IF(Business!$D$22&gt;0,+$G1574*Business!$D$21/Business!$D$22,"")</f>
        <v/>
      </c>
    </row>
    <row r="1575" spans="1:9">
      <c r="A1575" s="334"/>
      <c r="B1575" s="335"/>
      <c r="C1575" s="335"/>
      <c r="D1575" s="335"/>
      <c r="E1575" s="335"/>
      <c r="F1575" s="338"/>
      <c r="G1575" s="323"/>
      <c r="H1575" s="396" t="str">
        <f>IF(Business!$D$22&gt;0,+$G1575*Business!$D$20/Business!$D$22,"")</f>
        <v/>
      </c>
      <c r="I1575" s="396" t="str">
        <f>IF(Business!$D$22&gt;0,+$G1575*Business!$D$21/Business!$D$22,"")</f>
        <v/>
      </c>
    </row>
    <row r="1576" spans="1:9">
      <c r="A1576" s="334"/>
      <c r="B1576" s="335"/>
      <c r="C1576" s="335"/>
      <c r="D1576" s="335"/>
      <c r="E1576" s="335"/>
      <c r="F1576" s="338"/>
      <c r="G1576" s="323"/>
      <c r="H1576" s="396" t="str">
        <f>IF(Business!$D$22&gt;0,+$G1576*Business!$D$20/Business!$D$22,"")</f>
        <v/>
      </c>
      <c r="I1576" s="396" t="str">
        <f>IF(Business!$D$22&gt;0,+$G1576*Business!$D$21/Business!$D$22,"")</f>
        <v/>
      </c>
    </row>
    <row r="1577" spans="1:9">
      <c r="A1577" s="334"/>
      <c r="B1577" s="335"/>
      <c r="C1577" s="335"/>
      <c r="D1577" s="335"/>
      <c r="E1577" s="335"/>
      <c r="F1577" s="338"/>
      <c r="G1577" s="323"/>
      <c r="H1577" s="396" t="str">
        <f>IF(Business!$D$22&gt;0,+$G1577*Business!$D$20/Business!$D$22,"")</f>
        <v/>
      </c>
      <c r="I1577" s="396" t="str">
        <f>IF(Business!$D$22&gt;0,+$G1577*Business!$D$21/Business!$D$22,"")</f>
        <v/>
      </c>
    </row>
    <row r="1578" spans="1:9">
      <c r="A1578" s="334"/>
      <c r="B1578" s="335"/>
      <c r="C1578" s="335"/>
      <c r="D1578" s="335"/>
      <c r="E1578" s="335"/>
      <c r="F1578" s="338"/>
      <c r="G1578" s="323"/>
      <c r="H1578" s="396" t="str">
        <f>IF(Business!$D$22&gt;0,+$G1578*Business!$D$20/Business!$D$22,"")</f>
        <v/>
      </c>
      <c r="I1578" s="396" t="str">
        <f>IF(Business!$D$22&gt;0,+$G1578*Business!$D$21/Business!$D$22,"")</f>
        <v/>
      </c>
    </row>
    <row r="1579" spans="1:9">
      <c r="A1579" s="334"/>
      <c r="B1579" s="335"/>
      <c r="C1579" s="335"/>
      <c r="D1579" s="335"/>
      <c r="E1579" s="335"/>
      <c r="F1579" s="338"/>
      <c r="G1579" s="323"/>
      <c r="H1579" s="396" t="str">
        <f>IF(Business!$D$22&gt;0,+$G1579*Business!$D$20/Business!$D$22,"")</f>
        <v/>
      </c>
      <c r="I1579" s="396" t="str">
        <f>IF(Business!$D$22&gt;0,+$G1579*Business!$D$21/Business!$D$22,"")</f>
        <v/>
      </c>
    </row>
    <row r="1580" spans="1:9">
      <c r="A1580" s="334"/>
      <c r="B1580" s="335"/>
      <c r="C1580" s="335"/>
      <c r="D1580" s="335"/>
      <c r="E1580" s="335"/>
      <c r="F1580" s="338"/>
      <c r="G1580" s="323"/>
      <c r="H1580" s="396" t="str">
        <f>IF(Business!$D$22&gt;0,+$G1580*Business!$D$20/Business!$D$22,"")</f>
        <v/>
      </c>
      <c r="I1580" s="396" t="str">
        <f>IF(Business!$D$22&gt;0,+$G1580*Business!$D$21/Business!$D$22,"")</f>
        <v/>
      </c>
    </row>
    <row r="1581" spans="1:9">
      <c r="A1581" s="334"/>
      <c r="B1581" s="335"/>
      <c r="C1581" s="335"/>
      <c r="D1581" s="335"/>
      <c r="E1581" s="335"/>
      <c r="F1581" s="338"/>
      <c r="G1581" s="323"/>
      <c r="H1581" s="396" t="str">
        <f>IF(Business!$D$22&gt;0,+$G1581*Business!$D$20/Business!$D$22,"")</f>
        <v/>
      </c>
      <c r="I1581" s="396" t="str">
        <f>IF(Business!$D$22&gt;0,+$G1581*Business!$D$21/Business!$D$22,"")</f>
        <v/>
      </c>
    </row>
    <row r="1582" spans="1:9">
      <c r="A1582" s="334"/>
      <c r="B1582" s="335"/>
      <c r="C1582" s="335"/>
      <c r="D1582" s="335"/>
      <c r="E1582" s="335"/>
      <c r="F1582" s="338"/>
      <c r="G1582" s="323"/>
      <c r="H1582" s="396" t="str">
        <f>IF(Business!$D$22&gt;0,+$G1582*Business!$D$20/Business!$D$22,"")</f>
        <v/>
      </c>
      <c r="I1582" s="396" t="str">
        <f>IF(Business!$D$22&gt;0,+$G1582*Business!$D$21/Business!$D$22,"")</f>
        <v/>
      </c>
    </row>
    <row r="1583" spans="1:9">
      <c r="A1583" s="334"/>
      <c r="B1583" s="335"/>
      <c r="C1583" s="335"/>
      <c r="D1583" s="335"/>
      <c r="E1583" s="335"/>
      <c r="F1583" s="338"/>
      <c r="G1583" s="323"/>
      <c r="H1583" s="396" t="str">
        <f>IF(Business!$D$22&gt;0,+$G1583*Business!$D$20/Business!$D$22,"")</f>
        <v/>
      </c>
      <c r="I1583" s="396" t="str">
        <f>IF(Business!$D$22&gt;0,+$G1583*Business!$D$21/Business!$D$22,"")</f>
        <v/>
      </c>
    </row>
    <row r="1584" spans="1:9">
      <c r="A1584" s="334"/>
      <c r="B1584" s="335"/>
      <c r="C1584" s="335"/>
      <c r="D1584" s="335"/>
      <c r="E1584" s="335"/>
      <c r="F1584" s="338"/>
      <c r="G1584" s="323"/>
      <c r="H1584" s="396" t="str">
        <f>IF(Business!$D$22&gt;0,+$G1584*Business!$D$20/Business!$D$22,"")</f>
        <v/>
      </c>
      <c r="I1584" s="396" t="str">
        <f>IF(Business!$D$22&gt;0,+$G1584*Business!$D$21/Business!$D$22,"")</f>
        <v/>
      </c>
    </row>
    <row r="1585" spans="1:9">
      <c r="A1585" s="334"/>
      <c r="B1585" s="335"/>
      <c r="C1585" s="335"/>
      <c r="D1585" s="335"/>
      <c r="E1585" s="335"/>
      <c r="F1585" s="338"/>
      <c r="G1585" s="323"/>
      <c r="H1585" s="396" t="str">
        <f>IF(Business!$D$22&gt;0,+$G1585*Business!$D$20/Business!$D$22,"")</f>
        <v/>
      </c>
      <c r="I1585" s="396" t="str">
        <f>IF(Business!$D$22&gt;0,+$G1585*Business!$D$21/Business!$D$22,"")</f>
        <v/>
      </c>
    </row>
    <row r="1586" spans="1:9">
      <c r="A1586" s="334"/>
      <c r="B1586" s="335"/>
      <c r="C1586" s="335"/>
      <c r="D1586" s="335"/>
      <c r="E1586" s="335"/>
      <c r="F1586" s="338"/>
      <c r="G1586" s="323"/>
      <c r="H1586" s="396" t="str">
        <f>IF(Business!$D$22&gt;0,+$G1586*Business!$D$20/Business!$D$22,"")</f>
        <v/>
      </c>
      <c r="I1586" s="396" t="str">
        <f>IF(Business!$D$22&gt;0,+$G1586*Business!$D$21/Business!$D$22,"")</f>
        <v/>
      </c>
    </row>
    <row r="1587" spans="1:9">
      <c r="A1587" s="334"/>
      <c r="B1587" s="335"/>
      <c r="C1587" s="335"/>
      <c r="D1587" s="335"/>
      <c r="E1587" s="335"/>
      <c r="F1587" s="338"/>
      <c r="G1587" s="323"/>
      <c r="H1587" s="396" t="str">
        <f>IF(Business!$D$22&gt;0,+$G1587*Business!$D$20/Business!$D$22,"")</f>
        <v/>
      </c>
      <c r="I1587" s="396" t="str">
        <f>IF(Business!$D$22&gt;0,+$G1587*Business!$D$21/Business!$D$22,"")</f>
        <v/>
      </c>
    </row>
    <row r="1588" spans="1:9">
      <c r="A1588" s="334"/>
      <c r="B1588" s="335"/>
      <c r="C1588" s="335"/>
      <c r="D1588" s="335"/>
      <c r="E1588" s="335"/>
      <c r="F1588" s="338"/>
      <c r="G1588" s="323"/>
      <c r="H1588" s="396" t="str">
        <f>IF(Business!$D$22&gt;0,+$G1588*Business!$D$20/Business!$D$22,"")</f>
        <v/>
      </c>
      <c r="I1588" s="396" t="str">
        <f>IF(Business!$D$22&gt;0,+$G1588*Business!$D$21/Business!$D$22,"")</f>
        <v/>
      </c>
    </row>
    <row r="1589" spans="1:9">
      <c r="A1589" s="334"/>
      <c r="B1589" s="335"/>
      <c r="C1589" s="335"/>
      <c r="D1589" s="335"/>
      <c r="E1589" s="335"/>
      <c r="F1589" s="338"/>
      <c r="G1589" s="323"/>
      <c r="H1589" s="396" t="str">
        <f>IF(Business!$D$22&gt;0,+$G1589*Business!$D$20/Business!$D$22,"")</f>
        <v/>
      </c>
      <c r="I1589" s="396" t="str">
        <f>IF(Business!$D$22&gt;0,+$G1589*Business!$D$21/Business!$D$22,"")</f>
        <v/>
      </c>
    </row>
    <row r="1590" spans="1:9">
      <c r="A1590" s="334"/>
      <c r="B1590" s="335"/>
      <c r="C1590" s="335"/>
      <c r="D1590" s="335"/>
      <c r="E1590" s="335"/>
      <c r="F1590" s="338"/>
      <c r="G1590" s="323"/>
      <c r="H1590" s="396" t="str">
        <f>IF(Business!$D$22&gt;0,+$G1590*Business!$D$20/Business!$D$22,"")</f>
        <v/>
      </c>
      <c r="I1590" s="396" t="str">
        <f>IF(Business!$D$22&gt;0,+$G1590*Business!$D$21/Business!$D$22,"")</f>
        <v/>
      </c>
    </row>
    <row r="1591" spans="1:9">
      <c r="A1591" s="334"/>
      <c r="B1591" s="335"/>
      <c r="C1591" s="335"/>
      <c r="D1591" s="335"/>
      <c r="E1591" s="335"/>
      <c r="F1591" s="338"/>
      <c r="G1591" s="323"/>
      <c r="H1591" s="396" t="str">
        <f>IF(Business!$D$22&gt;0,+$G1591*Business!$D$20/Business!$D$22,"")</f>
        <v/>
      </c>
      <c r="I1591" s="396" t="str">
        <f>IF(Business!$D$22&gt;0,+$G1591*Business!$D$21/Business!$D$22,"")</f>
        <v/>
      </c>
    </row>
    <row r="1592" spans="1:9">
      <c r="A1592" s="334"/>
      <c r="B1592" s="335"/>
      <c r="C1592" s="335"/>
      <c r="D1592" s="335"/>
      <c r="E1592" s="335"/>
      <c r="F1592" s="338"/>
      <c r="G1592" s="323"/>
      <c r="H1592" s="396" t="str">
        <f>IF(Business!$D$22&gt;0,+$G1592*Business!$D$20/Business!$D$22,"")</f>
        <v/>
      </c>
      <c r="I1592" s="396" t="str">
        <f>IF(Business!$D$22&gt;0,+$G1592*Business!$D$21/Business!$D$22,"")</f>
        <v/>
      </c>
    </row>
    <row r="1593" spans="1:9">
      <c r="A1593" s="334"/>
      <c r="B1593" s="335"/>
      <c r="C1593" s="335"/>
      <c r="D1593" s="335"/>
      <c r="E1593" s="335"/>
      <c r="F1593" s="338"/>
      <c r="G1593" s="323"/>
      <c r="H1593" s="396" t="str">
        <f>IF(Business!$D$22&gt;0,+$G1593*Business!$D$20/Business!$D$22,"")</f>
        <v/>
      </c>
      <c r="I1593" s="396" t="str">
        <f>IF(Business!$D$22&gt;0,+$G1593*Business!$D$21/Business!$D$22,"")</f>
        <v/>
      </c>
    </row>
    <row r="1594" spans="1:9">
      <c r="A1594" s="334"/>
      <c r="B1594" s="335"/>
      <c r="C1594" s="335"/>
      <c r="D1594" s="335"/>
      <c r="E1594" s="335"/>
      <c r="F1594" s="338"/>
      <c r="G1594" s="323"/>
      <c r="H1594" s="396" t="str">
        <f>IF(Business!$D$22&gt;0,+$G1594*Business!$D$20/Business!$D$22,"")</f>
        <v/>
      </c>
      <c r="I1594" s="396" t="str">
        <f>IF(Business!$D$22&gt;0,+$G1594*Business!$D$21/Business!$D$22,"")</f>
        <v/>
      </c>
    </row>
    <row r="1595" spans="1:9">
      <c r="A1595" s="334"/>
      <c r="B1595" s="335"/>
      <c r="C1595" s="335"/>
      <c r="D1595" s="335"/>
      <c r="E1595" s="335"/>
      <c r="F1595" s="338"/>
      <c r="G1595" s="323"/>
      <c r="H1595" s="396" t="str">
        <f>IF(Business!$D$22&gt;0,+$G1595*Business!$D$20/Business!$D$22,"")</f>
        <v/>
      </c>
      <c r="I1595" s="396" t="str">
        <f>IF(Business!$D$22&gt;0,+$G1595*Business!$D$21/Business!$D$22,"")</f>
        <v/>
      </c>
    </row>
    <row r="1596" spans="1:9">
      <c r="A1596" s="334"/>
      <c r="B1596" s="335"/>
      <c r="C1596" s="335"/>
      <c r="D1596" s="335"/>
      <c r="E1596" s="335"/>
      <c r="F1596" s="338"/>
      <c r="G1596" s="323"/>
      <c r="H1596" s="396" t="str">
        <f>IF(Business!$D$22&gt;0,+$G1596*Business!$D$20/Business!$D$22,"")</f>
        <v/>
      </c>
      <c r="I1596" s="396" t="str">
        <f>IF(Business!$D$22&gt;0,+$G1596*Business!$D$21/Business!$D$22,"")</f>
        <v/>
      </c>
    </row>
    <row r="1597" spans="1:9">
      <c r="A1597" s="334"/>
      <c r="B1597" s="335"/>
      <c r="C1597" s="335"/>
      <c r="D1597" s="335"/>
      <c r="E1597" s="335"/>
      <c r="F1597" s="338"/>
      <c r="G1597" s="323"/>
      <c r="H1597" s="396" t="str">
        <f>IF(Business!$D$22&gt;0,+$G1597*Business!$D$20/Business!$D$22,"")</f>
        <v/>
      </c>
      <c r="I1597" s="396" t="str">
        <f>IF(Business!$D$22&gt;0,+$G1597*Business!$D$21/Business!$D$22,"")</f>
        <v/>
      </c>
    </row>
    <row r="1598" spans="1:9">
      <c r="A1598" s="334"/>
      <c r="B1598" s="335"/>
      <c r="C1598" s="335"/>
      <c r="D1598" s="335"/>
      <c r="E1598" s="335"/>
      <c r="F1598" s="338"/>
      <c r="G1598" s="323"/>
      <c r="H1598" s="396" t="str">
        <f>IF(Business!$D$22&gt;0,+$G1598*Business!$D$20/Business!$D$22,"")</f>
        <v/>
      </c>
      <c r="I1598" s="396" t="str">
        <f>IF(Business!$D$22&gt;0,+$G1598*Business!$D$21/Business!$D$22,"")</f>
        <v/>
      </c>
    </row>
    <row r="1599" spans="1:9">
      <c r="A1599" s="334"/>
      <c r="B1599" s="335"/>
      <c r="C1599" s="335"/>
      <c r="D1599" s="335"/>
      <c r="E1599" s="335"/>
      <c r="F1599" s="338"/>
      <c r="G1599" s="323"/>
      <c r="H1599" s="396" t="str">
        <f>IF(Business!$D$22&gt;0,+$G1599*Business!$D$20/Business!$D$22,"")</f>
        <v/>
      </c>
      <c r="I1599" s="396" t="str">
        <f>IF(Business!$D$22&gt;0,+$G1599*Business!$D$21/Business!$D$22,"")</f>
        <v/>
      </c>
    </row>
    <row r="1600" spans="1:9">
      <c r="A1600" s="334"/>
      <c r="B1600" s="335"/>
      <c r="C1600" s="335"/>
      <c r="D1600" s="335"/>
      <c r="E1600" s="335"/>
      <c r="F1600" s="338"/>
      <c r="G1600" s="323"/>
      <c r="H1600" s="396" t="str">
        <f>IF(Business!$D$22&gt;0,+$G1600*Business!$D$20/Business!$D$22,"")</f>
        <v/>
      </c>
      <c r="I1600" s="396" t="str">
        <f>IF(Business!$D$22&gt;0,+$G1600*Business!$D$21/Business!$D$22,"")</f>
        <v/>
      </c>
    </row>
    <row r="1601" spans="1:9">
      <c r="A1601" s="334"/>
      <c r="B1601" s="335"/>
      <c r="C1601" s="335"/>
      <c r="D1601" s="335"/>
      <c r="E1601" s="335"/>
      <c r="F1601" s="338"/>
      <c r="G1601" s="323"/>
      <c r="H1601" s="396" t="str">
        <f>IF(Business!$D$22&gt;0,+$G1601*Business!$D$20/Business!$D$22,"")</f>
        <v/>
      </c>
      <c r="I1601" s="396" t="str">
        <f>IF(Business!$D$22&gt;0,+$G1601*Business!$D$21/Business!$D$22,"")</f>
        <v/>
      </c>
    </row>
    <row r="1602" spans="1:9">
      <c r="A1602" s="334"/>
      <c r="B1602" s="335"/>
      <c r="C1602" s="335"/>
      <c r="D1602" s="335"/>
      <c r="E1602" s="335"/>
      <c r="F1602" s="338"/>
      <c r="G1602" s="323"/>
      <c r="H1602" s="396" t="str">
        <f>IF(Business!$D$22&gt;0,+$G1602*Business!$D$20/Business!$D$22,"")</f>
        <v/>
      </c>
      <c r="I1602" s="396" t="str">
        <f>IF(Business!$D$22&gt;0,+$G1602*Business!$D$21/Business!$D$22,"")</f>
        <v/>
      </c>
    </row>
    <row r="1603" spans="1:9">
      <c r="A1603" s="334"/>
      <c r="B1603" s="335"/>
      <c r="C1603" s="335"/>
      <c r="D1603" s="335"/>
      <c r="E1603" s="335"/>
      <c r="F1603" s="338"/>
      <c r="G1603" s="323"/>
      <c r="H1603" s="396" t="str">
        <f>IF(Business!$D$22&gt;0,+$G1603*Business!$D$20/Business!$D$22,"")</f>
        <v/>
      </c>
      <c r="I1603" s="396" t="str">
        <f>IF(Business!$D$22&gt;0,+$G1603*Business!$D$21/Business!$D$22,"")</f>
        <v/>
      </c>
    </row>
    <row r="1604" spans="1:9">
      <c r="A1604" s="334"/>
      <c r="B1604" s="335"/>
      <c r="C1604" s="335"/>
      <c r="D1604" s="335"/>
      <c r="E1604" s="335"/>
      <c r="F1604" s="338"/>
      <c r="G1604" s="323"/>
      <c r="H1604" s="396" t="str">
        <f>IF(Business!$D$22&gt;0,+$G1604*Business!$D$20/Business!$D$22,"")</f>
        <v/>
      </c>
      <c r="I1604" s="396" t="str">
        <f>IF(Business!$D$22&gt;0,+$G1604*Business!$D$21/Business!$D$22,"")</f>
        <v/>
      </c>
    </row>
    <row r="1605" spans="1:9">
      <c r="A1605" s="334"/>
      <c r="B1605" s="335"/>
      <c r="C1605" s="335"/>
      <c r="D1605" s="335"/>
      <c r="E1605" s="335"/>
      <c r="F1605" s="338"/>
      <c r="G1605" s="323"/>
      <c r="H1605" s="396" t="str">
        <f>IF(Business!$D$22&gt;0,+$G1605*Business!$D$20/Business!$D$22,"")</f>
        <v/>
      </c>
      <c r="I1605" s="396" t="str">
        <f>IF(Business!$D$22&gt;0,+$G1605*Business!$D$21/Business!$D$22,"")</f>
        <v/>
      </c>
    </row>
    <row r="1606" spans="1:9">
      <c r="A1606" s="334"/>
      <c r="B1606" s="335"/>
      <c r="C1606" s="335"/>
      <c r="D1606" s="335"/>
      <c r="E1606" s="335"/>
      <c r="F1606" s="338"/>
      <c r="G1606" s="323"/>
      <c r="H1606" s="396" t="str">
        <f>IF(Business!$D$22&gt;0,+$G1606*Business!$D$20/Business!$D$22,"")</f>
        <v/>
      </c>
      <c r="I1606" s="396" t="str">
        <f>IF(Business!$D$22&gt;0,+$G1606*Business!$D$21/Business!$D$22,"")</f>
        <v/>
      </c>
    </row>
    <row r="1607" spans="1:9">
      <c r="A1607" s="334"/>
      <c r="B1607" s="335"/>
      <c r="C1607" s="335"/>
      <c r="D1607" s="335"/>
      <c r="E1607" s="335"/>
      <c r="F1607" s="338"/>
      <c r="G1607" s="323"/>
      <c r="H1607" s="396" t="str">
        <f>IF(Business!$D$22&gt;0,+$G1607*Business!$D$20/Business!$D$22,"")</f>
        <v/>
      </c>
      <c r="I1607" s="396" t="str">
        <f>IF(Business!$D$22&gt;0,+$G1607*Business!$D$21/Business!$D$22,"")</f>
        <v/>
      </c>
    </row>
    <row r="1608" spans="1:9">
      <c r="A1608" s="334"/>
      <c r="B1608" s="335"/>
      <c r="C1608" s="335"/>
      <c r="D1608" s="335"/>
      <c r="E1608" s="335"/>
      <c r="F1608" s="338"/>
      <c r="G1608" s="323"/>
      <c r="H1608" s="396" t="str">
        <f>IF(Business!$D$22&gt;0,+$G1608*Business!$D$20/Business!$D$22,"")</f>
        <v/>
      </c>
      <c r="I1608" s="396" t="str">
        <f>IF(Business!$D$22&gt;0,+$G1608*Business!$D$21/Business!$D$22,"")</f>
        <v/>
      </c>
    </row>
    <row r="1609" spans="1:9">
      <c r="A1609" s="334"/>
      <c r="B1609" s="335"/>
      <c r="C1609" s="335"/>
      <c r="D1609" s="335"/>
      <c r="E1609" s="335"/>
      <c r="F1609" s="338"/>
      <c r="G1609" s="323"/>
      <c r="H1609" s="396" t="str">
        <f>IF(Business!$D$22&gt;0,+$G1609*Business!$D$20/Business!$D$22,"")</f>
        <v/>
      </c>
      <c r="I1609" s="396" t="str">
        <f>IF(Business!$D$22&gt;0,+$G1609*Business!$D$21/Business!$D$22,"")</f>
        <v/>
      </c>
    </row>
    <row r="1610" spans="1:9">
      <c r="A1610" s="334"/>
      <c r="B1610" s="335"/>
      <c r="C1610" s="335"/>
      <c r="D1610" s="335"/>
      <c r="E1610" s="335"/>
      <c r="F1610" s="338"/>
      <c r="G1610" s="323"/>
      <c r="H1610" s="396" t="str">
        <f>IF(Business!$D$22&gt;0,+$G1610*Business!$D$20/Business!$D$22,"")</f>
        <v/>
      </c>
      <c r="I1610" s="396" t="str">
        <f>IF(Business!$D$22&gt;0,+$G1610*Business!$D$21/Business!$D$22,"")</f>
        <v/>
      </c>
    </row>
    <row r="1611" spans="1:9">
      <c r="A1611" s="334"/>
      <c r="B1611" s="335"/>
      <c r="C1611" s="335"/>
      <c r="D1611" s="335"/>
      <c r="E1611" s="335"/>
      <c r="F1611" s="338"/>
      <c r="G1611" s="323"/>
      <c r="H1611" s="396" t="str">
        <f>IF(Business!$D$22&gt;0,+$G1611*Business!$D$20/Business!$D$22,"")</f>
        <v/>
      </c>
      <c r="I1611" s="396" t="str">
        <f>IF(Business!$D$22&gt;0,+$G1611*Business!$D$21/Business!$D$22,"")</f>
        <v/>
      </c>
    </row>
    <row r="1612" spans="1:9">
      <c r="A1612" s="334"/>
      <c r="B1612" s="335"/>
      <c r="C1612" s="335"/>
      <c r="D1612" s="335"/>
      <c r="E1612" s="335"/>
      <c r="F1612" s="338"/>
      <c r="G1612" s="323"/>
      <c r="H1612" s="396" t="str">
        <f>IF(Business!$D$22&gt;0,+$G1612*Business!$D$20/Business!$D$22,"")</f>
        <v/>
      </c>
      <c r="I1612" s="396" t="str">
        <f>IF(Business!$D$22&gt;0,+$G1612*Business!$D$21/Business!$D$22,"")</f>
        <v/>
      </c>
    </row>
    <row r="1613" spans="1:9">
      <c r="A1613" s="334"/>
      <c r="B1613" s="335"/>
      <c r="C1613" s="335"/>
      <c r="D1613" s="335"/>
      <c r="E1613" s="335"/>
      <c r="F1613" s="338"/>
      <c r="G1613" s="323"/>
      <c r="H1613" s="396" t="str">
        <f>IF(Business!$D$22&gt;0,+$G1613*Business!$D$20/Business!$D$22,"")</f>
        <v/>
      </c>
      <c r="I1613" s="396" t="str">
        <f>IF(Business!$D$22&gt;0,+$G1613*Business!$D$21/Business!$D$22,"")</f>
        <v/>
      </c>
    </row>
    <row r="1614" spans="1:9">
      <c r="A1614" s="334"/>
      <c r="B1614" s="335"/>
      <c r="C1614" s="335"/>
      <c r="D1614" s="335"/>
      <c r="E1614" s="335"/>
      <c r="F1614" s="338"/>
      <c r="G1614" s="323"/>
      <c r="H1614" s="396" t="str">
        <f>IF(Business!$D$22&gt;0,+$G1614*Business!$D$20/Business!$D$22,"")</f>
        <v/>
      </c>
      <c r="I1614" s="396" t="str">
        <f>IF(Business!$D$22&gt;0,+$G1614*Business!$D$21/Business!$D$22,"")</f>
        <v/>
      </c>
    </row>
    <row r="1615" spans="1:9">
      <c r="A1615" s="334"/>
      <c r="B1615" s="335"/>
      <c r="C1615" s="335"/>
      <c r="D1615" s="335"/>
      <c r="E1615" s="335"/>
      <c r="F1615" s="338"/>
      <c r="G1615" s="323"/>
      <c r="H1615" s="396" t="str">
        <f>IF(Business!$D$22&gt;0,+$G1615*Business!$D$20/Business!$D$22,"")</f>
        <v/>
      </c>
      <c r="I1615" s="396" t="str">
        <f>IF(Business!$D$22&gt;0,+$G1615*Business!$D$21/Business!$D$22,"")</f>
        <v/>
      </c>
    </row>
    <row r="1616" spans="1:9">
      <c r="A1616" s="334"/>
      <c r="B1616" s="335"/>
      <c r="C1616" s="335"/>
      <c r="D1616" s="335"/>
      <c r="E1616" s="335"/>
      <c r="F1616" s="338"/>
      <c r="G1616" s="323"/>
      <c r="H1616" s="396" t="str">
        <f>IF(Business!$D$22&gt;0,+$G1616*Business!$D$20/Business!$D$22,"")</f>
        <v/>
      </c>
      <c r="I1616" s="396" t="str">
        <f>IF(Business!$D$22&gt;0,+$G1616*Business!$D$21/Business!$D$22,"")</f>
        <v/>
      </c>
    </row>
    <row r="1617" spans="1:9">
      <c r="A1617" s="334"/>
      <c r="B1617" s="335"/>
      <c r="C1617" s="335"/>
      <c r="D1617" s="335"/>
      <c r="E1617" s="335"/>
      <c r="F1617" s="338"/>
      <c r="G1617" s="323"/>
      <c r="H1617" s="396" t="str">
        <f>IF(Business!$D$22&gt;0,+$G1617*Business!$D$20/Business!$D$22,"")</f>
        <v/>
      </c>
      <c r="I1617" s="396" t="str">
        <f>IF(Business!$D$22&gt;0,+$G1617*Business!$D$21/Business!$D$22,"")</f>
        <v/>
      </c>
    </row>
    <row r="1618" spans="1:9">
      <c r="A1618" s="334"/>
      <c r="B1618" s="335"/>
      <c r="C1618" s="335"/>
      <c r="D1618" s="335"/>
      <c r="E1618" s="335"/>
      <c r="F1618" s="338"/>
      <c r="G1618" s="323"/>
      <c r="H1618" s="396" t="str">
        <f>IF(Business!$D$22&gt;0,+$G1618*Business!$D$20/Business!$D$22,"")</f>
        <v/>
      </c>
      <c r="I1618" s="396" t="str">
        <f>IF(Business!$D$22&gt;0,+$G1618*Business!$D$21/Business!$D$22,"")</f>
        <v/>
      </c>
    </row>
    <row r="1619" spans="1:9">
      <c r="A1619" s="334"/>
      <c r="B1619" s="335"/>
      <c r="C1619" s="335"/>
      <c r="D1619" s="335"/>
      <c r="E1619" s="335"/>
      <c r="F1619" s="338"/>
      <c r="G1619" s="323"/>
      <c r="H1619" s="396" t="str">
        <f>IF(Business!$D$22&gt;0,+$G1619*Business!$D$20/Business!$D$22,"")</f>
        <v/>
      </c>
      <c r="I1619" s="396" t="str">
        <f>IF(Business!$D$22&gt;0,+$G1619*Business!$D$21/Business!$D$22,"")</f>
        <v/>
      </c>
    </row>
    <row r="1620" spans="1:9">
      <c r="A1620" s="334"/>
      <c r="B1620" s="335"/>
      <c r="C1620" s="335"/>
      <c r="D1620" s="335"/>
      <c r="E1620" s="335"/>
      <c r="F1620" s="338"/>
      <c r="G1620" s="323"/>
      <c r="H1620" s="396" t="str">
        <f>IF(Business!$D$22&gt;0,+$G1620*Business!$D$20/Business!$D$22,"")</f>
        <v/>
      </c>
      <c r="I1620" s="396" t="str">
        <f>IF(Business!$D$22&gt;0,+$G1620*Business!$D$21/Business!$D$22,"")</f>
        <v/>
      </c>
    </row>
    <row r="1621" spans="1:9">
      <c r="A1621" s="334"/>
      <c r="B1621" s="335"/>
      <c r="C1621" s="335"/>
      <c r="D1621" s="335"/>
      <c r="E1621" s="335"/>
      <c r="F1621" s="338"/>
      <c r="G1621" s="323"/>
      <c r="H1621" s="396" t="str">
        <f>IF(Business!$D$22&gt;0,+$G1621*Business!$D$20/Business!$D$22,"")</f>
        <v/>
      </c>
      <c r="I1621" s="396" t="str">
        <f>IF(Business!$D$22&gt;0,+$G1621*Business!$D$21/Business!$D$22,"")</f>
        <v/>
      </c>
    </row>
    <row r="1622" spans="1:9">
      <c r="A1622" s="334"/>
      <c r="B1622" s="335"/>
      <c r="C1622" s="335"/>
      <c r="D1622" s="335"/>
      <c r="E1622" s="335"/>
      <c r="F1622" s="338"/>
      <c r="G1622" s="323"/>
      <c r="H1622" s="396" t="str">
        <f>IF(Business!$D$22&gt;0,+$G1622*Business!$D$20/Business!$D$22,"")</f>
        <v/>
      </c>
      <c r="I1622" s="396" t="str">
        <f>IF(Business!$D$22&gt;0,+$G1622*Business!$D$21/Business!$D$22,"")</f>
        <v/>
      </c>
    </row>
    <row r="1623" spans="1:9">
      <c r="A1623" s="334"/>
      <c r="B1623" s="335"/>
      <c r="C1623" s="335"/>
      <c r="D1623" s="335"/>
      <c r="E1623" s="335"/>
      <c r="F1623" s="338"/>
      <c r="G1623" s="323"/>
      <c r="H1623" s="396" t="str">
        <f>IF(Business!$D$22&gt;0,+$G1623*Business!$D$20/Business!$D$22,"")</f>
        <v/>
      </c>
      <c r="I1623" s="396" t="str">
        <f>IF(Business!$D$22&gt;0,+$G1623*Business!$D$21/Business!$D$22,"")</f>
        <v/>
      </c>
    </row>
    <row r="1624" spans="1:9">
      <c r="A1624" s="334"/>
      <c r="B1624" s="335"/>
      <c r="C1624" s="335"/>
      <c r="D1624" s="335"/>
      <c r="E1624" s="335"/>
      <c r="F1624" s="338"/>
      <c r="G1624" s="323"/>
      <c r="H1624" s="396" t="str">
        <f>IF(Business!$D$22&gt;0,+$G1624*Business!$D$20/Business!$D$22,"")</f>
        <v/>
      </c>
      <c r="I1624" s="396" t="str">
        <f>IF(Business!$D$22&gt;0,+$G1624*Business!$D$21/Business!$D$22,"")</f>
        <v/>
      </c>
    </row>
    <row r="1625" spans="1:9">
      <c r="A1625" s="334"/>
      <c r="B1625" s="335"/>
      <c r="C1625" s="335"/>
      <c r="D1625" s="335"/>
      <c r="E1625" s="335"/>
      <c r="F1625" s="338"/>
      <c r="G1625" s="323"/>
      <c r="H1625" s="396" t="str">
        <f>IF(Business!$D$22&gt;0,+$G1625*Business!$D$20/Business!$D$22,"")</f>
        <v/>
      </c>
      <c r="I1625" s="396" t="str">
        <f>IF(Business!$D$22&gt;0,+$G1625*Business!$D$21/Business!$D$22,"")</f>
        <v/>
      </c>
    </row>
    <row r="1626" spans="1:9">
      <c r="A1626" s="334"/>
      <c r="B1626" s="335"/>
      <c r="C1626" s="335"/>
      <c r="D1626" s="335"/>
      <c r="E1626" s="335"/>
      <c r="F1626" s="338"/>
      <c r="G1626" s="323"/>
      <c r="H1626" s="396" t="str">
        <f>IF(Business!$D$22&gt;0,+$G1626*Business!$D$20/Business!$D$22,"")</f>
        <v/>
      </c>
      <c r="I1626" s="396" t="str">
        <f>IF(Business!$D$22&gt;0,+$G1626*Business!$D$21/Business!$D$22,"")</f>
        <v/>
      </c>
    </row>
    <row r="1627" spans="1:9">
      <c r="A1627" s="334"/>
      <c r="B1627" s="335"/>
      <c r="C1627" s="335"/>
      <c r="D1627" s="335"/>
      <c r="E1627" s="335"/>
      <c r="F1627" s="338"/>
      <c r="G1627" s="323"/>
      <c r="H1627" s="396" t="str">
        <f>IF(Business!$D$22&gt;0,+$G1627*Business!$D$20/Business!$D$22,"")</f>
        <v/>
      </c>
      <c r="I1627" s="396" t="str">
        <f>IF(Business!$D$22&gt;0,+$G1627*Business!$D$21/Business!$D$22,"")</f>
        <v/>
      </c>
    </row>
    <row r="1628" spans="1:9">
      <c r="A1628" s="334"/>
      <c r="B1628" s="335"/>
      <c r="C1628" s="335"/>
      <c r="D1628" s="335"/>
      <c r="E1628" s="335"/>
      <c r="F1628" s="338"/>
      <c r="G1628" s="323"/>
      <c r="H1628" s="396" t="str">
        <f>IF(Business!$D$22&gt;0,+$G1628*Business!$D$20/Business!$D$22,"")</f>
        <v/>
      </c>
      <c r="I1628" s="396" t="str">
        <f>IF(Business!$D$22&gt;0,+$G1628*Business!$D$21/Business!$D$22,"")</f>
        <v/>
      </c>
    </row>
    <row r="1629" spans="1:9">
      <c r="A1629" s="334"/>
      <c r="B1629" s="335"/>
      <c r="C1629" s="335"/>
      <c r="D1629" s="335"/>
      <c r="E1629" s="335"/>
      <c r="F1629" s="338"/>
      <c r="G1629" s="323"/>
      <c r="H1629" s="396" t="str">
        <f>IF(Business!$D$22&gt;0,+$G1629*Business!$D$20/Business!$D$22,"")</f>
        <v/>
      </c>
      <c r="I1629" s="396" t="str">
        <f>IF(Business!$D$22&gt;0,+$G1629*Business!$D$21/Business!$D$22,"")</f>
        <v/>
      </c>
    </row>
    <row r="1630" spans="1:9">
      <c r="A1630" s="334"/>
      <c r="B1630" s="335"/>
      <c r="C1630" s="335"/>
      <c r="D1630" s="335"/>
      <c r="E1630" s="335"/>
      <c r="F1630" s="338"/>
      <c r="G1630" s="323"/>
      <c r="H1630" s="396" t="str">
        <f>IF(Business!$D$22&gt;0,+$G1630*Business!$D$20/Business!$D$22,"")</f>
        <v/>
      </c>
      <c r="I1630" s="396" t="str">
        <f>IF(Business!$D$22&gt;0,+$G1630*Business!$D$21/Business!$D$22,"")</f>
        <v/>
      </c>
    </row>
    <row r="1631" spans="1:9">
      <c r="A1631" s="334"/>
      <c r="B1631" s="335"/>
      <c r="C1631" s="335"/>
      <c r="D1631" s="335"/>
      <c r="E1631" s="335"/>
      <c r="F1631" s="338"/>
      <c r="G1631" s="323"/>
      <c r="H1631" s="396" t="str">
        <f>IF(Business!$D$22&gt;0,+$G1631*Business!$D$20/Business!$D$22,"")</f>
        <v/>
      </c>
      <c r="I1631" s="396" t="str">
        <f>IF(Business!$D$22&gt;0,+$G1631*Business!$D$21/Business!$D$22,"")</f>
        <v/>
      </c>
    </row>
    <row r="1632" spans="1:9">
      <c r="A1632" s="334"/>
      <c r="B1632" s="335"/>
      <c r="C1632" s="335"/>
      <c r="D1632" s="335"/>
      <c r="E1632" s="335"/>
      <c r="F1632" s="338"/>
      <c r="G1632" s="323"/>
      <c r="H1632" s="396" t="str">
        <f>IF(Business!$D$22&gt;0,+$G1632*Business!$D$20/Business!$D$22,"")</f>
        <v/>
      </c>
      <c r="I1632" s="396" t="str">
        <f>IF(Business!$D$22&gt;0,+$G1632*Business!$D$21/Business!$D$22,"")</f>
        <v/>
      </c>
    </row>
    <row r="1633" spans="1:9">
      <c r="A1633" s="334"/>
      <c r="B1633" s="335"/>
      <c r="C1633" s="335"/>
      <c r="D1633" s="335"/>
      <c r="E1633" s="335"/>
      <c r="F1633" s="338"/>
      <c r="G1633" s="323"/>
      <c r="H1633" s="396" t="str">
        <f>IF(Business!$D$22&gt;0,+$G1633*Business!$D$20/Business!$D$22,"")</f>
        <v/>
      </c>
      <c r="I1633" s="396" t="str">
        <f>IF(Business!$D$22&gt;0,+$G1633*Business!$D$21/Business!$D$22,"")</f>
        <v/>
      </c>
    </row>
    <row r="1634" spans="1:9">
      <c r="A1634" s="334"/>
      <c r="B1634" s="335"/>
      <c r="C1634" s="335"/>
      <c r="D1634" s="335"/>
      <c r="E1634" s="335"/>
      <c r="F1634" s="338"/>
      <c r="G1634" s="323"/>
      <c r="H1634" s="396" t="str">
        <f>IF(Business!$D$22&gt;0,+$G1634*Business!$D$20/Business!$D$22,"")</f>
        <v/>
      </c>
      <c r="I1634" s="396" t="str">
        <f>IF(Business!$D$22&gt;0,+$G1634*Business!$D$21/Business!$D$22,"")</f>
        <v/>
      </c>
    </row>
    <row r="1635" spans="1:9">
      <c r="A1635" s="334"/>
      <c r="B1635" s="335"/>
      <c r="C1635" s="335"/>
      <c r="D1635" s="335"/>
      <c r="E1635" s="335"/>
      <c r="F1635" s="338"/>
      <c r="G1635" s="323"/>
      <c r="H1635" s="396" t="str">
        <f>IF(Business!$D$22&gt;0,+$G1635*Business!$D$20/Business!$D$22,"")</f>
        <v/>
      </c>
      <c r="I1635" s="396" t="str">
        <f>IF(Business!$D$22&gt;0,+$G1635*Business!$D$21/Business!$D$22,"")</f>
        <v/>
      </c>
    </row>
    <row r="1636" spans="1:9">
      <c r="A1636" s="334"/>
      <c r="B1636" s="335"/>
      <c r="C1636" s="335"/>
      <c r="D1636" s="335"/>
      <c r="E1636" s="335"/>
      <c r="F1636" s="338"/>
      <c r="G1636" s="323"/>
      <c r="H1636" s="396" t="str">
        <f>IF(Business!$D$22&gt;0,+$G1636*Business!$D$20/Business!$D$22,"")</f>
        <v/>
      </c>
      <c r="I1636" s="396" t="str">
        <f>IF(Business!$D$22&gt;0,+$G1636*Business!$D$21/Business!$D$22,"")</f>
        <v/>
      </c>
    </row>
    <row r="1637" spans="1:9">
      <c r="A1637" s="334"/>
      <c r="B1637" s="335"/>
      <c r="C1637" s="335"/>
      <c r="D1637" s="335"/>
      <c r="E1637" s="335"/>
      <c r="F1637" s="338"/>
      <c r="G1637" s="323"/>
      <c r="H1637" s="396" t="str">
        <f>IF(Business!$D$22&gt;0,+$G1637*Business!$D$20/Business!$D$22,"")</f>
        <v/>
      </c>
      <c r="I1637" s="396" t="str">
        <f>IF(Business!$D$22&gt;0,+$G1637*Business!$D$21/Business!$D$22,"")</f>
        <v/>
      </c>
    </row>
    <row r="1638" spans="1:9">
      <c r="A1638" s="334"/>
      <c r="B1638" s="335"/>
      <c r="C1638" s="335"/>
      <c r="D1638" s="335"/>
      <c r="E1638" s="335"/>
      <c r="F1638" s="338"/>
      <c r="G1638" s="323"/>
      <c r="H1638" s="396" t="str">
        <f>IF(Business!$D$22&gt;0,+$G1638*Business!$D$20/Business!$D$22,"")</f>
        <v/>
      </c>
      <c r="I1638" s="396" t="str">
        <f>IF(Business!$D$22&gt;0,+$G1638*Business!$D$21/Business!$D$22,"")</f>
        <v/>
      </c>
    </row>
    <row r="1639" spans="1:9">
      <c r="A1639" s="334"/>
      <c r="B1639" s="335"/>
      <c r="C1639" s="335"/>
      <c r="D1639" s="335"/>
      <c r="E1639" s="335"/>
      <c r="F1639" s="338"/>
      <c r="G1639" s="323"/>
      <c r="H1639" s="396" t="str">
        <f>IF(Business!$D$22&gt;0,+$G1639*Business!$D$20/Business!$D$22,"")</f>
        <v/>
      </c>
      <c r="I1639" s="396" t="str">
        <f>IF(Business!$D$22&gt;0,+$G1639*Business!$D$21/Business!$D$22,"")</f>
        <v/>
      </c>
    </row>
    <row r="1640" spans="1:9">
      <c r="A1640" s="334"/>
      <c r="B1640" s="335"/>
      <c r="C1640" s="335"/>
      <c r="D1640" s="335"/>
      <c r="E1640" s="335"/>
      <c r="F1640" s="338"/>
      <c r="G1640" s="323"/>
      <c r="H1640" s="396" t="str">
        <f>IF(Business!$D$22&gt;0,+$G1640*Business!$D$20/Business!$D$22,"")</f>
        <v/>
      </c>
      <c r="I1640" s="396" t="str">
        <f>IF(Business!$D$22&gt;0,+$G1640*Business!$D$21/Business!$D$22,"")</f>
        <v/>
      </c>
    </row>
    <row r="1641" spans="1:9">
      <c r="A1641" s="334"/>
      <c r="B1641" s="335"/>
      <c r="C1641" s="335"/>
      <c r="D1641" s="335"/>
      <c r="E1641" s="335"/>
      <c r="F1641" s="338"/>
      <c r="G1641" s="323"/>
      <c r="H1641" s="396" t="str">
        <f>IF(Business!$D$22&gt;0,+$G1641*Business!$D$20/Business!$D$22,"")</f>
        <v/>
      </c>
      <c r="I1641" s="396" t="str">
        <f>IF(Business!$D$22&gt;0,+$G1641*Business!$D$21/Business!$D$22,"")</f>
        <v/>
      </c>
    </row>
    <row r="1642" spans="1:9">
      <c r="A1642" s="334"/>
      <c r="B1642" s="335"/>
      <c r="C1642" s="335"/>
      <c r="D1642" s="335"/>
      <c r="E1642" s="335"/>
      <c r="F1642" s="338"/>
      <c r="G1642" s="323"/>
      <c r="H1642" s="396" t="str">
        <f>IF(Business!$D$22&gt;0,+$G1642*Business!$D$20/Business!$D$22,"")</f>
        <v/>
      </c>
      <c r="I1642" s="396" t="str">
        <f>IF(Business!$D$22&gt;0,+$G1642*Business!$D$21/Business!$D$22,"")</f>
        <v/>
      </c>
    </row>
    <row r="1643" spans="1:9">
      <c r="A1643" s="334"/>
      <c r="B1643" s="335"/>
      <c r="C1643" s="335"/>
      <c r="D1643" s="335"/>
      <c r="E1643" s="335"/>
      <c r="F1643" s="338"/>
      <c r="G1643" s="323"/>
      <c r="H1643" s="396" t="str">
        <f>IF(Business!$D$22&gt;0,+$G1643*Business!$D$20/Business!$D$22,"")</f>
        <v/>
      </c>
      <c r="I1643" s="396" t="str">
        <f>IF(Business!$D$22&gt;0,+$G1643*Business!$D$21/Business!$D$22,"")</f>
        <v/>
      </c>
    </row>
    <row r="1644" spans="1:9">
      <c r="A1644" s="334"/>
      <c r="B1644" s="335"/>
      <c r="C1644" s="335"/>
      <c r="D1644" s="335"/>
      <c r="E1644" s="335"/>
      <c r="F1644" s="338"/>
      <c r="G1644" s="323"/>
      <c r="H1644" s="396" t="str">
        <f>IF(Business!$D$22&gt;0,+$G1644*Business!$D$20/Business!$D$22,"")</f>
        <v/>
      </c>
      <c r="I1644" s="396" t="str">
        <f>IF(Business!$D$22&gt;0,+$G1644*Business!$D$21/Business!$D$22,"")</f>
        <v/>
      </c>
    </row>
    <row r="1645" spans="1:9">
      <c r="A1645" s="334"/>
      <c r="B1645" s="335"/>
      <c r="C1645" s="335"/>
      <c r="D1645" s="335"/>
      <c r="E1645" s="335"/>
      <c r="F1645" s="338"/>
      <c r="G1645" s="323"/>
      <c r="H1645" s="396" t="str">
        <f>IF(Business!$D$22&gt;0,+$G1645*Business!$D$20/Business!$D$22,"")</f>
        <v/>
      </c>
      <c r="I1645" s="396" t="str">
        <f>IF(Business!$D$22&gt;0,+$G1645*Business!$D$21/Business!$D$22,"")</f>
        <v/>
      </c>
    </row>
    <row r="1646" spans="1:9">
      <c r="A1646" s="334"/>
      <c r="B1646" s="335"/>
      <c r="C1646" s="335"/>
      <c r="D1646" s="335"/>
      <c r="E1646" s="335"/>
      <c r="F1646" s="338"/>
      <c r="G1646" s="323"/>
      <c r="H1646" s="396" t="str">
        <f>IF(Business!$D$22&gt;0,+$G1646*Business!$D$20/Business!$D$22,"")</f>
        <v/>
      </c>
      <c r="I1646" s="396" t="str">
        <f>IF(Business!$D$22&gt;0,+$G1646*Business!$D$21/Business!$D$22,"")</f>
        <v/>
      </c>
    </row>
    <row r="1647" spans="1:9">
      <c r="A1647" s="334"/>
      <c r="B1647" s="335"/>
      <c r="C1647" s="335"/>
      <c r="D1647" s="335"/>
      <c r="E1647" s="335"/>
      <c r="F1647" s="338"/>
      <c r="G1647" s="323"/>
      <c r="H1647" s="396" t="str">
        <f>IF(Business!$D$22&gt;0,+$G1647*Business!$D$20/Business!$D$22,"")</f>
        <v/>
      </c>
      <c r="I1647" s="396" t="str">
        <f>IF(Business!$D$22&gt;0,+$G1647*Business!$D$21/Business!$D$22,"")</f>
        <v/>
      </c>
    </row>
    <row r="1648" spans="1:9">
      <c r="A1648" s="334"/>
      <c r="B1648" s="335"/>
      <c r="C1648" s="335"/>
      <c r="D1648" s="335"/>
      <c r="E1648" s="335"/>
      <c r="F1648" s="338"/>
      <c r="G1648" s="323"/>
      <c r="H1648" s="396" t="str">
        <f>IF(Business!$D$22&gt;0,+$G1648*Business!$D$20/Business!$D$22,"")</f>
        <v/>
      </c>
      <c r="I1648" s="396" t="str">
        <f>IF(Business!$D$22&gt;0,+$G1648*Business!$D$21/Business!$D$22,"")</f>
        <v/>
      </c>
    </row>
    <row r="1649" spans="1:9">
      <c r="A1649" s="334"/>
      <c r="B1649" s="335"/>
      <c r="C1649" s="335"/>
      <c r="D1649" s="335"/>
      <c r="E1649" s="335"/>
      <c r="F1649" s="338"/>
      <c r="G1649" s="323"/>
      <c r="H1649" s="396" t="str">
        <f>IF(Business!$D$22&gt;0,+$G1649*Business!$D$20/Business!$D$22,"")</f>
        <v/>
      </c>
      <c r="I1649" s="396" t="str">
        <f>IF(Business!$D$22&gt;0,+$G1649*Business!$D$21/Business!$D$22,"")</f>
        <v/>
      </c>
    </row>
    <row r="1650" spans="1:9">
      <c r="A1650" s="334"/>
      <c r="B1650" s="335"/>
      <c r="C1650" s="335"/>
      <c r="D1650" s="335"/>
      <c r="E1650" s="335"/>
      <c r="F1650" s="338"/>
      <c r="G1650" s="323"/>
      <c r="H1650" s="396" t="str">
        <f>IF(Business!$D$22&gt;0,+$G1650*Business!$D$20/Business!$D$22,"")</f>
        <v/>
      </c>
      <c r="I1650" s="396" t="str">
        <f>IF(Business!$D$22&gt;0,+$G1650*Business!$D$21/Business!$D$22,"")</f>
        <v/>
      </c>
    </row>
    <row r="1651" spans="1:9">
      <c r="A1651" s="334"/>
      <c r="B1651" s="335"/>
      <c r="C1651" s="335"/>
      <c r="D1651" s="335"/>
      <c r="E1651" s="335"/>
      <c r="F1651" s="338"/>
      <c r="G1651" s="323"/>
      <c r="H1651" s="396" t="str">
        <f>IF(Business!$D$22&gt;0,+$G1651*Business!$D$20/Business!$D$22,"")</f>
        <v/>
      </c>
      <c r="I1651" s="396" t="str">
        <f>IF(Business!$D$22&gt;0,+$G1651*Business!$D$21/Business!$D$22,"")</f>
        <v/>
      </c>
    </row>
    <row r="1652" spans="1:9">
      <c r="A1652" s="334"/>
      <c r="B1652" s="335"/>
      <c r="C1652" s="335"/>
      <c r="D1652" s="335"/>
      <c r="E1652" s="335"/>
      <c r="F1652" s="338"/>
      <c r="G1652" s="323"/>
      <c r="H1652" s="396" t="str">
        <f>IF(Business!$D$22&gt;0,+$G1652*Business!$D$20/Business!$D$22,"")</f>
        <v/>
      </c>
      <c r="I1652" s="396" t="str">
        <f>IF(Business!$D$22&gt;0,+$G1652*Business!$D$21/Business!$D$22,"")</f>
        <v/>
      </c>
    </row>
    <row r="1653" spans="1:9">
      <c r="A1653" s="334"/>
      <c r="B1653" s="335"/>
      <c r="C1653" s="335"/>
      <c r="D1653" s="335"/>
      <c r="E1653" s="335"/>
      <c r="F1653" s="338"/>
      <c r="G1653" s="323"/>
      <c r="H1653" s="396" t="str">
        <f>IF(Business!$D$22&gt;0,+$G1653*Business!$D$20/Business!$D$22,"")</f>
        <v/>
      </c>
      <c r="I1653" s="396" t="str">
        <f>IF(Business!$D$22&gt;0,+$G1653*Business!$D$21/Business!$D$22,"")</f>
        <v/>
      </c>
    </row>
    <row r="1654" spans="1:9">
      <c r="A1654" s="334"/>
      <c r="B1654" s="335"/>
      <c r="C1654" s="335"/>
      <c r="D1654" s="335"/>
      <c r="E1654" s="335"/>
      <c r="F1654" s="338"/>
      <c r="G1654" s="323"/>
      <c r="H1654" s="396" t="str">
        <f>IF(Business!$D$22&gt;0,+$G1654*Business!$D$20/Business!$D$22,"")</f>
        <v/>
      </c>
      <c r="I1654" s="396" t="str">
        <f>IF(Business!$D$22&gt;0,+$G1654*Business!$D$21/Business!$D$22,"")</f>
        <v/>
      </c>
    </row>
    <row r="1655" spans="1:9">
      <c r="A1655" s="334"/>
      <c r="B1655" s="335"/>
      <c r="C1655" s="335"/>
      <c r="D1655" s="335"/>
      <c r="E1655" s="335"/>
      <c r="F1655" s="338"/>
      <c r="G1655" s="323"/>
      <c r="H1655" s="396" t="str">
        <f>IF(Business!$D$22&gt;0,+$G1655*Business!$D$20/Business!$D$22,"")</f>
        <v/>
      </c>
      <c r="I1655" s="396" t="str">
        <f>IF(Business!$D$22&gt;0,+$G1655*Business!$D$21/Business!$D$22,"")</f>
        <v/>
      </c>
    </row>
    <row r="1656" spans="1:9">
      <c r="A1656" s="334"/>
      <c r="B1656" s="335"/>
      <c r="C1656" s="335"/>
      <c r="D1656" s="335"/>
      <c r="E1656" s="335"/>
      <c r="F1656" s="338"/>
      <c r="G1656" s="323"/>
      <c r="H1656" s="396" t="str">
        <f>IF(Business!$D$22&gt;0,+$G1656*Business!$D$20/Business!$D$22,"")</f>
        <v/>
      </c>
      <c r="I1656" s="396" t="str">
        <f>IF(Business!$D$22&gt;0,+$G1656*Business!$D$21/Business!$D$22,"")</f>
        <v/>
      </c>
    </row>
    <row r="1657" spans="1:9">
      <c r="A1657" s="334"/>
      <c r="B1657" s="335"/>
      <c r="C1657" s="335"/>
      <c r="D1657" s="335"/>
      <c r="E1657" s="335"/>
      <c r="F1657" s="338"/>
      <c r="G1657" s="323"/>
      <c r="H1657" s="396" t="str">
        <f>IF(Business!$D$22&gt;0,+$G1657*Business!$D$20/Business!$D$22,"")</f>
        <v/>
      </c>
      <c r="I1657" s="396" t="str">
        <f>IF(Business!$D$22&gt;0,+$G1657*Business!$D$21/Business!$D$22,"")</f>
        <v/>
      </c>
    </row>
    <row r="1658" spans="1:9">
      <c r="A1658" s="334"/>
      <c r="B1658" s="335"/>
      <c r="C1658" s="335"/>
      <c r="D1658" s="335"/>
      <c r="E1658" s="335"/>
      <c r="F1658" s="338"/>
      <c r="G1658" s="323"/>
      <c r="H1658" s="396" t="str">
        <f>IF(Business!$D$22&gt;0,+$G1658*Business!$D$20/Business!$D$22,"")</f>
        <v/>
      </c>
      <c r="I1658" s="396" t="str">
        <f>IF(Business!$D$22&gt;0,+$G1658*Business!$D$21/Business!$D$22,"")</f>
        <v/>
      </c>
    </row>
    <row r="1659" spans="1:9">
      <c r="A1659" s="334"/>
      <c r="B1659" s="335"/>
      <c r="C1659" s="335"/>
      <c r="D1659" s="335"/>
      <c r="E1659" s="335"/>
      <c r="F1659" s="338"/>
      <c r="G1659" s="323"/>
      <c r="H1659" s="396" t="str">
        <f>IF(Business!$D$22&gt;0,+$G1659*Business!$D$20/Business!$D$22,"")</f>
        <v/>
      </c>
      <c r="I1659" s="396" t="str">
        <f>IF(Business!$D$22&gt;0,+$G1659*Business!$D$21/Business!$D$22,"")</f>
        <v/>
      </c>
    </row>
    <row r="1660" spans="1:9">
      <c r="A1660" s="334"/>
      <c r="B1660" s="335"/>
      <c r="C1660" s="335"/>
      <c r="D1660" s="335"/>
      <c r="E1660" s="335"/>
      <c r="F1660" s="338"/>
      <c r="G1660" s="323"/>
      <c r="H1660" s="396" t="str">
        <f>IF(Business!$D$22&gt;0,+$G1660*Business!$D$20/Business!$D$22,"")</f>
        <v/>
      </c>
      <c r="I1660" s="396" t="str">
        <f>IF(Business!$D$22&gt;0,+$G1660*Business!$D$21/Business!$D$22,"")</f>
        <v/>
      </c>
    </row>
    <row r="1661" spans="1:9">
      <c r="A1661" s="334"/>
      <c r="B1661" s="335"/>
      <c r="C1661" s="335"/>
      <c r="D1661" s="335"/>
      <c r="E1661" s="335"/>
      <c r="F1661" s="338"/>
      <c r="G1661" s="323"/>
      <c r="H1661" s="396" t="str">
        <f>IF(Business!$D$22&gt;0,+$G1661*Business!$D$20/Business!$D$22,"")</f>
        <v/>
      </c>
      <c r="I1661" s="396" t="str">
        <f>IF(Business!$D$22&gt;0,+$G1661*Business!$D$21/Business!$D$22,"")</f>
        <v/>
      </c>
    </row>
    <row r="1662" spans="1:9">
      <c r="A1662" s="334"/>
      <c r="B1662" s="335"/>
      <c r="C1662" s="335"/>
      <c r="D1662" s="335"/>
      <c r="E1662" s="335"/>
      <c r="F1662" s="338"/>
      <c r="G1662" s="323"/>
      <c r="H1662" s="396" t="str">
        <f>IF(Business!$D$22&gt;0,+$G1662*Business!$D$20/Business!$D$22,"")</f>
        <v/>
      </c>
      <c r="I1662" s="396" t="str">
        <f>IF(Business!$D$22&gt;0,+$G1662*Business!$D$21/Business!$D$22,"")</f>
        <v/>
      </c>
    </row>
    <row r="1663" spans="1:9">
      <c r="A1663" s="334"/>
      <c r="B1663" s="335"/>
      <c r="C1663" s="335"/>
      <c r="D1663" s="335"/>
      <c r="E1663" s="335"/>
      <c r="F1663" s="338"/>
      <c r="G1663" s="323"/>
      <c r="H1663" s="396" t="str">
        <f>IF(Business!$D$22&gt;0,+$G1663*Business!$D$20/Business!$D$22,"")</f>
        <v/>
      </c>
      <c r="I1663" s="396" t="str">
        <f>IF(Business!$D$22&gt;0,+$G1663*Business!$D$21/Business!$D$22,"")</f>
        <v/>
      </c>
    </row>
    <row r="1664" spans="1:9">
      <c r="A1664" s="334"/>
      <c r="B1664" s="335"/>
      <c r="C1664" s="335"/>
      <c r="D1664" s="335"/>
      <c r="E1664" s="335"/>
      <c r="F1664" s="338"/>
      <c r="G1664" s="323"/>
      <c r="H1664" s="396" t="str">
        <f>IF(Business!$D$22&gt;0,+$G1664*Business!$D$20/Business!$D$22,"")</f>
        <v/>
      </c>
      <c r="I1664" s="396" t="str">
        <f>IF(Business!$D$22&gt;0,+$G1664*Business!$D$21/Business!$D$22,"")</f>
        <v/>
      </c>
    </row>
    <row r="1665" spans="1:9">
      <c r="A1665" s="334"/>
      <c r="B1665" s="335"/>
      <c r="C1665" s="335"/>
      <c r="D1665" s="335"/>
      <c r="E1665" s="335"/>
      <c r="F1665" s="338"/>
      <c r="G1665" s="323"/>
      <c r="H1665" s="396" t="str">
        <f>IF(Business!$D$22&gt;0,+$G1665*Business!$D$20/Business!$D$22,"")</f>
        <v/>
      </c>
      <c r="I1665" s="396" t="str">
        <f>IF(Business!$D$22&gt;0,+$G1665*Business!$D$21/Business!$D$22,"")</f>
        <v/>
      </c>
    </row>
    <row r="1666" spans="1:9">
      <c r="A1666" s="334"/>
      <c r="B1666" s="335"/>
      <c r="C1666" s="335"/>
      <c r="D1666" s="335"/>
      <c r="E1666" s="335"/>
      <c r="F1666" s="338"/>
      <c r="G1666" s="323"/>
      <c r="H1666" s="396" t="str">
        <f>IF(Business!$D$22&gt;0,+$G1666*Business!$D$20/Business!$D$22,"")</f>
        <v/>
      </c>
      <c r="I1666" s="396" t="str">
        <f>IF(Business!$D$22&gt;0,+$G1666*Business!$D$21/Business!$D$22,"")</f>
        <v/>
      </c>
    </row>
    <row r="1667" spans="1:9">
      <c r="A1667" s="334"/>
      <c r="B1667" s="335"/>
      <c r="C1667" s="335"/>
      <c r="D1667" s="335"/>
      <c r="E1667" s="335"/>
      <c r="F1667" s="338"/>
      <c r="G1667" s="323"/>
      <c r="H1667" s="396" t="str">
        <f>IF(Business!$D$22&gt;0,+$G1667*Business!$D$20/Business!$D$22,"")</f>
        <v/>
      </c>
      <c r="I1667" s="396" t="str">
        <f>IF(Business!$D$22&gt;0,+$G1667*Business!$D$21/Business!$D$22,"")</f>
        <v/>
      </c>
    </row>
    <row r="1668" spans="1:9">
      <c r="A1668" s="334"/>
      <c r="B1668" s="335"/>
      <c r="C1668" s="335"/>
      <c r="D1668" s="335"/>
      <c r="E1668" s="335"/>
      <c r="F1668" s="338"/>
      <c r="G1668" s="323"/>
      <c r="H1668" s="396" t="str">
        <f>IF(Business!$D$22&gt;0,+$G1668*Business!$D$20/Business!$D$22,"")</f>
        <v/>
      </c>
      <c r="I1668" s="396" t="str">
        <f>IF(Business!$D$22&gt;0,+$G1668*Business!$D$21/Business!$D$22,"")</f>
        <v/>
      </c>
    </row>
    <row r="1669" spans="1:9">
      <c r="A1669" s="334"/>
      <c r="B1669" s="335"/>
      <c r="C1669" s="335"/>
      <c r="D1669" s="335"/>
      <c r="E1669" s="335"/>
      <c r="F1669" s="338"/>
      <c r="G1669" s="323"/>
      <c r="H1669" s="396" t="str">
        <f>IF(Business!$D$22&gt;0,+$G1669*Business!$D$20/Business!$D$22,"")</f>
        <v/>
      </c>
      <c r="I1669" s="396" t="str">
        <f>IF(Business!$D$22&gt;0,+$G1669*Business!$D$21/Business!$D$22,"")</f>
        <v/>
      </c>
    </row>
    <row r="1670" spans="1:9">
      <c r="A1670" s="334"/>
      <c r="B1670" s="335"/>
      <c r="C1670" s="335"/>
      <c r="D1670" s="335"/>
      <c r="E1670" s="335"/>
      <c r="F1670" s="338"/>
      <c r="G1670" s="323"/>
      <c r="H1670" s="396" t="str">
        <f>IF(Business!$D$22&gt;0,+$G1670*Business!$D$20/Business!$D$22,"")</f>
        <v/>
      </c>
      <c r="I1670" s="396" t="str">
        <f>IF(Business!$D$22&gt;0,+$G1670*Business!$D$21/Business!$D$22,"")</f>
        <v/>
      </c>
    </row>
    <row r="1671" spans="1:9">
      <c r="A1671" s="334"/>
      <c r="B1671" s="335"/>
      <c r="C1671" s="335"/>
      <c r="D1671" s="335"/>
      <c r="E1671" s="335"/>
      <c r="F1671" s="338"/>
      <c r="G1671" s="323"/>
      <c r="H1671" s="396" t="str">
        <f>IF(Business!$D$22&gt;0,+$G1671*Business!$D$20/Business!$D$22,"")</f>
        <v/>
      </c>
      <c r="I1671" s="396" t="str">
        <f>IF(Business!$D$22&gt;0,+$G1671*Business!$D$21/Business!$D$22,"")</f>
        <v/>
      </c>
    </row>
    <row r="1672" spans="1:9">
      <c r="A1672" s="334"/>
      <c r="B1672" s="335"/>
      <c r="C1672" s="335"/>
      <c r="D1672" s="335"/>
      <c r="E1672" s="335"/>
      <c r="F1672" s="338"/>
      <c r="G1672" s="323"/>
      <c r="H1672" s="396" t="str">
        <f>IF(Business!$D$22&gt;0,+$G1672*Business!$D$20/Business!$D$22,"")</f>
        <v/>
      </c>
      <c r="I1672" s="396" t="str">
        <f>IF(Business!$D$22&gt;0,+$G1672*Business!$D$21/Business!$D$22,"")</f>
        <v/>
      </c>
    </row>
    <row r="1673" spans="1:9">
      <c r="A1673" s="334"/>
      <c r="B1673" s="335"/>
      <c r="C1673" s="335"/>
      <c r="D1673" s="335"/>
      <c r="E1673" s="335"/>
      <c r="F1673" s="338"/>
      <c r="G1673" s="323"/>
      <c r="H1673" s="396" t="str">
        <f>IF(Business!$D$22&gt;0,+$G1673*Business!$D$20/Business!$D$22,"")</f>
        <v/>
      </c>
      <c r="I1673" s="396" t="str">
        <f>IF(Business!$D$22&gt;0,+$G1673*Business!$D$21/Business!$D$22,"")</f>
        <v/>
      </c>
    </row>
    <row r="1674" spans="1:9">
      <c r="A1674" s="334"/>
      <c r="B1674" s="335"/>
      <c r="C1674" s="335"/>
      <c r="D1674" s="335"/>
      <c r="E1674" s="335"/>
      <c r="F1674" s="338"/>
      <c r="G1674" s="323"/>
      <c r="H1674" s="396" t="str">
        <f>IF(Business!$D$22&gt;0,+$G1674*Business!$D$20/Business!$D$22,"")</f>
        <v/>
      </c>
      <c r="I1674" s="396" t="str">
        <f>IF(Business!$D$22&gt;0,+$G1674*Business!$D$21/Business!$D$22,"")</f>
        <v/>
      </c>
    </row>
    <row r="1675" spans="1:9">
      <c r="A1675" s="334"/>
      <c r="B1675" s="335"/>
      <c r="C1675" s="335"/>
      <c r="D1675" s="335"/>
      <c r="E1675" s="335"/>
      <c r="F1675" s="338"/>
      <c r="G1675" s="323"/>
      <c r="H1675" s="396" t="str">
        <f>IF(Business!$D$22&gt;0,+$G1675*Business!$D$20/Business!$D$22,"")</f>
        <v/>
      </c>
      <c r="I1675" s="396" t="str">
        <f>IF(Business!$D$22&gt;0,+$G1675*Business!$D$21/Business!$D$22,"")</f>
        <v/>
      </c>
    </row>
    <row r="1676" spans="1:9">
      <c r="A1676" s="334"/>
      <c r="B1676" s="335"/>
      <c r="C1676" s="335"/>
      <c r="D1676" s="335"/>
      <c r="E1676" s="335"/>
      <c r="F1676" s="338"/>
      <c r="G1676" s="323"/>
      <c r="H1676" s="396" t="str">
        <f>IF(Business!$D$22&gt;0,+$G1676*Business!$D$20/Business!$D$22,"")</f>
        <v/>
      </c>
      <c r="I1676" s="396" t="str">
        <f>IF(Business!$D$22&gt;0,+$G1676*Business!$D$21/Business!$D$22,"")</f>
        <v/>
      </c>
    </row>
    <row r="1677" spans="1:9">
      <c r="A1677" s="334"/>
      <c r="B1677" s="335"/>
      <c r="C1677" s="335"/>
      <c r="D1677" s="335"/>
      <c r="E1677" s="335"/>
      <c r="F1677" s="338"/>
      <c r="G1677" s="323"/>
      <c r="H1677" s="396" t="str">
        <f>IF(Business!$D$22&gt;0,+$G1677*Business!$D$20/Business!$D$22,"")</f>
        <v/>
      </c>
      <c r="I1677" s="396" t="str">
        <f>IF(Business!$D$22&gt;0,+$G1677*Business!$D$21/Business!$D$22,"")</f>
        <v/>
      </c>
    </row>
    <row r="1678" spans="1:9">
      <c r="A1678" s="334"/>
      <c r="B1678" s="335"/>
      <c r="C1678" s="335"/>
      <c r="D1678" s="335"/>
      <c r="E1678" s="335"/>
      <c r="F1678" s="338"/>
      <c r="G1678" s="323"/>
      <c r="H1678" s="396" t="str">
        <f>IF(Business!$D$22&gt;0,+$G1678*Business!$D$20/Business!$D$22,"")</f>
        <v/>
      </c>
      <c r="I1678" s="396" t="str">
        <f>IF(Business!$D$22&gt;0,+$G1678*Business!$D$21/Business!$D$22,"")</f>
        <v/>
      </c>
    </row>
    <row r="1679" spans="1:9">
      <c r="A1679" s="334"/>
      <c r="B1679" s="335"/>
      <c r="C1679" s="335"/>
      <c r="D1679" s="335"/>
      <c r="E1679" s="335"/>
      <c r="F1679" s="338"/>
      <c r="G1679" s="323"/>
      <c r="H1679" s="396" t="str">
        <f>IF(Business!$D$22&gt;0,+$G1679*Business!$D$20/Business!$D$22,"")</f>
        <v/>
      </c>
      <c r="I1679" s="396" t="str">
        <f>IF(Business!$D$22&gt;0,+$G1679*Business!$D$21/Business!$D$22,"")</f>
        <v/>
      </c>
    </row>
    <row r="1680" spans="1:9">
      <c r="A1680" s="334"/>
      <c r="B1680" s="335"/>
      <c r="C1680" s="335"/>
      <c r="D1680" s="335"/>
      <c r="E1680" s="335"/>
      <c r="F1680" s="338"/>
      <c r="G1680" s="323"/>
      <c r="H1680" s="396" t="str">
        <f>IF(Business!$D$22&gt;0,+$G1680*Business!$D$20/Business!$D$22,"")</f>
        <v/>
      </c>
      <c r="I1680" s="396" t="str">
        <f>IF(Business!$D$22&gt;0,+$G1680*Business!$D$21/Business!$D$22,"")</f>
        <v/>
      </c>
    </row>
    <row r="1681" spans="1:9">
      <c r="A1681" s="334"/>
      <c r="B1681" s="335"/>
      <c r="C1681" s="335"/>
      <c r="D1681" s="335"/>
      <c r="E1681" s="335"/>
      <c r="F1681" s="338"/>
      <c r="G1681" s="323"/>
      <c r="H1681" s="396" t="str">
        <f>IF(Business!$D$22&gt;0,+$G1681*Business!$D$20/Business!$D$22,"")</f>
        <v/>
      </c>
      <c r="I1681" s="396" t="str">
        <f>IF(Business!$D$22&gt;0,+$G1681*Business!$D$21/Business!$D$22,"")</f>
        <v/>
      </c>
    </row>
    <row r="1682" spans="1:9">
      <c r="A1682" s="334"/>
      <c r="B1682" s="335"/>
      <c r="C1682" s="335"/>
      <c r="D1682" s="335"/>
      <c r="E1682" s="335"/>
      <c r="F1682" s="338"/>
      <c r="G1682" s="323"/>
      <c r="H1682" s="396" t="str">
        <f>IF(Business!$D$22&gt;0,+$G1682*Business!$D$20/Business!$D$22,"")</f>
        <v/>
      </c>
      <c r="I1682" s="396" t="str">
        <f>IF(Business!$D$22&gt;0,+$G1682*Business!$D$21/Business!$D$22,"")</f>
        <v/>
      </c>
    </row>
    <row r="1683" spans="1:9">
      <c r="A1683" s="334"/>
      <c r="B1683" s="335"/>
      <c r="C1683" s="335"/>
      <c r="D1683" s="335"/>
      <c r="E1683" s="335"/>
      <c r="F1683" s="338"/>
      <c r="G1683" s="323"/>
      <c r="H1683" s="396" t="str">
        <f>IF(Business!$D$22&gt;0,+$G1683*Business!$D$20/Business!$D$22,"")</f>
        <v/>
      </c>
      <c r="I1683" s="396" t="str">
        <f>IF(Business!$D$22&gt;0,+$G1683*Business!$D$21/Business!$D$22,"")</f>
        <v/>
      </c>
    </row>
    <row r="1684" spans="1:9">
      <c r="A1684" s="334"/>
      <c r="B1684" s="335"/>
      <c r="C1684" s="335"/>
      <c r="D1684" s="335"/>
      <c r="E1684" s="335"/>
      <c r="F1684" s="338"/>
      <c r="G1684" s="323"/>
      <c r="H1684" s="396" t="str">
        <f>IF(Business!$D$22&gt;0,+$G1684*Business!$D$20/Business!$D$22,"")</f>
        <v/>
      </c>
      <c r="I1684" s="396" t="str">
        <f>IF(Business!$D$22&gt;0,+$G1684*Business!$D$21/Business!$D$22,"")</f>
        <v/>
      </c>
    </row>
    <row r="1685" spans="1:9">
      <c r="A1685" s="334"/>
      <c r="B1685" s="335"/>
      <c r="C1685" s="335"/>
      <c r="D1685" s="335"/>
      <c r="E1685" s="335"/>
      <c r="F1685" s="338"/>
      <c r="G1685" s="323"/>
      <c r="H1685" s="396" t="str">
        <f>IF(Business!$D$22&gt;0,+$G1685*Business!$D$20/Business!$D$22,"")</f>
        <v/>
      </c>
      <c r="I1685" s="396" t="str">
        <f>IF(Business!$D$22&gt;0,+$G1685*Business!$D$21/Business!$D$22,"")</f>
        <v/>
      </c>
    </row>
    <row r="1686" spans="1:9">
      <c r="A1686" s="334"/>
      <c r="B1686" s="335"/>
      <c r="C1686" s="335"/>
      <c r="D1686" s="335"/>
      <c r="E1686" s="335"/>
      <c r="F1686" s="338"/>
      <c r="G1686" s="323"/>
      <c r="H1686" s="396" t="str">
        <f>IF(Business!$D$22&gt;0,+$G1686*Business!$D$20/Business!$D$22,"")</f>
        <v/>
      </c>
      <c r="I1686" s="396" t="str">
        <f>IF(Business!$D$22&gt;0,+$G1686*Business!$D$21/Business!$D$22,"")</f>
        <v/>
      </c>
    </row>
    <row r="1687" spans="1:9">
      <c r="A1687" s="334"/>
      <c r="B1687" s="335"/>
      <c r="C1687" s="335"/>
      <c r="D1687" s="335"/>
      <c r="E1687" s="335"/>
      <c r="F1687" s="338"/>
      <c r="G1687" s="323"/>
      <c r="H1687" s="396" t="str">
        <f>IF(Business!$D$22&gt;0,+$G1687*Business!$D$20/Business!$D$22,"")</f>
        <v/>
      </c>
      <c r="I1687" s="396" t="str">
        <f>IF(Business!$D$22&gt;0,+$G1687*Business!$D$21/Business!$D$22,"")</f>
        <v/>
      </c>
    </row>
    <row r="1688" spans="1:9">
      <c r="A1688" s="334"/>
      <c r="B1688" s="335"/>
      <c r="C1688" s="335"/>
      <c r="D1688" s="335"/>
      <c r="E1688" s="335"/>
      <c r="F1688" s="338"/>
      <c r="G1688" s="323"/>
      <c r="H1688" s="396" t="str">
        <f>IF(Business!$D$22&gt;0,+$G1688*Business!$D$20/Business!$D$22,"")</f>
        <v/>
      </c>
      <c r="I1688" s="396" t="str">
        <f>IF(Business!$D$22&gt;0,+$G1688*Business!$D$21/Business!$D$22,"")</f>
        <v/>
      </c>
    </row>
    <row r="1689" spans="1:9">
      <c r="A1689" s="334"/>
      <c r="B1689" s="335"/>
      <c r="C1689" s="335"/>
      <c r="D1689" s="335"/>
      <c r="E1689" s="335"/>
      <c r="F1689" s="338"/>
      <c r="G1689" s="323"/>
      <c r="H1689" s="396" t="str">
        <f>IF(Business!$D$22&gt;0,+$G1689*Business!$D$20/Business!$D$22,"")</f>
        <v/>
      </c>
      <c r="I1689" s="396" t="str">
        <f>IF(Business!$D$22&gt;0,+$G1689*Business!$D$21/Business!$D$22,"")</f>
        <v/>
      </c>
    </row>
    <row r="1690" spans="1:9">
      <c r="A1690" s="334"/>
      <c r="B1690" s="335"/>
      <c r="C1690" s="335"/>
      <c r="D1690" s="335"/>
      <c r="E1690" s="335"/>
      <c r="F1690" s="338"/>
      <c r="G1690" s="323"/>
      <c r="H1690" s="396" t="str">
        <f>IF(Business!$D$22&gt;0,+$G1690*Business!$D$20/Business!$D$22,"")</f>
        <v/>
      </c>
      <c r="I1690" s="396" t="str">
        <f>IF(Business!$D$22&gt;0,+$G1690*Business!$D$21/Business!$D$22,"")</f>
        <v/>
      </c>
    </row>
    <row r="1691" spans="1:9">
      <c r="A1691" s="334"/>
      <c r="B1691" s="335"/>
      <c r="C1691" s="335"/>
      <c r="D1691" s="335"/>
      <c r="E1691" s="335"/>
      <c r="F1691" s="338"/>
      <c r="G1691" s="323"/>
      <c r="H1691" s="396" t="str">
        <f>IF(Business!$D$22&gt;0,+$G1691*Business!$D$20/Business!$D$22,"")</f>
        <v/>
      </c>
      <c r="I1691" s="396" t="str">
        <f>IF(Business!$D$22&gt;0,+$G1691*Business!$D$21/Business!$D$22,"")</f>
        <v/>
      </c>
    </row>
    <row r="1692" spans="1:9">
      <c r="A1692" s="334"/>
      <c r="B1692" s="335"/>
      <c r="C1692" s="335"/>
      <c r="D1692" s="335"/>
      <c r="E1692" s="335"/>
      <c r="F1692" s="338"/>
      <c r="G1692" s="323"/>
      <c r="H1692" s="396" t="str">
        <f>IF(Business!$D$22&gt;0,+$G1692*Business!$D$20/Business!$D$22,"")</f>
        <v/>
      </c>
      <c r="I1692" s="396" t="str">
        <f>IF(Business!$D$22&gt;0,+$G1692*Business!$D$21/Business!$D$22,"")</f>
        <v/>
      </c>
    </row>
    <row r="1693" spans="1:9">
      <c r="A1693" s="334"/>
      <c r="B1693" s="335"/>
      <c r="C1693" s="335"/>
      <c r="D1693" s="335"/>
      <c r="E1693" s="335"/>
      <c r="F1693" s="338"/>
      <c r="G1693" s="323"/>
      <c r="H1693" s="396" t="str">
        <f>IF(Business!$D$22&gt;0,+$G1693*Business!$D$20/Business!$D$22,"")</f>
        <v/>
      </c>
      <c r="I1693" s="396" t="str">
        <f>IF(Business!$D$22&gt;0,+$G1693*Business!$D$21/Business!$D$22,"")</f>
        <v/>
      </c>
    </row>
    <row r="1694" spans="1:9">
      <c r="A1694" s="334"/>
      <c r="B1694" s="335"/>
      <c r="C1694" s="335"/>
      <c r="D1694" s="335"/>
      <c r="E1694" s="335"/>
      <c r="F1694" s="338"/>
      <c r="G1694" s="323"/>
      <c r="H1694" s="396" t="str">
        <f>IF(Business!$D$22&gt;0,+$G1694*Business!$D$20/Business!$D$22,"")</f>
        <v/>
      </c>
      <c r="I1694" s="396" t="str">
        <f>IF(Business!$D$22&gt;0,+$G1694*Business!$D$21/Business!$D$22,"")</f>
        <v/>
      </c>
    </row>
    <row r="1695" spans="1:9">
      <c r="A1695" s="334"/>
      <c r="B1695" s="335"/>
      <c r="C1695" s="335"/>
      <c r="D1695" s="335"/>
      <c r="E1695" s="335"/>
      <c r="F1695" s="338"/>
      <c r="G1695" s="323"/>
      <c r="H1695" s="396" t="str">
        <f>IF(Business!$D$22&gt;0,+$G1695*Business!$D$20/Business!$D$22,"")</f>
        <v/>
      </c>
      <c r="I1695" s="396" t="str">
        <f>IF(Business!$D$22&gt;0,+$G1695*Business!$D$21/Business!$D$22,"")</f>
        <v/>
      </c>
    </row>
    <row r="1696" spans="1:9">
      <c r="A1696" s="334"/>
      <c r="B1696" s="335"/>
      <c r="C1696" s="335"/>
      <c r="D1696" s="335"/>
      <c r="E1696" s="335"/>
      <c r="F1696" s="338"/>
      <c r="G1696" s="323"/>
      <c r="H1696" s="396" t="str">
        <f>IF(Business!$D$22&gt;0,+$G1696*Business!$D$20/Business!$D$22,"")</f>
        <v/>
      </c>
      <c r="I1696" s="396" t="str">
        <f>IF(Business!$D$22&gt;0,+$G1696*Business!$D$21/Business!$D$22,"")</f>
        <v/>
      </c>
    </row>
    <row r="1697" spans="1:9">
      <c r="A1697" s="334"/>
      <c r="B1697" s="335"/>
      <c r="C1697" s="335"/>
      <c r="D1697" s="335"/>
      <c r="E1697" s="335"/>
      <c r="F1697" s="338"/>
      <c r="G1697" s="323"/>
      <c r="H1697" s="396" t="str">
        <f>IF(Business!$D$22&gt;0,+$G1697*Business!$D$20/Business!$D$22,"")</f>
        <v/>
      </c>
      <c r="I1697" s="396" t="str">
        <f>IF(Business!$D$22&gt;0,+$G1697*Business!$D$21/Business!$D$22,"")</f>
        <v/>
      </c>
    </row>
    <row r="1698" spans="1:9">
      <c r="A1698" s="334"/>
      <c r="B1698" s="335"/>
      <c r="C1698" s="335"/>
      <c r="D1698" s="335"/>
      <c r="E1698" s="335"/>
      <c r="F1698" s="338"/>
      <c r="G1698" s="323"/>
      <c r="H1698" s="396" t="str">
        <f>IF(Business!$D$22&gt;0,+$G1698*Business!$D$20/Business!$D$22,"")</f>
        <v/>
      </c>
      <c r="I1698" s="396" t="str">
        <f>IF(Business!$D$22&gt;0,+$G1698*Business!$D$21/Business!$D$22,"")</f>
        <v/>
      </c>
    </row>
    <row r="1699" spans="1:9">
      <c r="A1699" s="334"/>
      <c r="B1699" s="335"/>
      <c r="C1699" s="335"/>
      <c r="D1699" s="335"/>
      <c r="E1699" s="335"/>
      <c r="F1699" s="338"/>
      <c r="G1699" s="323"/>
      <c r="H1699" s="396" t="str">
        <f>IF(Business!$D$22&gt;0,+$G1699*Business!$D$20/Business!$D$22,"")</f>
        <v/>
      </c>
      <c r="I1699" s="396" t="str">
        <f>IF(Business!$D$22&gt;0,+$G1699*Business!$D$21/Business!$D$22,"")</f>
        <v/>
      </c>
    </row>
    <row r="1700" spans="1:9">
      <c r="A1700" s="334"/>
      <c r="B1700" s="335"/>
      <c r="C1700" s="335"/>
      <c r="D1700" s="335"/>
      <c r="E1700" s="335"/>
      <c r="F1700" s="338"/>
      <c r="G1700" s="323"/>
      <c r="H1700" s="396" t="str">
        <f>IF(Business!$D$22&gt;0,+$G1700*Business!$D$20/Business!$D$22,"")</f>
        <v/>
      </c>
      <c r="I1700" s="396" t="str">
        <f>IF(Business!$D$22&gt;0,+$G1700*Business!$D$21/Business!$D$22,"")</f>
        <v/>
      </c>
    </row>
    <row r="1701" spans="1:9">
      <c r="A1701" s="334"/>
      <c r="B1701" s="335"/>
      <c r="C1701" s="335"/>
      <c r="D1701" s="335"/>
      <c r="E1701" s="335"/>
      <c r="F1701" s="338"/>
      <c r="G1701" s="323"/>
      <c r="H1701" s="396" t="str">
        <f>IF(Business!$D$22&gt;0,+$G1701*Business!$D$20/Business!$D$22,"")</f>
        <v/>
      </c>
      <c r="I1701" s="396" t="str">
        <f>IF(Business!$D$22&gt;0,+$G1701*Business!$D$21/Business!$D$22,"")</f>
        <v/>
      </c>
    </row>
    <row r="1702" spans="1:9">
      <c r="A1702" s="334"/>
      <c r="B1702" s="335"/>
      <c r="C1702" s="335"/>
      <c r="D1702" s="335"/>
      <c r="E1702" s="335"/>
      <c r="F1702" s="338"/>
      <c r="G1702" s="323"/>
      <c r="H1702" s="396" t="str">
        <f>IF(Business!$D$22&gt;0,+$G1702*Business!$D$20/Business!$D$22,"")</f>
        <v/>
      </c>
      <c r="I1702" s="396" t="str">
        <f>IF(Business!$D$22&gt;0,+$G1702*Business!$D$21/Business!$D$22,"")</f>
        <v/>
      </c>
    </row>
    <row r="1703" spans="1:9">
      <c r="A1703" s="334"/>
      <c r="B1703" s="335"/>
      <c r="C1703" s="335"/>
      <c r="D1703" s="335"/>
      <c r="E1703" s="335"/>
      <c r="F1703" s="338"/>
      <c r="G1703" s="323"/>
      <c r="H1703" s="396" t="str">
        <f>IF(Business!$D$22&gt;0,+$G1703*Business!$D$20/Business!$D$22,"")</f>
        <v/>
      </c>
      <c r="I1703" s="396" t="str">
        <f>IF(Business!$D$22&gt;0,+$G1703*Business!$D$21/Business!$D$22,"")</f>
        <v/>
      </c>
    </row>
    <row r="1704" spans="1:9">
      <c r="A1704" s="334"/>
      <c r="B1704" s="335"/>
      <c r="C1704" s="335"/>
      <c r="D1704" s="335"/>
      <c r="E1704" s="335"/>
      <c r="F1704" s="338"/>
      <c r="G1704" s="323"/>
      <c r="H1704" s="396" t="str">
        <f>IF(Business!$D$22&gt;0,+$G1704*Business!$D$20/Business!$D$22,"")</f>
        <v/>
      </c>
      <c r="I1704" s="396" t="str">
        <f>IF(Business!$D$22&gt;0,+$G1704*Business!$D$21/Business!$D$22,"")</f>
        <v/>
      </c>
    </row>
    <row r="1705" spans="1:9">
      <c r="A1705" s="334"/>
      <c r="B1705" s="335"/>
      <c r="C1705" s="335"/>
      <c r="D1705" s="335"/>
      <c r="E1705" s="335"/>
      <c r="F1705" s="338"/>
      <c r="G1705" s="323"/>
      <c r="H1705" s="396" t="str">
        <f>IF(Business!$D$22&gt;0,+$G1705*Business!$D$20/Business!$D$22,"")</f>
        <v/>
      </c>
      <c r="I1705" s="396" t="str">
        <f>IF(Business!$D$22&gt;0,+$G1705*Business!$D$21/Business!$D$22,"")</f>
        <v/>
      </c>
    </row>
    <row r="1706" spans="1:9">
      <c r="A1706" s="334"/>
      <c r="B1706" s="335"/>
      <c r="C1706" s="335"/>
      <c r="D1706" s="335"/>
      <c r="E1706" s="335"/>
      <c r="F1706" s="338"/>
      <c r="G1706" s="323"/>
      <c r="H1706" s="396" t="str">
        <f>IF(Business!$D$22&gt;0,+$G1706*Business!$D$20/Business!$D$22,"")</f>
        <v/>
      </c>
      <c r="I1706" s="396" t="str">
        <f>IF(Business!$D$22&gt;0,+$G1706*Business!$D$21/Business!$D$22,"")</f>
        <v/>
      </c>
    </row>
    <row r="1707" spans="1:9">
      <c r="A1707" s="334"/>
      <c r="B1707" s="335"/>
      <c r="C1707" s="335"/>
      <c r="D1707" s="335"/>
      <c r="E1707" s="335"/>
      <c r="F1707" s="338"/>
      <c r="G1707" s="323"/>
      <c r="H1707" s="396" t="str">
        <f>IF(Business!$D$22&gt;0,+$G1707*Business!$D$20/Business!$D$22,"")</f>
        <v/>
      </c>
      <c r="I1707" s="396" t="str">
        <f>IF(Business!$D$22&gt;0,+$G1707*Business!$D$21/Business!$D$22,"")</f>
        <v/>
      </c>
    </row>
    <row r="1708" spans="1:9">
      <c r="A1708" s="334"/>
      <c r="B1708" s="335"/>
      <c r="C1708" s="335"/>
      <c r="D1708" s="335"/>
      <c r="E1708" s="335"/>
      <c r="F1708" s="338"/>
      <c r="G1708" s="323"/>
      <c r="H1708" s="396" t="str">
        <f>IF(Business!$D$22&gt;0,+$G1708*Business!$D$20/Business!$D$22,"")</f>
        <v/>
      </c>
      <c r="I1708" s="396" t="str">
        <f>IF(Business!$D$22&gt;0,+$G1708*Business!$D$21/Business!$D$22,"")</f>
        <v/>
      </c>
    </row>
    <row r="1709" spans="1:9">
      <c r="A1709" s="334"/>
      <c r="B1709" s="335"/>
      <c r="C1709" s="335"/>
      <c r="D1709" s="335"/>
      <c r="E1709" s="335"/>
      <c r="F1709" s="338"/>
      <c r="G1709" s="323"/>
      <c r="H1709" s="396" t="str">
        <f>IF(Business!$D$22&gt;0,+$G1709*Business!$D$20/Business!$D$22,"")</f>
        <v/>
      </c>
      <c r="I1709" s="396" t="str">
        <f>IF(Business!$D$22&gt;0,+$G1709*Business!$D$21/Business!$D$22,"")</f>
        <v/>
      </c>
    </row>
    <row r="1710" spans="1:9">
      <c r="A1710" s="334"/>
      <c r="B1710" s="335"/>
      <c r="C1710" s="335"/>
      <c r="D1710" s="335"/>
      <c r="E1710" s="335"/>
      <c r="F1710" s="338"/>
      <c r="G1710" s="323"/>
      <c r="H1710" s="396" t="str">
        <f>IF(Business!$D$22&gt;0,+$G1710*Business!$D$20/Business!$D$22,"")</f>
        <v/>
      </c>
      <c r="I1710" s="396" t="str">
        <f>IF(Business!$D$22&gt;0,+$G1710*Business!$D$21/Business!$D$22,"")</f>
        <v/>
      </c>
    </row>
    <row r="1711" spans="1:9">
      <c r="A1711" s="334"/>
      <c r="B1711" s="335"/>
      <c r="C1711" s="335"/>
      <c r="D1711" s="335"/>
      <c r="E1711" s="335"/>
      <c r="F1711" s="338"/>
      <c r="G1711" s="323"/>
      <c r="H1711" s="396" t="str">
        <f>IF(Business!$D$22&gt;0,+$G1711*Business!$D$20/Business!$D$22,"")</f>
        <v/>
      </c>
      <c r="I1711" s="396" t="str">
        <f>IF(Business!$D$22&gt;0,+$G1711*Business!$D$21/Business!$D$22,"")</f>
        <v/>
      </c>
    </row>
    <row r="1712" spans="1:9">
      <c r="A1712" s="334"/>
      <c r="B1712" s="335"/>
      <c r="C1712" s="335"/>
      <c r="D1712" s="335"/>
      <c r="E1712" s="335"/>
      <c r="F1712" s="338"/>
      <c r="G1712" s="323"/>
      <c r="H1712" s="396" t="str">
        <f>IF(Business!$D$22&gt;0,+$G1712*Business!$D$20/Business!$D$22,"")</f>
        <v/>
      </c>
      <c r="I1712" s="396" t="str">
        <f>IF(Business!$D$22&gt;0,+$G1712*Business!$D$21/Business!$D$22,"")</f>
        <v/>
      </c>
    </row>
    <row r="1713" spans="1:9">
      <c r="A1713" s="334"/>
      <c r="B1713" s="335"/>
      <c r="C1713" s="335"/>
      <c r="D1713" s="335"/>
      <c r="E1713" s="335"/>
      <c r="F1713" s="338"/>
      <c r="G1713" s="323"/>
      <c r="H1713" s="396" t="str">
        <f>IF(Business!$D$22&gt;0,+$G1713*Business!$D$20/Business!$D$22,"")</f>
        <v/>
      </c>
      <c r="I1713" s="396" t="str">
        <f>IF(Business!$D$22&gt;0,+$G1713*Business!$D$21/Business!$D$22,"")</f>
        <v/>
      </c>
    </row>
    <row r="1714" spans="1:9">
      <c r="A1714" s="334"/>
      <c r="B1714" s="335"/>
      <c r="C1714" s="335"/>
      <c r="D1714" s="335"/>
      <c r="E1714" s="335"/>
      <c r="F1714" s="338"/>
      <c r="G1714" s="323"/>
      <c r="H1714" s="396" t="str">
        <f>IF(Business!$D$22&gt;0,+$G1714*Business!$D$20/Business!$D$22,"")</f>
        <v/>
      </c>
      <c r="I1714" s="396" t="str">
        <f>IF(Business!$D$22&gt;0,+$G1714*Business!$D$21/Business!$D$22,"")</f>
        <v/>
      </c>
    </row>
    <row r="1715" spans="1:9">
      <c r="A1715" s="334"/>
      <c r="B1715" s="335"/>
      <c r="C1715" s="335"/>
      <c r="D1715" s="335"/>
      <c r="E1715" s="335"/>
      <c r="F1715" s="338"/>
      <c r="G1715" s="323"/>
      <c r="H1715" s="396" t="str">
        <f>IF(Business!$D$22&gt;0,+$G1715*Business!$D$20/Business!$D$22,"")</f>
        <v/>
      </c>
      <c r="I1715" s="396" t="str">
        <f>IF(Business!$D$22&gt;0,+$G1715*Business!$D$21/Business!$D$22,"")</f>
        <v/>
      </c>
    </row>
    <row r="1716" spans="1:9">
      <c r="A1716" s="334"/>
      <c r="B1716" s="335"/>
      <c r="C1716" s="335"/>
      <c r="D1716" s="335"/>
      <c r="E1716" s="335"/>
      <c r="F1716" s="338"/>
      <c r="G1716" s="323"/>
      <c r="H1716" s="396" t="str">
        <f>IF(Business!$D$22&gt;0,+$G1716*Business!$D$20/Business!$D$22,"")</f>
        <v/>
      </c>
      <c r="I1716" s="396" t="str">
        <f>IF(Business!$D$22&gt;0,+$G1716*Business!$D$21/Business!$D$22,"")</f>
        <v/>
      </c>
    </row>
    <row r="1717" spans="1:9">
      <c r="A1717" s="334"/>
      <c r="B1717" s="335"/>
      <c r="C1717" s="335"/>
      <c r="D1717" s="335"/>
      <c r="E1717" s="335"/>
      <c r="F1717" s="338"/>
      <c r="G1717" s="323"/>
      <c r="H1717" s="396" t="str">
        <f>IF(Business!$D$22&gt;0,+$G1717*Business!$D$20/Business!$D$22,"")</f>
        <v/>
      </c>
      <c r="I1717" s="396" t="str">
        <f>IF(Business!$D$22&gt;0,+$G1717*Business!$D$21/Business!$D$22,"")</f>
        <v/>
      </c>
    </row>
    <row r="1718" spans="1:9">
      <c r="A1718" s="334"/>
      <c r="B1718" s="335"/>
      <c r="C1718" s="335"/>
      <c r="D1718" s="335"/>
      <c r="E1718" s="335"/>
      <c r="F1718" s="338"/>
      <c r="G1718" s="323"/>
      <c r="H1718" s="396" t="str">
        <f>IF(Business!$D$22&gt;0,+$G1718*Business!$D$20/Business!$D$22,"")</f>
        <v/>
      </c>
      <c r="I1718" s="396" t="str">
        <f>IF(Business!$D$22&gt;0,+$G1718*Business!$D$21/Business!$D$22,"")</f>
        <v/>
      </c>
    </row>
    <row r="1719" spans="1:9">
      <c r="A1719" s="334"/>
      <c r="B1719" s="335"/>
      <c r="C1719" s="335"/>
      <c r="D1719" s="335"/>
      <c r="E1719" s="335"/>
      <c r="F1719" s="338"/>
      <c r="G1719" s="323"/>
      <c r="H1719" s="396" t="str">
        <f>IF(Business!$D$22&gt;0,+$G1719*Business!$D$20/Business!$D$22,"")</f>
        <v/>
      </c>
      <c r="I1719" s="396" t="str">
        <f>IF(Business!$D$22&gt;0,+$G1719*Business!$D$21/Business!$D$22,"")</f>
        <v/>
      </c>
    </row>
    <row r="1720" spans="1:9">
      <c r="A1720" s="334"/>
      <c r="B1720" s="335"/>
      <c r="C1720" s="335"/>
      <c r="D1720" s="335"/>
      <c r="E1720" s="335"/>
      <c r="F1720" s="338"/>
      <c r="G1720" s="323"/>
      <c r="H1720" s="396" t="str">
        <f>IF(Business!$D$22&gt;0,+$G1720*Business!$D$20/Business!$D$22,"")</f>
        <v/>
      </c>
      <c r="I1720" s="396" t="str">
        <f>IF(Business!$D$22&gt;0,+$G1720*Business!$D$21/Business!$D$22,"")</f>
        <v/>
      </c>
    </row>
    <row r="1721" spans="1:9">
      <c r="A1721" s="334"/>
      <c r="B1721" s="335"/>
      <c r="C1721" s="335"/>
      <c r="D1721" s="335"/>
      <c r="E1721" s="335"/>
      <c r="F1721" s="338"/>
      <c r="G1721" s="323"/>
      <c r="H1721" s="396" t="str">
        <f>IF(Business!$D$22&gt;0,+$G1721*Business!$D$20/Business!$D$22,"")</f>
        <v/>
      </c>
      <c r="I1721" s="396" t="str">
        <f>IF(Business!$D$22&gt;0,+$G1721*Business!$D$21/Business!$D$22,"")</f>
        <v/>
      </c>
    </row>
    <row r="1722" spans="1:9">
      <c r="A1722" s="334"/>
      <c r="B1722" s="335"/>
      <c r="C1722" s="335"/>
      <c r="D1722" s="335"/>
      <c r="E1722" s="335"/>
      <c r="F1722" s="338"/>
      <c r="G1722" s="323"/>
      <c r="H1722" s="396" t="str">
        <f>IF(Business!$D$22&gt;0,+$G1722*Business!$D$20/Business!$D$22,"")</f>
        <v/>
      </c>
      <c r="I1722" s="396" t="str">
        <f>IF(Business!$D$22&gt;0,+$G1722*Business!$D$21/Business!$D$22,"")</f>
        <v/>
      </c>
    </row>
    <row r="1723" spans="1:9">
      <c r="A1723" s="334"/>
      <c r="B1723" s="335"/>
      <c r="C1723" s="335"/>
      <c r="D1723" s="335"/>
      <c r="E1723" s="335"/>
      <c r="F1723" s="338"/>
      <c r="G1723" s="323"/>
      <c r="H1723" s="396" t="str">
        <f>IF(Business!$D$22&gt;0,+$G1723*Business!$D$20/Business!$D$22,"")</f>
        <v/>
      </c>
      <c r="I1723" s="396" t="str">
        <f>IF(Business!$D$22&gt;0,+$G1723*Business!$D$21/Business!$D$22,"")</f>
        <v/>
      </c>
    </row>
    <row r="1724" spans="1:9">
      <c r="A1724" s="334"/>
      <c r="B1724" s="335"/>
      <c r="C1724" s="335"/>
      <c r="D1724" s="335"/>
      <c r="E1724" s="335"/>
      <c r="F1724" s="338"/>
      <c r="G1724" s="323"/>
      <c r="H1724" s="396" t="str">
        <f>IF(Business!$D$22&gt;0,+$G1724*Business!$D$20/Business!$D$22,"")</f>
        <v/>
      </c>
      <c r="I1724" s="396" t="str">
        <f>IF(Business!$D$22&gt;0,+$G1724*Business!$D$21/Business!$D$22,"")</f>
        <v/>
      </c>
    </row>
    <row r="1725" spans="1:9">
      <c r="A1725" s="334"/>
      <c r="B1725" s="335"/>
      <c r="C1725" s="335"/>
      <c r="D1725" s="335"/>
      <c r="E1725" s="335"/>
      <c r="F1725" s="338"/>
      <c r="G1725" s="323"/>
      <c r="H1725" s="396" t="str">
        <f>IF(Business!$D$22&gt;0,+$G1725*Business!$D$20/Business!$D$22,"")</f>
        <v/>
      </c>
      <c r="I1725" s="396" t="str">
        <f>IF(Business!$D$22&gt;0,+$G1725*Business!$D$21/Business!$D$22,"")</f>
        <v/>
      </c>
    </row>
    <row r="1726" spans="1:9">
      <c r="A1726" s="334"/>
      <c r="B1726" s="335"/>
      <c r="C1726" s="335"/>
      <c r="D1726" s="335"/>
      <c r="E1726" s="335"/>
      <c r="F1726" s="338"/>
      <c r="G1726" s="323"/>
      <c r="H1726" s="396" t="str">
        <f>IF(Business!$D$22&gt;0,+$G1726*Business!$D$20/Business!$D$22,"")</f>
        <v/>
      </c>
      <c r="I1726" s="396" t="str">
        <f>IF(Business!$D$22&gt;0,+$G1726*Business!$D$21/Business!$D$22,"")</f>
        <v/>
      </c>
    </row>
    <row r="1727" spans="1:9">
      <c r="A1727" s="334"/>
      <c r="B1727" s="335"/>
      <c r="C1727" s="335"/>
      <c r="D1727" s="335"/>
      <c r="E1727" s="335"/>
      <c r="F1727" s="338"/>
      <c r="G1727" s="323"/>
      <c r="H1727" s="396" t="str">
        <f>IF(Business!$D$22&gt;0,+$G1727*Business!$D$20/Business!$D$22,"")</f>
        <v/>
      </c>
      <c r="I1727" s="396" t="str">
        <f>IF(Business!$D$22&gt;0,+$G1727*Business!$D$21/Business!$D$22,"")</f>
        <v/>
      </c>
    </row>
    <row r="1728" spans="1:9">
      <c r="A1728" s="334"/>
      <c r="B1728" s="335"/>
      <c r="C1728" s="335"/>
      <c r="D1728" s="335"/>
      <c r="E1728" s="335"/>
      <c r="F1728" s="338"/>
      <c r="G1728" s="323"/>
      <c r="H1728" s="396" t="str">
        <f>IF(Business!$D$22&gt;0,+$G1728*Business!$D$20/Business!$D$22,"")</f>
        <v/>
      </c>
      <c r="I1728" s="396" t="str">
        <f>IF(Business!$D$22&gt;0,+$G1728*Business!$D$21/Business!$D$22,"")</f>
        <v/>
      </c>
    </row>
    <row r="1729" spans="1:9">
      <c r="A1729" s="334"/>
      <c r="B1729" s="335"/>
      <c r="C1729" s="335"/>
      <c r="D1729" s="335"/>
      <c r="E1729" s="335"/>
      <c r="F1729" s="338"/>
      <c r="G1729" s="323"/>
      <c r="H1729" s="396" t="str">
        <f>IF(Business!$D$22&gt;0,+$G1729*Business!$D$20/Business!$D$22,"")</f>
        <v/>
      </c>
      <c r="I1729" s="396" t="str">
        <f>IF(Business!$D$22&gt;0,+$G1729*Business!$D$21/Business!$D$22,"")</f>
        <v/>
      </c>
    </row>
    <row r="1730" spans="1:9">
      <c r="A1730" s="334"/>
      <c r="B1730" s="335"/>
      <c r="C1730" s="335"/>
      <c r="D1730" s="335"/>
      <c r="E1730" s="335"/>
      <c r="F1730" s="338"/>
      <c r="G1730" s="323"/>
      <c r="H1730" s="396" t="str">
        <f>IF(Business!$D$22&gt;0,+$G1730*Business!$D$20/Business!$D$22,"")</f>
        <v/>
      </c>
      <c r="I1730" s="396" t="str">
        <f>IF(Business!$D$22&gt;0,+$G1730*Business!$D$21/Business!$D$22,"")</f>
        <v/>
      </c>
    </row>
    <row r="1731" spans="1:9">
      <c r="A1731" s="334"/>
      <c r="B1731" s="335"/>
      <c r="C1731" s="335"/>
      <c r="D1731" s="335"/>
      <c r="E1731" s="335"/>
      <c r="F1731" s="338"/>
      <c r="G1731" s="323"/>
      <c r="H1731" s="396" t="str">
        <f>IF(Business!$D$22&gt;0,+$G1731*Business!$D$20/Business!$D$22,"")</f>
        <v/>
      </c>
      <c r="I1731" s="396" t="str">
        <f>IF(Business!$D$22&gt;0,+$G1731*Business!$D$21/Business!$D$22,"")</f>
        <v/>
      </c>
    </row>
    <row r="1732" spans="1:9">
      <c r="A1732" s="334"/>
      <c r="B1732" s="335"/>
      <c r="C1732" s="335"/>
      <c r="D1732" s="335"/>
      <c r="E1732" s="335"/>
      <c r="F1732" s="338"/>
      <c r="G1732" s="323"/>
      <c r="H1732" s="396" t="str">
        <f>IF(Business!$D$22&gt;0,+$G1732*Business!$D$20/Business!$D$22,"")</f>
        <v/>
      </c>
      <c r="I1732" s="396" t="str">
        <f>IF(Business!$D$22&gt;0,+$G1732*Business!$D$21/Business!$D$22,"")</f>
        <v/>
      </c>
    </row>
    <row r="1733" spans="1:9">
      <c r="A1733" s="334"/>
      <c r="B1733" s="335"/>
      <c r="C1733" s="335"/>
      <c r="D1733" s="335"/>
      <c r="E1733" s="335"/>
      <c r="F1733" s="338"/>
      <c r="G1733" s="323"/>
      <c r="H1733" s="396" t="str">
        <f>IF(Business!$D$22&gt;0,+$G1733*Business!$D$20/Business!$D$22,"")</f>
        <v/>
      </c>
      <c r="I1733" s="396" t="str">
        <f>IF(Business!$D$22&gt;0,+$G1733*Business!$D$21/Business!$D$22,"")</f>
        <v/>
      </c>
    </row>
    <row r="1734" spans="1:9">
      <c r="A1734" s="334"/>
      <c r="B1734" s="335"/>
      <c r="C1734" s="335"/>
      <c r="D1734" s="335"/>
      <c r="E1734" s="335"/>
      <c r="F1734" s="338"/>
      <c r="G1734" s="323"/>
      <c r="H1734" s="396" t="str">
        <f>IF(Business!$D$22&gt;0,+$G1734*Business!$D$20/Business!$D$22,"")</f>
        <v/>
      </c>
      <c r="I1734" s="396" t="str">
        <f>IF(Business!$D$22&gt;0,+$G1734*Business!$D$21/Business!$D$22,"")</f>
        <v/>
      </c>
    </row>
    <row r="1735" spans="1:9">
      <c r="A1735" s="334"/>
      <c r="B1735" s="335"/>
      <c r="C1735" s="335"/>
      <c r="D1735" s="335"/>
      <c r="E1735" s="335"/>
      <c r="F1735" s="338"/>
      <c r="G1735" s="323"/>
      <c r="H1735" s="396" t="str">
        <f>IF(Business!$D$22&gt;0,+$G1735*Business!$D$20/Business!$D$22,"")</f>
        <v/>
      </c>
      <c r="I1735" s="396" t="str">
        <f>IF(Business!$D$22&gt;0,+$G1735*Business!$D$21/Business!$D$22,"")</f>
        <v/>
      </c>
    </row>
    <row r="1736" spans="1:9">
      <c r="A1736" s="334"/>
      <c r="B1736" s="335"/>
      <c r="C1736" s="335"/>
      <c r="D1736" s="335"/>
      <c r="E1736" s="335"/>
      <c r="F1736" s="338"/>
      <c r="G1736" s="323"/>
      <c r="H1736" s="396" t="str">
        <f>IF(Business!$D$22&gt;0,+$G1736*Business!$D$20/Business!$D$22,"")</f>
        <v/>
      </c>
      <c r="I1736" s="396" t="str">
        <f>IF(Business!$D$22&gt;0,+$G1736*Business!$D$21/Business!$D$22,"")</f>
        <v/>
      </c>
    </row>
    <row r="1737" spans="1:9">
      <c r="A1737" s="334"/>
      <c r="B1737" s="335"/>
      <c r="C1737" s="335"/>
      <c r="D1737" s="335"/>
      <c r="E1737" s="335"/>
      <c r="F1737" s="338"/>
      <c r="G1737" s="323"/>
      <c r="H1737" s="396" t="str">
        <f>IF(Business!$D$22&gt;0,+$G1737*Business!$D$20/Business!$D$22,"")</f>
        <v/>
      </c>
      <c r="I1737" s="396" t="str">
        <f>IF(Business!$D$22&gt;0,+$G1737*Business!$D$21/Business!$D$22,"")</f>
        <v/>
      </c>
    </row>
    <row r="1738" spans="1:9">
      <c r="A1738" s="334"/>
      <c r="B1738" s="335"/>
      <c r="C1738" s="335"/>
      <c r="D1738" s="335"/>
      <c r="E1738" s="335"/>
      <c r="F1738" s="338"/>
      <c r="G1738" s="323"/>
      <c r="H1738" s="396" t="str">
        <f>IF(Business!$D$22&gt;0,+$G1738*Business!$D$20/Business!$D$22,"")</f>
        <v/>
      </c>
      <c r="I1738" s="396" t="str">
        <f>IF(Business!$D$22&gt;0,+$G1738*Business!$D$21/Business!$D$22,"")</f>
        <v/>
      </c>
    </row>
    <row r="1739" spans="1:9">
      <c r="A1739" s="334"/>
      <c r="B1739" s="335"/>
      <c r="C1739" s="335"/>
      <c r="D1739" s="335"/>
      <c r="E1739" s="335"/>
      <c r="F1739" s="338"/>
      <c r="G1739" s="323"/>
      <c r="H1739" s="396" t="str">
        <f>IF(Business!$D$22&gt;0,+$G1739*Business!$D$20/Business!$D$22,"")</f>
        <v/>
      </c>
      <c r="I1739" s="396" t="str">
        <f>IF(Business!$D$22&gt;0,+$G1739*Business!$D$21/Business!$D$22,"")</f>
        <v/>
      </c>
    </row>
    <row r="1740" spans="1:9">
      <c r="A1740" s="334"/>
      <c r="B1740" s="335"/>
      <c r="C1740" s="335"/>
      <c r="D1740" s="335"/>
      <c r="E1740" s="335"/>
      <c r="F1740" s="338"/>
      <c r="G1740" s="323"/>
      <c r="H1740" s="396" t="str">
        <f>IF(Business!$D$22&gt;0,+$G1740*Business!$D$20/Business!$D$22,"")</f>
        <v/>
      </c>
      <c r="I1740" s="396" t="str">
        <f>IF(Business!$D$22&gt;0,+$G1740*Business!$D$21/Business!$D$22,"")</f>
        <v/>
      </c>
    </row>
    <row r="1741" spans="1:9">
      <c r="A1741" s="334"/>
      <c r="B1741" s="335"/>
      <c r="C1741" s="335"/>
      <c r="D1741" s="335"/>
      <c r="E1741" s="335"/>
      <c r="F1741" s="338"/>
      <c r="G1741" s="323"/>
      <c r="H1741" s="396" t="str">
        <f>IF(Business!$D$22&gt;0,+$G1741*Business!$D$20/Business!$D$22,"")</f>
        <v/>
      </c>
      <c r="I1741" s="396" t="str">
        <f>IF(Business!$D$22&gt;0,+$G1741*Business!$D$21/Business!$D$22,"")</f>
        <v/>
      </c>
    </row>
    <row r="1742" spans="1:9">
      <c r="A1742" s="334"/>
      <c r="B1742" s="335"/>
      <c r="C1742" s="335"/>
      <c r="D1742" s="335"/>
      <c r="E1742" s="335"/>
      <c r="F1742" s="338"/>
      <c r="G1742" s="323"/>
      <c r="H1742" s="396" t="str">
        <f>IF(Business!$D$22&gt;0,+$G1742*Business!$D$20/Business!$D$22,"")</f>
        <v/>
      </c>
      <c r="I1742" s="396" t="str">
        <f>IF(Business!$D$22&gt;0,+$G1742*Business!$D$21/Business!$D$22,"")</f>
        <v/>
      </c>
    </row>
    <row r="1743" spans="1:9">
      <c r="A1743" s="334"/>
      <c r="B1743" s="335"/>
      <c r="C1743" s="335"/>
      <c r="D1743" s="335"/>
      <c r="E1743" s="335"/>
      <c r="F1743" s="338"/>
      <c r="G1743" s="323"/>
      <c r="H1743" s="396" t="str">
        <f>IF(Business!$D$22&gt;0,+$G1743*Business!$D$20/Business!$D$22,"")</f>
        <v/>
      </c>
      <c r="I1743" s="396" t="str">
        <f>IF(Business!$D$22&gt;0,+$G1743*Business!$D$21/Business!$D$22,"")</f>
        <v/>
      </c>
    </row>
    <row r="1744" spans="1:9">
      <c r="A1744" s="334"/>
      <c r="B1744" s="335"/>
      <c r="C1744" s="335"/>
      <c r="D1744" s="335"/>
      <c r="E1744" s="335"/>
      <c r="F1744" s="338"/>
      <c r="G1744" s="323"/>
      <c r="H1744" s="396" t="str">
        <f>IF(Business!$D$22&gt;0,+$G1744*Business!$D$20/Business!$D$22,"")</f>
        <v/>
      </c>
      <c r="I1744" s="396" t="str">
        <f>IF(Business!$D$22&gt;0,+$G1744*Business!$D$21/Business!$D$22,"")</f>
        <v/>
      </c>
    </row>
    <row r="1745" spans="1:9">
      <c r="A1745" s="334"/>
      <c r="B1745" s="335"/>
      <c r="C1745" s="335"/>
      <c r="D1745" s="335"/>
      <c r="E1745" s="335"/>
      <c r="F1745" s="338"/>
      <c r="G1745" s="323"/>
      <c r="H1745" s="396" t="str">
        <f>IF(Business!$D$22&gt;0,+$G1745*Business!$D$20/Business!$D$22,"")</f>
        <v/>
      </c>
      <c r="I1745" s="396" t="str">
        <f>IF(Business!$D$22&gt;0,+$G1745*Business!$D$21/Business!$D$22,"")</f>
        <v/>
      </c>
    </row>
    <row r="1746" spans="1:9">
      <c r="A1746" s="334"/>
      <c r="B1746" s="335"/>
      <c r="C1746" s="335"/>
      <c r="D1746" s="335"/>
      <c r="E1746" s="335"/>
      <c r="F1746" s="338"/>
      <c r="G1746" s="323"/>
      <c r="H1746" s="396" t="str">
        <f>IF(Business!$D$22&gt;0,+$G1746*Business!$D$20/Business!$D$22,"")</f>
        <v/>
      </c>
      <c r="I1746" s="396" t="str">
        <f>IF(Business!$D$22&gt;0,+$G1746*Business!$D$21/Business!$D$22,"")</f>
        <v/>
      </c>
    </row>
    <row r="1747" spans="1:9">
      <c r="A1747" s="334"/>
      <c r="B1747" s="335"/>
      <c r="C1747" s="335"/>
      <c r="D1747" s="335"/>
      <c r="E1747" s="335"/>
      <c r="F1747" s="338"/>
      <c r="G1747" s="323"/>
      <c r="H1747" s="396" t="str">
        <f>IF(Business!$D$22&gt;0,+$G1747*Business!$D$20/Business!$D$22,"")</f>
        <v/>
      </c>
      <c r="I1747" s="396" t="str">
        <f>IF(Business!$D$22&gt;0,+$G1747*Business!$D$21/Business!$D$22,"")</f>
        <v/>
      </c>
    </row>
    <row r="1748" spans="1:9">
      <c r="A1748" s="334"/>
      <c r="B1748" s="335"/>
      <c r="C1748" s="335"/>
      <c r="D1748" s="335"/>
      <c r="E1748" s="335"/>
      <c r="F1748" s="338"/>
      <c r="G1748" s="323"/>
      <c r="H1748" s="396" t="str">
        <f>IF(Business!$D$22&gt;0,+$G1748*Business!$D$20/Business!$D$22,"")</f>
        <v/>
      </c>
      <c r="I1748" s="396" t="str">
        <f>IF(Business!$D$22&gt;0,+$G1748*Business!$D$21/Business!$D$22,"")</f>
        <v/>
      </c>
    </row>
    <row r="1749" spans="1:9">
      <c r="A1749" s="334"/>
      <c r="B1749" s="335"/>
      <c r="C1749" s="335"/>
      <c r="D1749" s="335"/>
      <c r="E1749" s="335"/>
      <c r="F1749" s="338"/>
      <c r="G1749" s="323"/>
      <c r="H1749" s="396" t="str">
        <f>IF(Business!$D$22&gt;0,+$G1749*Business!$D$20/Business!$D$22,"")</f>
        <v/>
      </c>
      <c r="I1749" s="396" t="str">
        <f>IF(Business!$D$22&gt;0,+$G1749*Business!$D$21/Business!$D$22,"")</f>
        <v/>
      </c>
    </row>
    <row r="1750" spans="1:9">
      <c r="A1750" s="334"/>
      <c r="B1750" s="335"/>
      <c r="C1750" s="335"/>
      <c r="D1750" s="335"/>
      <c r="E1750" s="335"/>
      <c r="F1750" s="338"/>
      <c r="G1750" s="323"/>
      <c r="H1750" s="396" t="str">
        <f>IF(Business!$D$22&gt;0,+$G1750*Business!$D$20/Business!$D$22,"")</f>
        <v/>
      </c>
      <c r="I1750" s="396" t="str">
        <f>IF(Business!$D$22&gt;0,+$G1750*Business!$D$21/Business!$D$22,"")</f>
        <v/>
      </c>
    </row>
    <row r="1751" spans="1:9">
      <c r="A1751" s="334"/>
      <c r="B1751" s="335"/>
      <c r="C1751" s="335"/>
      <c r="D1751" s="335"/>
      <c r="E1751" s="335"/>
      <c r="F1751" s="338"/>
      <c r="G1751" s="323"/>
      <c r="H1751" s="396" t="str">
        <f>IF(Business!$D$22&gt;0,+$G1751*Business!$D$20/Business!$D$22,"")</f>
        <v/>
      </c>
      <c r="I1751" s="396" t="str">
        <f>IF(Business!$D$22&gt;0,+$G1751*Business!$D$21/Business!$D$22,"")</f>
        <v/>
      </c>
    </row>
    <row r="1752" spans="1:9">
      <c r="A1752" s="334"/>
      <c r="B1752" s="335"/>
      <c r="C1752" s="335"/>
      <c r="D1752" s="335"/>
      <c r="E1752" s="335"/>
      <c r="F1752" s="338"/>
      <c r="G1752" s="323"/>
      <c r="H1752" s="396" t="str">
        <f>IF(Business!$D$22&gt;0,+$G1752*Business!$D$20/Business!$D$22,"")</f>
        <v/>
      </c>
      <c r="I1752" s="396" t="str">
        <f>IF(Business!$D$22&gt;0,+$G1752*Business!$D$21/Business!$D$22,"")</f>
        <v/>
      </c>
    </row>
    <row r="1753" spans="1:9">
      <c r="A1753" s="334"/>
      <c r="B1753" s="335"/>
      <c r="C1753" s="335"/>
      <c r="D1753" s="335"/>
      <c r="E1753" s="335"/>
      <c r="F1753" s="338"/>
      <c r="G1753" s="323"/>
      <c r="H1753" s="396" t="str">
        <f>IF(Business!$D$22&gt;0,+$G1753*Business!$D$20/Business!$D$22,"")</f>
        <v/>
      </c>
      <c r="I1753" s="396" t="str">
        <f>IF(Business!$D$22&gt;0,+$G1753*Business!$D$21/Business!$D$22,"")</f>
        <v/>
      </c>
    </row>
    <row r="1754" spans="1:9">
      <c r="A1754" s="334"/>
      <c r="B1754" s="335"/>
      <c r="C1754" s="335"/>
      <c r="D1754" s="335"/>
      <c r="E1754" s="335"/>
      <c r="F1754" s="338"/>
      <c r="G1754" s="323"/>
      <c r="H1754" s="396" t="str">
        <f>IF(Business!$D$22&gt;0,+$G1754*Business!$D$20/Business!$D$22,"")</f>
        <v/>
      </c>
      <c r="I1754" s="396" t="str">
        <f>IF(Business!$D$22&gt;0,+$G1754*Business!$D$21/Business!$D$22,"")</f>
        <v/>
      </c>
    </row>
    <row r="1755" spans="1:9">
      <c r="A1755" s="334"/>
      <c r="B1755" s="335"/>
      <c r="C1755" s="335"/>
      <c r="D1755" s="335"/>
      <c r="E1755" s="335"/>
      <c r="F1755" s="338"/>
      <c r="G1755" s="323"/>
      <c r="H1755" s="396" t="str">
        <f>IF(Business!$D$22&gt;0,+$G1755*Business!$D$20/Business!$D$22,"")</f>
        <v/>
      </c>
      <c r="I1755" s="396" t="str">
        <f>IF(Business!$D$22&gt;0,+$G1755*Business!$D$21/Business!$D$22,"")</f>
        <v/>
      </c>
    </row>
    <row r="1756" spans="1:9">
      <c r="A1756" s="334"/>
      <c r="B1756" s="335"/>
      <c r="C1756" s="335"/>
      <c r="D1756" s="335"/>
      <c r="E1756" s="335"/>
      <c r="F1756" s="338"/>
      <c r="G1756" s="323"/>
      <c r="H1756" s="396" t="str">
        <f>IF(Business!$D$22&gt;0,+$G1756*Business!$D$20/Business!$D$22,"")</f>
        <v/>
      </c>
      <c r="I1756" s="396" t="str">
        <f>IF(Business!$D$22&gt;0,+$G1756*Business!$D$21/Business!$D$22,"")</f>
        <v/>
      </c>
    </row>
    <row r="1757" spans="1:9">
      <c r="A1757" s="334"/>
      <c r="B1757" s="335"/>
      <c r="C1757" s="335"/>
      <c r="D1757" s="335"/>
      <c r="E1757" s="335"/>
      <c r="F1757" s="338"/>
      <c r="G1757" s="323"/>
      <c r="H1757" s="396" t="str">
        <f>IF(Business!$D$22&gt;0,+$G1757*Business!$D$20/Business!$D$22,"")</f>
        <v/>
      </c>
      <c r="I1757" s="396" t="str">
        <f>IF(Business!$D$22&gt;0,+$G1757*Business!$D$21/Business!$D$22,"")</f>
        <v/>
      </c>
    </row>
    <row r="1758" spans="1:9">
      <c r="A1758" s="334"/>
      <c r="B1758" s="335"/>
      <c r="C1758" s="335"/>
      <c r="D1758" s="335"/>
      <c r="E1758" s="335"/>
      <c r="F1758" s="338"/>
      <c r="G1758" s="323"/>
      <c r="H1758" s="396" t="str">
        <f>IF(Business!$D$22&gt;0,+$G1758*Business!$D$20/Business!$D$22,"")</f>
        <v/>
      </c>
      <c r="I1758" s="396" t="str">
        <f>IF(Business!$D$22&gt;0,+$G1758*Business!$D$21/Business!$D$22,"")</f>
        <v/>
      </c>
    </row>
    <row r="1759" spans="1:9">
      <c r="A1759" s="334"/>
      <c r="B1759" s="335"/>
      <c r="C1759" s="335"/>
      <c r="D1759" s="335"/>
      <c r="E1759" s="335"/>
      <c r="F1759" s="338"/>
      <c r="G1759" s="323"/>
      <c r="H1759" s="396" t="str">
        <f>IF(Business!$D$22&gt;0,+$G1759*Business!$D$20/Business!$D$22,"")</f>
        <v/>
      </c>
      <c r="I1759" s="396" t="str">
        <f>IF(Business!$D$22&gt;0,+$G1759*Business!$D$21/Business!$D$22,"")</f>
        <v/>
      </c>
    </row>
    <row r="1760" spans="1:9">
      <c r="A1760" s="334"/>
      <c r="B1760" s="335"/>
      <c r="C1760" s="335"/>
      <c r="D1760" s="335"/>
      <c r="E1760" s="335"/>
      <c r="F1760" s="338"/>
      <c r="G1760" s="323"/>
      <c r="H1760" s="396" t="str">
        <f>IF(Business!$D$22&gt;0,+$G1760*Business!$D$20/Business!$D$22,"")</f>
        <v/>
      </c>
      <c r="I1760" s="396" t="str">
        <f>IF(Business!$D$22&gt;0,+$G1760*Business!$D$21/Business!$D$22,"")</f>
        <v/>
      </c>
    </row>
    <row r="1761" spans="1:9">
      <c r="A1761" s="334"/>
      <c r="B1761" s="335"/>
      <c r="C1761" s="335"/>
      <c r="D1761" s="335"/>
      <c r="E1761" s="335"/>
      <c r="F1761" s="338"/>
      <c r="G1761" s="323"/>
      <c r="H1761" s="396" t="str">
        <f>IF(Business!$D$22&gt;0,+$G1761*Business!$D$20/Business!$D$22,"")</f>
        <v/>
      </c>
      <c r="I1761" s="396" t="str">
        <f>IF(Business!$D$22&gt;0,+$G1761*Business!$D$21/Business!$D$22,"")</f>
        <v/>
      </c>
    </row>
    <row r="1762" spans="1:9">
      <c r="A1762" s="334"/>
      <c r="B1762" s="335"/>
      <c r="C1762" s="335"/>
      <c r="D1762" s="335"/>
      <c r="E1762" s="335"/>
      <c r="F1762" s="338"/>
      <c r="G1762" s="323"/>
      <c r="H1762" s="396" t="str">
        <f>IF(Business!$D$22&gt;0,+$G1762*Business!$D$20/Business!$D$22,"")</f>
        <v/>
      </c>
      <c r="I1762" s="396" t="str">
        <f>IF(Business!$D$22&gt;0,+$G1762*Business!$D$21/Business!$D$22,"")</f>
        <v/>
      </c>
    </row>
    <row r="1763" spans="1:9">
      <c r="A1763" s="334"/>
      <c r="B1763" s="335"/>
      <c r="C1763" s="335"/>
      <c r="D1763" s="335"/>
      <c r="E1763" s="335"/>
      <c r="F1763" s="338"/>
      <c r="G1763" s="323"/>
      <c r="H1763" s="396" t="str">
        <f>IF(Business!$D$22&gt;0,+$G1763*Business!$D$20/Business!$D$22,"")</f>
        <v/>
      </c>
      <c r="I1763" s="396" t="str">
        <f>IF(Business!$D$22&gt;0,+$G1763*Business!$D$21/Business!$D$22,"")</f>
        <v/>
      </c>
    </row>
    <row r="1764" spans="1:9">
      <c r="A1764" s="334"/>
      <c r="B1764" s="335"/>
      <c r="C1764" s="335"/>
      <c r="D1764" s="335"/>
      <c r="E1764" s="335"/>
      <c r="F1764" s="338"/>
      <c r="G1764" s="323"/>
      <c r="H1764" s="396" t="str">
        <f>IF(Business!$D$22&gt;0,+$G1764*Business!$D$20/Business!$D$22,"")</f>
        <v/>
      </c>
      <c r="I1764" s="396" t="str">
        <f>IF(Business!$D$22&gt;0,+$G1764*Business!$D$21/Business!$D$22,"")</f>
        <v/>
      </c>
    </row>
    <row r="1765" spans="1:9">
      <c r="A1765" s="334"/>
      <c r="B1765" s="335"/>
      <c r="C1765" s="335"/>
      <c r="D1765" s="335"/>
      <c r="E1765" s="335"/>
      <c r="F1765" s="338"/>
      <c r="G1765" s="323"/>
      <c r="H1765" s="396" t="str">
        <f>IF(Business!$D$22&gt;0,+$G1765*Business!$D$20/Business!$D$22,"")</f>
        <v/>
      </c>
      <c r="I1765" s="396" t="str">
        <f>IF(Business!$D$22&gt;0,+$G1765*Business!$D$21/Business!$D$22,"")</f>
        <v/>
      </c>
    </row>
    <row r="1766" spans="1:9">
      <c r="A1766" s="334"/>
      <c r="B1766" s="335"/>
      <c r="C1766" s="335"/>
      <c r="D1766" s="335"/>
      <c r="E1766" s="335"/>
      <c r="F1766" s="338"/>
      <c r="G1766" s="323"/>
      <c r="H1766" s="396" t="str">
        <f>IF(Business!$D$22&gt;0,+$G1766*Business!$D$20/Business!$D$22,"")</f>
        <v/>
      </c>
      <c r="I1766" s="396" t="str">
        <f>IF(Business!$D$22&gt;0,+$G1766*Business!$D$21/Business!$D$22,"")</f>
        <v/>
      </c>
    </row>
    <row r="1767" spans="1:9">
      <c r="A1767" s="334"/>
      <c r="B1767" s="335"/>
      <c r="C1767" s="335"/>
      <c r="D1767" s="335"/>
      <c r="E1767" s="335"/>
      <c r="F1767" s="338"/>
      <c r="G1767" s="323"/>
      <c r="H1767" s="396" t="str">
        <f>IF(Business!$D$22&gt;0,+$G1767*Business!$D$20/Business!$D$22,"")</f>
        <v/>
      </c>
      <c r="I1767" s="396" t="str">
        <f>IF(Business!$D$22&gt;0,+$G1767*Business!$D$21/Business!$D$22,"")</f>
        <v/>
      </c>
    </row>
    <row r="1768" spans="1:9">
      <c r="A1768" s="334"/>
      <c r="B1768" s="335"/>
      <c r="C1768" s="335"/>
      <c r="D1768" s="335"/>
      <c r="E1768" s="335"/>
      <c r="F1768" s="338"/>
      <c r="G1768" s="323"/>
      <c r="H1768" s="396" t="str">
        <f>IF(Business!$D$22&gt;0,+$G1768*Business!$D$20/Business!$D$22,"")</f>
        <v/>
      </c>
      <c r="I1768" s="396" t="str">
        <f>IF(Business!$D$22&gt;0,+$G1768*Business!$D$21/Business!$D$22,"")</f>
        <v/>
      </c>
    </row>
    <row r="1769" spans="1:9">
      <c r="A1769" s="334"/>
      <c r="B1769" s="335"/>
      <c r="C1769" s="335"/>
      <c r="D1769" s="335"/>
      <c r="E1769" s="335"/>
      <c r="F1769" s="338"/>
      <c r="G1769" s="323"/>
      <c r="H1769" s="396" t="str">
        <f>IF(Business!$D$22&gt;0,+$G1769*Business!$D$20/Business!$D$22,"")</f>
        <v/>
      </c>
      <c r="I1769" s="396" t="str">
        <f>IF(Business!$D$22&gt;0,+$G1769*Business!$D$21/Business!$D$22,"")</f>
        <v/>
      </c>
    </row>
    <row r="1770" spans="1:9">
      <c r="A1770" s="334"/>
      <c r="B1770" s="335"/>
      <c r="C1770" s="335"/>
      <c r="D1770" s="335"/>
      <c r="E1770" s="335"/>
      <c r="F1770" s="338"/>
      <c r="G1770" s="323"/>
      <c r="H1770" s="396" t="str">
        <f>IF(Business!$D$22&gt;0,+$G1770*Business!$D$20/Business!$D$22,"")</f>
        <v/>
      </c>
      <c r="I1770" s="396" t="str">
        <f>IF(Business!$D$22&gt;0,+$G1770*Business!$D$21/Business!$D$22,"")</f>
        <v/>
      </c>
    </row>
    <row r="1771" spans="1:9">
      <c r="A1771" s="334"/>
      <c r="B1771" s="335"/>
      <c r="C1771" s="335"/>
      <c r="D1771" s="335"/>
      <c r="E1771" s="335"/>
      <c r="F1771" s="338"/>
      <c r="G1771" s="323"/>
      <c r="H1771" s="396" t="str">
        <f>IF(Business!$D$22&gt;0,+$G1771*Business!$D$20/Business!$D$22,"")</f>
        <v/>
      </c>
      <c r="I1771" s="396" t="str">
        <f>IF(Business!$D$22&gt;0,+$G1771*Business!$D$21/Business!$D$22,"")</f>
        <v/>
      </c>
    </row>
    <row r="1772" spans="1:9">
      <c r="A1772" s="334"/>
      <c r="B1772" s="335"/>
      <c r="C1772" s="335"/>
      <c r="D1772" s="335"/>
      <c r="E1772" s="335"/>
      <c r="F1772" s="338"/>
      <c r="G1772" s="323"/>
      <c r="H1772" s="396" t="str">
        <f>IF(Business!$D$22&gt;0,+$G1772*Business!$D$20/Business!$D$22,"")</f>
        <v/>
      </c>
      <c r="I1772" s="396" t="str">
        <f>IF(Business!$D$22&gt;0,+$G1772*Business!$D$21/Business!$D$22,"")</f>
        <v/>
      </c>
    </row>
    <row r="1773" spans="1:9">
      <c r="A1773" s="334"/>
      <c r="B1773" s="335"/>
      <c r="C1773" s="335"/>
      <c r="D1773" s="335"/>
      <c r="E1773" s="335"/>
      <c r="F1773" s="338"/>
      <c r="G1773" s="323"/>
      <c r="H1773" s="396" t="str">
        <f>IF(Business!$D$22&gt;0,+$G1773*Business!$D$20/Business!$D$22,"")</f>
        <v/>
      </c>
      <c r="I1773" s="396" t="str">
        <f>IF(Business!$D$22&gt;0,+$G1773*Business!$D$21/Business!$D$22,"")</f>
        <v/>
      </c>
    </row>
    <row r="1774" spans="1:9">
      <c r="A1774" s="334"/>
      <c r="B1774" s="335"/>
      <c r="C1774" s="335"/>
      <c r="D1774" s="335"/>
      <c r="E1774" s="335"/>
      <c r="F1774" s="338"/>
      <c r="G1774" s="323"/>
      <c r="H1774" s="396" t="str">
        <f>IF(Business!$D$22&gt;0,+$G1774*Business!$D$20/Business!$D$22,"")</f>
        <v/>
      </c>
      <c r="I1774" s="396" t="str">
        <f>IF(Business!$D$22&gt;0,+$G1774*Business!$D$21/Business!$D$22,"")</f>
        <v/>
      </c>
    </row>
    <row r="1775" spans="1:9">
      <c r="A1775" s="334"/>
      <c r="B1775" s="335"/>
      <c r="C1775" s="335"/>
      <c r="D1775" s="335"/>
      <c r="E1775" s="335"/>
      <c r="F1775" s="338"/>
      <c r="G1775" s="323"/>
      <c r="H1775" s="396" t="str">
        <f>IF(Business!$D$22&gt;0,+$G1775*Business!$D$20/Business!$D$22,"")</f>
        <v/>
      </c>
      <c r="I1775" s="396" t="str">
        <f>IF(Business!$D$22&gt;0,+$G1775*Business!$D$21/Business!$D$22,"")</f>
        <v/>
      </c>
    </row>
    <row r="1776" spans="1:9">
      <c r="A1776" s="334"/>
      <c r="B1776" s="335"/>
      <c r="C1776" s="335"/>
      <c r="D1776" s="335"/>
      <c r="E1776" s="335"/>
      <c r="F1776" s="338"/>
      <c r="G1776" s="323"/>
      <c r="H1776" s="396" t="str">
        <f>IF(Business!$D$22&gt;0,+$G1776*Business!$D$20/Business!$D$22,"")</f>
        <v/>
      </c>
      <c r="I1776" s="396" t="str">
        <f>IF(Business!$D$22&gt;0,+$G1776*Business!$D$21/Business!$D$22,"")</f>
        <v/>
      </c>
    </row>
    <row r="1777" spans="1:9">
      <c r="A1777" s="334"/>
      <c r="B1777" s="335"/>
      <c r="C1777" s="335"/>
      <c r="D1777" s="335"/>
      <c r="E1777" s="335"/>
      <c r="F1777" s="338"/>
      <c r="G1777" s="323"/>
      <c r="H1777" s="396" t="str">
        <f>IF(Business!$D$22&gt;0,+$G1777*Business!$D$20/Business!$D$22,"")</f>
        <v/>
      </c>
      <c r="I1777" s="396" t="str">
        <f>IF(Business!$D$22&gt;0,+$G1777*Business!$D$21/Business!$D$22,"")</f>
        <v/>
      </c>
    </row>
    <row r="1778" spans="1:9">
      <c r="A1778" s="334"/>
      <c r="B1778" s="335"/>
      <c r="C1778" s="335"/>
      <c r="D1778" s="335"/>
      <c r="E1778" s="335"/>
      <c r="F1778" s="338"/>
      <c r="G1778" s="323"/>
      <c r="H1778" s="396" t="str">
        <f>IF(Business!$D$22&gt;0,+$G1778*Business!$D$20/Business!$D$22,"")</f>
        <v/>
      </c>
      <c r="I1778" s="396" t="str">
        <f>IF(Business!$D$22&gt;0,+$G1778*Business!$D$21/Business!$D$22,"")</f>
        <v/>
      </c>
    </row>
    <row r="1779" spans="1:9">
      <c r="A1779" s="334"/>
      <c r="B1779" s="335"/>
      <c r="C1779" s="335"/>
      <c r="D1779" s="335"/>
      <c r="E1779" s="335"/>
      <c r="F1779" s="338"/>
      <c r="G1779" s="323"/>
      <c r="H1779" s="396" t="str">
        <f>IF(Business!$D$22&gt;0,+$G1779*Business!$D$20/Business!$D$22,"")</f>
        <v/>
      </c>
      <c r="I1779" s="396" t="str">
        <f>IF(Business!$D$22&gt;0,+$G1779*Business!$D$21/Business!$D$22,"")</f>
        <v/>
      </c>
    </row>
    <row r="1780" spans="1:9">
      <c r="A1780" s="334"/>
      <c r="B1780" s="335"/>
      <c r="C1780" s="335"/>
      <c r="D1780" s="335"/>
      <c r="E1780" s="335"/>
      <c r="F1780" s="338"/>
      <c r="G1780" s="323"/>
      <c r="H1780" s="396" t="str">
        <f>IF(Business!$D$22&gt;0,+$G1780*Business!$D$20/Business!$D$22,"")</f>
        <v/>
      </c>
      <c r="I1780" s="396" t="str">
        <f>IF(Business!$D$22&gt;0,+$G1780*Business!$D$21/Business!$D$22,"")</f>
        <v/>
      </c>
    </row>
    <row r="1781" spans="1:9">
      <c r="A1781" s="334"/>
      <c r="B1781" s="335"/>
      <c r="C1781" s="335"/>
      <c r="D1781" s="335"/>
      <c r="E1781" s="335"/>
      <c r="F1781" s="338"/>
      <c r="G1781" s="323"/>
      <c r="H1781" s="396" t="str">
        <f>IF(Business!$D$22&gt;0,+$G1781*Business!$D$20/Business!$D$22,"")</f>
        <v/>
      </c>
      <c r="I1781" s="396" t="str">
        <f>IF(Business!$D$22&gt;0,+$G1781*Business!$D$21/Business!$D$22,"")</f>
        <v/>
      </c>
    </row>
    <row r="1782" spans="1:9">
      <c r="A1782" s="334"/>
      <c r="B1782" s="335"/>
      <c r="C1782" s="335"/>
      <c r="D1782" s="335"/>
      <c r="E1782" s="335"/>
      <c r="F1782" s="338"/>
      <c r="G1782" s="323"/>
      <c r="H1782" s="396" t="str">
        <f>IF(Business!$D$22&gt;0,+$G1782*Business!$D$20/Business!$D$22,"")</f>
        <v/>
      </c>
      <c r="I1782" s="396" t="str">
        <f>IF(Business!$D$22&gt;0,+$G1782*Business!$D$21/Business!$D$22,"")</f>
        <v/>
      </c>
    </row>
    <row r="1783" spans="1:9">
      <c r="A1783" s="334"/>
      <c r="B1783" s="335"/>
      <c r="C1783" s="335"/>
      <c r="D1783" s="335"/>
      <c r="E1783" s="335"/>
      <c r="F1783" s="338"/>
      <c r="G1783" s="323"/>
      <c r="H1783" s="396" t="str">
        <f>IF(Business!$D$22&gt;0,+$G1783*Business!$D$20/Business!$D$22,"")</f>
        <v/>
      </c>
      <c r="I1783" s="396" t="str">
        <f>IF(Business!$D$22&gt;0,+$G1783*Business!$D$21/Business!$D$22,"")</f>
        <v/>
      </c>
    </row>
    <row r="1784" spans="1:9">
      <c r="A1784" s="334"/>
      <c r="B1784" s="335"/>
      <c r="C1784" s="335"/>
      <c r="D1784" s="335"/>
      <c r="E1784" s="335"/>
      <c r="F1784" s="338"/>
      <c r="G1784" s="323"/>
      <c r="H1784" s="396" t="str">
        <f>IF(Business!$D$22&gt;0,+$G1784*Business!$D$20/Business!$D$22,"")</f>
        <v/>
      </c>
      <c r="I1784" s="396" t="str">
        <f>IF(Business!$D$22&gt;0,+$G1784*Business!$D$21/Business!$D$22,"")</f>
        <v/>
      </c>
    </row>
    <row r="1785" spans="1:9">
      <c r="A1785" s="334"/>
      <c r="B1785" s="335"/>
      <c r="C1785" s="335"/>
      <c r="D1785" s="335"/>
      <c r="E1785" s="335"/>
      <c r="F1785" s="338"/>
      <c r="G1785" s="323"/>
      <c r="H1785" s="396" t="str">
        <f>IF(Business!$D$22&gt;0,+$G1785*Business!$D$20/Business!$D$22,"")</f>
        <v/>
      </c>
      <c r="I1785" s="396" t="str">
        <f>IF(Business!$D$22&gt;0,+$G1785*Business!$D$21/Business!$D$22,"")</f>
        <v/>
      </c>
    </row>
    <row r="1786" spans="1:9">
      <c r="A1786" s="334"/>
      <c r="B1786" s="335"/>
      <c r="C1786" s="335"/>
      <c r="D1786" s="335"/>
      <c r="E1786" s="335"/>
      <c r="F1786" s="338"/>
      <c r="G1786" s="323"/>
      <c r="H1786" s="396" t="str">
        <f>IF(Business!$D$22&gt;0,+$G1786*Business!$D$20/Business!$D$22,"")</f>
        <v/>
      </c>
      <c r="I1786" s="396" t="str">
        <f>IF(Business!$D$22&gt;0,+$G1786*Business!$D$21/Business!$D$22,"")</f>
        <v/>
      </c>
    </row>
    <row r="1787" spans="1:9">
      <c r="A1787" s="334"/>
      <c r="B1787" s="335"/>
      <c r="C1787" s="335"/>
      <c r="D1787" s="335"/>
      <c r="E1787" s="335"/>
      <c r="F1787" s="338"/>
      <c r="G1787" s="323"/>
      <c r="H1787" s="396" t="str">
        <f>IF(Business!$D$22&gt;0,+$G1787*Business!$D$20/Business!$D$22,"")</f>
        <v/>
      </c>
      <c r="I1787" s="396" t="str">
        <f>IF(Business!$D$22&gt;0,+$G1787*Business!$D$21/Business!$D$22,"")</f>
        <v/>
      </c>
    </row>
    <row r="1788" spans="1:9">
      <c r="A1788" s="334"/>
      <c r="B1788" s="335"/>
      <c r="C1788" s="335"/>
      <c r="D1788" s="335"/>
      <c r="E1788" s="335"/>
      <c r="F1788" s="338"/>
      <c r="G1788" s="323"/>
      <c r="H1788" s="396" t="str">
        <f>IF(Business!$D$22&gt;0,+$G1788*Business!$D$20/Business!$D$22,"")</f>
        <v/>
      </c>
      <c r="I1788" s="396" t="str">
        <f>IF(Business!$D$22&gt;0,+$G1788*Business!$D$21/Business!$D$22,"")</f>
        <v/>
      </c>
    </row>
    <row r="1789" spans="1:9">
      <c r="A1789" s="334"/>
      <c r="B1789" s="335"/>
      <c r="C1789" s="335"/>
      <c r="D1789" s="335"/>
      <c r="E1789" s="335"/>
      <c r="F1789" s="338"/>
      <c r="G1789" s="323"/>
      <c r="H1789" s="396" t="str">
        <f>IF(Business!$D$22&gt;0,+$G1789*Business!$D$20/Business!$D$22,"")</f>
        <v/>
      </c>
      <c r="I1789" s="396" t="str">
        <f>IF(Business!$D$22&gt;0,+$G1789*Business!$D$21/Business!$D$22,"")</f>
        <v/>
      </c>
    </row>
    <row r="1790" spans="1:9">
      <c r="A1790" s="334"/>
      <c r="B1790" s="335"/>
      <c r="C1790" s="335"/>
      <c r="D1790" s="335"/>
      <c r="E1790" s="335"/>
      <c r="F1790" s="338"/>
      <c r="G1790" s="323"/>
      <c r="H1790" s="396" t="str">
        <f>IF(Business!$D$22&gt;0,+$G1790*Business!$D$20/Business!$D$22,"")</f>
        <v/>
      </c>
      <c r="I1790" s="396" t="str">
        <f>IF(Business!$D$22&gt;0,+$G1790*Business!$D$21/Business!$D$22,"")</f>
        <v/>
      </c>
    </row>
    <row r="1791" spans="1:9">
      <c r="A1791" s="334"/>
      <c r="B1791" s="335"/>
      <c r="C1791" s="335"/>
      <c r="D1791" s="335"/>
      <c r="E1791" s="335"/>
      <c r="F1791" s="338"/>
      <c r="G1791" s="323"/>
      <c r="H1791" s="396" t="str">
        <f>IF(Business!$D$22&gt;0,+$G1791*Business!$D$20/Business!$D$22,"")</f>
        <v/>
      </c>
      <c r="I1791" s="396" t="str">
        <f>IF(Business!$D$22&gt;0,+$G1791*Business!$D$21/Business!$D$22,"")</f>
        <v/>
      </c>
    </row>
    <row r="1792" spans="1:9">
      <c r="A1792" s="334"/>
      <c r="B1792" s="335"/>
      <c r="C1792" s="335"/>
      <c r="D1792" s="335"/>
      <c r="E1792" s="335"/>
      <c r="F1792" s="338"/>
      <c r="G1792" s="323"/>
      <c r="H1792" s="396" t="str">
        <f>IF(Business!$D$22&gt;0,+$G1792*Business!$D$20/Business!$D$22,"")</f>
        <v/>
      </c>
      <c r="I1792" s="396" t="str">
        <f>IF(Business!$D$22&gt;0,+$G1792*Business!$D$21/Business!$D$22,"")</f>
        <v/>
      </c>
    </row>
    <row r="1793" spans="1:9">
      <c r="A1793" s="334"/>
      <c r="B1793" s="335"/>
      <c r="C1793" s="335"/>
      <c r="D1793" s="335"/>
      <c r="E1793" s="335"/>
      <c r="F1793" s="338"/>
      <c r="G1793" s="323"/>
      <c r="H1793" s="396" t="str">
        <f>IF(Business!$D$22&gt;0,+$G1793*Business!$D$20/Business!$D$22,"")</f>
        <v/>
      </c>
      <c r="I1793" s="396" t="str">
        <f>IF(Business!$D$22&gt;0,+$G1793*Business!$D$21/Business!$D$22,"")</f>
        <v/>
      </c>
    </row>
    <row r="1794" spans="1:9">
      <c r="A1794" s="334"/>
      <c r="B1794" s="335"/>
      <c r="C1794" s="335"/>
      <c r="D1794" s="335"/>
      <c r="E1794" s="335"/>
      <c r="F1794" s="338"/>
      <c r="G1794" s="323"/>
      <c r="H1794" s="396" t="str">
        <f>IF(Business!$D$22&gt;0,+$G1794*Business!$D$20/Business!$D$22,"")</f>
        <v/>
      </c>
      <c r="I1794" s="396" t="str">
        <f>IF(Business!$D$22&gt;0,+$G1794*Business!$D$21/Business!$D$22,"")</f>
        <v/>
      </c>
    </row>
    <row r="1795" spans="1:9">
      <c r="A1795" s="334"/>
      <c r="B1795" s="335"/>
      <c r="C1795" s="335"/>
      <c r="D1795" s="335"/>
      <c r="E1795" s="335"/>
      <c r="F1795" s="338"/>
      <c r="G1795" s="323"/>
      <c r="H1795" s="396" t="str">
        <f>IF(Business!$D$22&gt;0,+$G1795*Business!$D$20/Business!$D$22,"")</f>
        <v/>
      </c>
      <c r="I1795" s="396" t="str">
        <f>IF(Business!$D$22&gt;0,+$G1795*Business!$D$21/Business!$D$22,"")</f>
        <v/>
      </c>
    </row>
    <row r="1796" spans="1:9">
      <c r="A1796" s="334"/>
      <c r="B1796" s="335"/>
      <c r="C1796" s="335"/>
      <c r="D1796" s="335"/>
      <c r="E1796" s="335"/>
      <c r="F1796" s="338"/>
      <c r="G1796" s="323"/>
      <c r="H1796" s="396" t="str">
        <f>IF(Business!$D$22&gt;0,+$G1796*Business!$D$20/Business!$D$22,"")</f>
        <v/>
      </c>
      <c r="I1796" s="396" t="str">
        <f>IF(Business!$D$22&gt;0,+$G1796*Business!$D$21/Business!$D$22,"")</f>
        <v/>
      </c>
    </row>
    <row r="1797" spans="1:9">
      <c r="A1797" s="334"/>
      <c r="B1797" s="335"/>
      <c r="C1797" s="335"/>
      <c r="D1797" s="335"/>
      <c r="E1797" s="335"/>
      <c r="F1797" s="338"/>
      <c r="G1797" s="323"/>
      <c r="H1797" s="396" t="str">
        <f>IF(Business!$D$22&gt;0,+$G1797*Business!$D$20/Business!$D$22,"")</f>
        <v/>
      </c>
      <c r="I1797" s="396" t="str">
        <f>IF(Business!$D$22&gt;0,+$G1797*Business!$D$21/Business!$D$22,"")</f>
        <v/>
      </c>
    </row>
    <row r="1798" spans="1:9">
      <c r="A1798" s="334"/>
      <c r="B1798" s="335"/>
      <c r="C1798" s="335"/>
      <c r="D1798" s="335"/>
      <c r="E1798" s="335"/>
      <c r="F1798" s="338"/>
      <c r="G1798" s="323"/>
      <c r="H1798" s="396" t="str">
        <f>IF(Business!$D$22&gt;0,+$G1798*Business!$D$20/Business!$D$22,"")</f>
        <v/>
      </c>
      <c r="I1798" s="396" t="str">
        <f>IF(Business!$D$22&gt;0,+$G1798*Business!$D$21/Business!$D$22,"")</f>
        <v/>
      </c>
    </row>
    <row r="1799" spans="1:9">
      <c r="A1799" s="334"/>
      <c r="B1799" s="335"/>
      <c r="C1799" s="335"/>
      <c r="D1799" s="335"/>
      <c r="E1799" s="335"/>
      <c r="F1799" s="338"/>
      <c r="G1799" s="323"/>
      <c r="H1799" s="396" t="str">
        <f>IF(Business!$D$22&gt;0,+$G1799*Business!$D$20/Business!$D$22,"")</f>
        <v/>
      </c>
      <c r="I1799" s="396" t="str">
        <f>IF(Business!$D$22&gt;0,+$G1799*Business!$D$21/Business!$D$22,"")</f>
        <v/>
      </c>
    </row>
    <row r="1800" spans="1:9">
      <c r="A1800" s="334"/>
      <c r="B1800" s="335"/>
      <c r="C1800" s="335"/>
      <c r="D1800" s="335"/>
      <c r="E1800" s="335"/>
      <c r="F1800" s="338"/>
      <c r="G1800" s="323"/>
      <c r="H1800" s="396" t="str">
        <f>IF(Business!$D$22&gt;0,+$G1800*Business!$D$20/Business!$D$22,"")</f>
        <v/>
      </c>
      <c r="I1800" s="396" t="str">
        <f>IF(Business!$D$22&gt;0,+$G1800*Business!$D$21/Business!$D$22,"")</f>
        <v/>
      </c>
    </row>
    <row r="1801" spans="1:9">
      <c r="A1801" s="334"/>
      <c r="B1801" s="335"/>
      <c r="C1801" s="335"/>
      <c r="D1801" s="335"/>
      <c r="E1801" s="335"/>
      <c r="F1801" s="338"/>
      <c r="G1801" s="323"/>
      <c r="H1801" s="396" t="str">
        <f>IF(Business!$D$22&gt;0,+$G1801*Business!$D$20/Business!$D$22,"")</f>
        <v/>
      </c>
      <c r="I1801" s="396" t="str">
        <f>IF(Business!$D$22&gt;0,+$G1801*Business!$D$21/Business!$D$22,"")</f>
        <v/>
      </c>
    </row>
    <row r="1802" spans="1:9">
      <c r="A1802" s="334"/>
      <c r="B1802" s="335"/>
      <c r="C1802" s="335"/>
      <c r="D1802" s="335"/>
      <c r="E1802" s="335"/>
      <c r="F1802" s="338"/>
      <c r="G1802" s="323"/>
      <c r="H1802" s="396" t="str">
        <f>IF(Business!$D$22&gt;0,+$G1802*Business!$D$20/Business!$D$22,"")</f>
        <v/>
      </c>
      <c r="I1802" s="396" t="str">
        <f>IF(Business!$D$22&gt;0,+$G1802*Business!$D$21/Business!$D$22,"")</f>
        <v/>
      </c>
    </row>
    <row r="1803" spans="1:9">
      <c r="A1803" s="334"/>
      <c r="B1803" s="335"/>
      <c r="C1803" s="335"/>
      <c r="D1803" s="335"/>
      <c r="E1803" s="335"/>
      <c r="F1803" s="338"/>
      <c r="G1803" s="323"/>
      <c r="H1803" s="396" t="str">
        <f>IF(Business!$D$22&gt;0,+$G1803*Business!$D$20/Business!$D$22,"")</f>
        <v/>
      </c>
      <c r="I1803" s="396" t="str">
        <f>IF(Business!$D$22&gt;0,+$G1803*Business!$D$21/Business!$D$22,"")</f>
        <v/>
      </c>
    </row>
    <row r="1804" spans="1:9">
      <c r="A1804" s="334"/>
      <c r="B1804" s="335"/>
      <c r="C1804" s="335"/>
      <c r="D1804" s="335"/>
      <c r="E1804" s="335"/>
      <c r="F1804" s="338"/>
      <c r="G1804" s="323"/>
      <c r="H1804" s="396" t="str">
        <f>IF(Business!$D$22&gt;0,+$G1804*Business!$D$20/Business!$D$22,"")</f>
        <v/>
      </c>
      <c r="I1804" s="396" t="str">
        <f>IF(Business!$D$22&gt;0,+$G1804*Business!$D$21/Business!$D$22,"")</f>
        <v/>
      </c>
    </row>
    <row r="1805" spans="1:9">
      <c r="A1805" s="334"/>
      <c r="B1805" s="335"/>
      <c r="C1805" s="335"/>
      <c r="D1805" s="335"/>
      <c r="E1805" s="335"/>
      <c r="F1805" s="338"/>
      <c r="G1805" s="323"/>
      <c r="H1805" s="396" t="str">
        <f>IF(Business!$D$22&gt;0,+$G1805*Business!$D$20/Business!$D$22,"")</f>
        <v/>
      </c>
      <c r="I1805" s="396" t="str">
        <f>IF(Business!$D$22&gt;0,+$G1805*Business!$D$21/Business!$D$22,"")</f>
        <v/>
      </c>
    </row>
    <row r="1806" spans="1:9">
      <c r="A1806" s="334"/>
      <c r="B1806" s="335"/>
      <c r="C1806" s="335"/>
      <c r="D1806" s="335"/>
      <c r="E1806" s="335"/>
      <c r="F1806" s="338"/>
      <c r="G1806" s="323"/>
      <c r="H1806" s="396" t="str">
        <f>IF(Business!$D$22&gt;0,+$G1806*Business!$D$20/Business!$D$22,"")</f>
        <v/>
      </c>
      <c r="I1806" s="396" t="str">
        <f>IF(Business!$D$22&gt;0,+$G1806*Business!$D$21/Business!$D$22,"")</f>
        <v/>
      </c>
    </row>
    <row r="1807" spans="1:9">
      <c r="A1807" s="334"/>
      <c r="B1807" s="335"/>
      <c r="C1807" s="335"/>
      <c r="D1807" s="335"/>
      <c r="E1807" s="335"/>
      <c r="F1807" s="338"/>
      <c r="G1807" s="323"/>
      <c r="H1807" s="396" t="str">
        <f>IF(Business!$D$22&gt;0,+$G1807*Business!$D$20/Business!$D$22,"")</f>
        <v/>
      </c>
      <c r="I1807" s="396" t="str">
        <f>IF(Business!$D$22&gt;0,+$G1807*Business!$D$21/Business!$D$22,"")</f>
        <v/>
      </c>
    </row>
    <row r="1808" spans="1:9">
      <c r="A1808" s="334"/>
      <c r="B1808" s="335"/>
      <c r="C1808" s="335"/>
      <c r="D1808" s="335"/>
      <c r="E1808" s="335"/>
      <c r="F1808" s="338"/>
      <c r="G1808" s="323"/>
      <c r="H1808" s="396" t="str">
        <f>IF(Business!$D$22&gt;0,+$G1808*Business!$D$20/Business!$D$22,"")</f>
        <v/>
      </c>
      <c r="I1808" s="396" t="str">
        <f>IF(Business!$D$22&gt;0,+$G1808*Business!$D$21/Business!$D$22,"")</f>
        <v/>
      </c>
    </row>
    <row r="1809" spans="1:9">
      <c r="A1809" s="334"/>
      <c r="B1809" s="335"/>
      <c r="C1809" s="335"/>
      <c r="D1809" s="335"/>
      <c r="E1809" s="335"/>
      <c r="F1809" s="338"/>
      <c r="G1809" s="323"/>
      <c r="H1809" s="396" t="str">
        <f>IF(Business!$D$22&gt;0,+$G1809*Business!$D$20/Business!$D$22,"")</f>
        <v/>
      </c>
      <c r="I1809" s="396" t="str">
        <f>IF(Business!$D$22&gt;0,+$G1809*Business!$D$21/Business!$D$22,"")</f>
        <v/>
      </c>
    </row>
    <row r="1810" spans="1:9">
      <c r="A1810" s="334"/>
      <c r="B1810" s="335"/>
      <c r="C1810" s="335"/>
      <c r="D1810" s="335"/>
      <c r="E1810" s="335"/>
      <c r="F1810" s="338"/>
      <c r="G1810" s="323"/>
      <c r="H1810" s="396" t="str">
        <f>IF(Business!$D$22&gt;0,+$G1810*Business!$D$20/Business!$D$22,"")</f>
        <v/>
      </c>
      <c r="I1810" s="396" t="str">
        <f>IF(Business!$D$22&gt;0,+$G1810*Business!$D$21/Business!$D$22,"")</f>
        <v/>
      </c>
    </row>
    <row r="1811" spans="1:9">
      <c r="A1811" s="334"/>
      <c r="B1811" s="335"/>
      <c r="C1811" s="335"/>
      <c r="D1811" s="335"/>
      <c r="E1811" s="335"/>
      <c r="F1811" s="338"/>
      <c r="G1811" s="323"/>
      <c r="H1811" s="396" t="str">
        <f>IF(Business!$D$22&gt;0,+$G1811*Business!$D$20/Business!$D$22,"")</f>
        <v/>
      </c>
      <c r="I1811" s="396" t="str">
        <f>IF(Business!$D$22&gt;0,+$G1811*Business!$D$21/Business!$D$22,"")</f>
        <v/>
      </c>
    </row>
    <row r="1812" spans="1:9">
      <c r="A1812" s="334"/>
      <c r="B1812" s="335"/>
      <c r="C1812" s="335"/>
      <c r="D1812" s="335"/>
      <c r="E1812" s="335"/>
      <c r="F1812" s="338"/>
      <c r="G1812" s="323"/>
      <c r="H1812" s="396" t="str">
        <f>IF(Business!$D$22&gt;0,+$G1812*Business!$D$20/Business!$D$22,"")</f>
        <v/>
      </c>
      <c r="I1812" s="396" t="str">
        <f>IF(Business!$D$22&gt;0,+$G1812*Business!$D$21/Business!$D$22,"")</f>
        <v/>
      </c>
    </row>
    <row r="1813" spans="1:9">
      <c r="A1813" s="334"/>
      <c r="B1813" s="335"/>
      <c r="C1813" s="335"/>
      <c r="D1813" s="335"/>
      <c r="E1813" s="335"/>
      <c r="F1813" s="338"/>
      <c r="G1813" s="323"/>
      <c r="H1813" s="396" t="str">
        <f>IF(Business!$D$22&gt;0,+$G1813*Business!$D$20/Business!$D$22,"")</f>
        <v/>
      </c>
      <c r="I1813" s="396" t="str">
        <f>IF(Business!$D$22&gt;0,+$G1813*Business!$D$21/Business!$D$22,"")</f>
        <v/>
      </c>
    </row>
    <row r="1814" spans="1:9">
      <c r="A1814" s="334"/>
      <c r="B1814" s="335"/>
      <c r="C1814" s="335"/>
      <c r="D1814" s="335"/>
      <c r="E1814" s="335"/>
      <c r="F1814" s="338"/>
      <c r="G1814" s="323"/>
      <c r="H1814" s="396" t="str">
        <f>IF(Business!$D$22&gt;0,+$G1814*Business!$D$20/Business!$D$22,"")</f>
        <v/>
      </c>
      <c r="I1814" s="396" t="str">
        <f>IF(Business!$D$22&gt;0,+$G1814*Business!$D$21/Business!$D$22,"")</f>
        <v/>
      </c>
    </row>
    <row r="1815" spans="1:9">
      <c r="A1815" s="334"/>
      <c r="B1815" s="335"/>
      <c r="C1815" s="335"/>
      <c r="D1815" s="335"/>
      <c r="E1815" s="335"/>
      <c r="F1815" s="338"/>
      <c r="G1815" s="323"/>
      <c r="H1815" s="396" t="str">
        <f>IF(Business!$D$22&gt;0,+$G1815*Business!$D$20/Business!$D$22,"")</f>
        <v/>
      </c>
      <c r="I1815" s="396" t="str">
        <f>IF(Business!$D$22&gt;0,+$G1815*Business!$D$21/Business!$D$22,"")</f>
        <v/>
      </c>
    </row>
    <row r="1816" spans="1:9">
      <c r="A1816" s="334"/>
      <c r="B1816" s="335"/>
      <c r="C1816" s="335"/>
      <c r="D1816" s="335"/>
      <c r="E1816" s="335"/>
      <c r="F1816" s="338"/>
      <c r="G1816" s="323"/>
      <c r="H1816" s="396" t="str">
        <f>IF(Business!$D$22&gt;0,+$G1816*Business!$D$20/Business!$D$22,"")</f>
        <v/>
      </c>
      <c r="I1816" s="396" t="str">
        <f>IF(Business!$D$22&gt;0,+$G1816*Business!$D$21/Business!$D$22,"")</f>
        <v/>
      </c>
    </row>
    <row r="1817" spans="1:9">
      <c r="A1817" s="334"/>
      <c r="B1817" s="335"/>
      <c r="C1817" s="335"/>
      <c r="D1817" s="335"/>
      <c r="E1817" s="335"/>
      <c r="F1817" s="338"/>
      <c r="G1817" s="323"/>
      <c r="H1817" s="396" t="str">
        <f>IF(Business!$D$22&gt;0,+$G1817*Business!$D$20/Business!$D$22,"")</f>
        <v/>
      </c>
      <c r="I1817" s="396" t="str">
        <f>IF(Business!$D$22&gt;0,+$G1817*Business!$D$21/Business!$D$22,"")</f>
        <v/>
      </c>
    </row>
    <row r="1818" spans="1:9">
      <c r="A1818" s="334"/>
      <c r="B1818" s="335"/>
      <c r="C1818" s="335"/>
      <c r="D1818" s="335"/>
      <c r="E1818" s="335"/>
      <c r="F1818" s="338"/>
      <c r="G1818" s="323"/>
      <c r="H1818" s="396" t="str">
        <f>IF(Business!$D$22&gt;0,+$G1818*Business!$D$20/Business!$D$22,"")</f>
        <v/>
      </c>
      <c r="I1818" s="396" t="str">
        <f>IF(Business!$D$22&gt;0,+$G1818*Business!$D$21/Business!$D$22,"")</f>
        <v/>
      </c>
    </row>
    <row r="1819" spans="1:9">
      <c r="A1819" s="334"/>
      <c r="B1819" s="335"/>
      <c r="C1819" s="335"/>
      <c r="D1819" s="335"/>
      <c r="E1819" s="335"/>
      <c r="F1819" s="338"/>
      <c r="G1819" s="323"/>
      <c r="H1819" s="396" t="str">
        <f>IF(Business!$D$22&gt;0,+$G1819*Business!$D$20/Business!$D$22,"")</f>
        <v/>
      </c>
      <c r="I1819" s="396" t="str">
        <f>IF(Business!$D$22&gt;0,+$G1819*Business!$D$21/Business!$D$22,"")</f>
        <v/>
      </c>
    </row>
    <row r="1820" spans="1:9">
      <c r="A1820" s="334"/>
      <c r="B1820" s="335"/>
      <c r="C1820" s="335"/>
      <c r="D1820" s="335"/>
      <c r="E1820" s="335"/>
      <c r="F1820" s="338"/>
      <c r="G1820" s="323"/>
      <c r="H1820" s="396" t="str">
        <f>IF(Business!$D$22&gt;0,+$G1820*Business!$D$20/Business!$D$22,"")</f>
        <v/>
      </c>
      <c r="I1820" s="396" t="str">
        <f>IF(Business!$D$22&gt;0,+$G1820*Business!$D$21/Business!$D$22,"")</f>
        <v/>
      </c>
    </row>
    <row r="1821" spans="1:9">
      <c r="A1821" s="334"/>
      <c r="B1821" s="335"/>
      <c r="C1821" s="335"/>
      <c r="D1821" s="335"/>
      <c r="E1821" s="335"/>
      <c r="F1821" s="338"/>
      <c r="G1821" s="323"/>
      <c r="H1821" s="396" t="str">
        <f>IF(Business!$D$22&gt;0,+$G1821*Business!$D$20/Business!$D$22,"")</f>
        <v/>
      </c>
      <c r="I1821" s="396" t="str">
        <f>IF(Business!$D$22&gt;0,+$G1821*Business!$D$21/Business!$D$22,"")</f>
        <v/>
      </c>
    </row>
    <row r="1822" spans="1:9">
      <c r="A1822" s="334"/>
      <c r="B1822" s="335"/>
      <c r="C1822" s="335"/>
      <c r="D1822" s="335"/>
      <c r="E1822" s="335"/>
      <c r="F1822" s="338"/>
      <c r="G1822" s="323"/>
      <c r="H1822" s="396" t="str">
        <f>IF(Business!$D$22&gt;0,+$G1822*Business!$D$20/Business!$D$22,"")</f>
        <v/>
      </c>
      <c r="I1822" s="396" t="str">
        <f>IF(Business!$D$22&gt;0,+$G1822*Business!$D$21/Business!$D$22,"")</f>
        <v/>
      </c>
    </row>
    <row r="1823" spans="1:9">
      <c r="A1823" s="334"/>
      <c r="B1823" s="335"/>
      <c r="C1823" s="335"/>
      <c r="D1823" s="335"/>
      <c r="E1823" s="335"/>
      <c r="F1823" s="338"/>
      <c r="G1823" s="323"/>
      <c r="H1823" s="396" t="str">
        <f>IF(Business!$D$22&gt;0,+$G1823*Business!$D$20/Business!$D$22,"")</f>
        <v/>
      </c>
      <c r="I1823" s="396" t="str">
        <f>IF(Business!$D$22&gt;0,+$G1823*Business!$D$21/Business!$D$22,"")</f>
        <v/>
      </c>
    </row>
    <row r="1824" spans="1:9">
      <c r="A1824" s="334"/>
      <c r="B1824" s="335"/>
      <c r="C1824" s="335"/>
      <c r="D1824" s="335"/>
      <c r="E1824" s="335"/>
      <c r="F1824" s="338"/>
      <c r="G1824" s="323"/>
      <c r="H1824" s="396" t="str">
        <f>IF(Business!$D$22&gt;0,+$G1824*Business!$D$20/Business!$D$22,"")</f>
        <v/>
      </c>
      <c r="I1824" s="396" t="str">
        <f>IF(Business!$D$22&gt;0,+$G1824*Business!$D$21/Business!$D$22,"")</f>
        <v/>
      </c>
    </row>
    <row r="1825" spans="1:9">
      <c r="A1825" s="334"/>
      <c r="B1825" s="335"/>
      <c r="C1825" s="335"/>
      <c r="D1825" s="335"/>
      <c r="E1825" s="335"/>
      <c r="F1825" s="338"/>
      <c r="G1825" s="323"/>
      <c r="H1825" s="396" t="str">
        <f>IF(Business!$D$22&gt;0,+$G1825*Business!$D$20/Business!$D$22,"")</f>
        <v/>
      </c>
      <c r="I1825" s="396" t="str">
        <f>IF(Business!$D$22&gt;0,+$G1825*Business!$D$21/Business!$D$22,"")</f>
        <v/>
      </c>
    </row>
    <row r="1826" spans="1:9">
      <c r="A1826" s="334"/>
      <c r="B1826" s="335"/>
      <c r="C1826" s="335"/>
      <c r="D1826" s="335"/>
      <c r="E1826" s="335"/>
      <c r="F1826" s="338"/>
      <c r="G1826" s="323"/>
      <c r="H1826" s="396" t="str">
        <f>IF(Business!$D$22&gt;0,+$G1826*Business!$D$20/Business!$D$22,"")</f>
        <v/>
      </c>
      <c r="I1826" s="396" t="str">
        <f>IF(Business!$D$22&gt;0,+$G1826*Business!$D$21/Business!$D$22,"")</f>
        <v/>
      </c>
    </row>
    <row r="1827" spans="1:9">
      <c r="A1827" s="334"/>
      <c r="B1827" s="335"/>
      <c r="C1827" s="335"/>
      <c r="D1827" s="335"/>
      <c r="E1827" s="335"/>
      <c r="F1827" s="338"/>
      <c r="G1827" s="323"/>
      <c r="H1827" s="396" t="str">
        <f>IF(Business!$D$22&gt;0,+$G1827*Business!$D$20/Business!$D$22,"")</f>
        <v/>
      </c>
      <c r="I1827" s="396" t="str">
        <f>IF(Business!$D$22&gt;0,+$G1827*Business!$D$21/Business!$D$22,"")</f>
        <v/>
      </c>
    </row>
    <row r="1828" spans="1:9">
      <c r="A1828" s="334"/>
      <c r="B1828" s="335"/>
      <c r="C1828" s="335"/>
      <c r="D1828" s="335"/>
      <c r="E1828" s="335"/>
      <c r="F1828" s="338"/>
      <c r="G1828" s="323"/>
      <c r="H1828" s="396" t="str">
        <f>IF(Business!$D$22&gt;0,+$G1828*Business!$D$20/Business!$D$22,"")</f>
        <v/>
      </c>
      <c r="I1828" s="396" t="str">
        <f>IF(Business!$D$22&gt;0,+$G1828*Business!$D$21/Business!$D$22,"")</f>
        <v/>
      </c>
    </row>
    <row r="1829" spans="1:9">
      <c r="A1829" s="334"/>
      <c r="B1829" s="335"/>
      <c r="C1829" s="335"/>
      <c r="D1829" s="335"/>
      <c r="E1829" s="335"/>
      <c r="F1829" s="338"/>
      <c r="G1829" s="323"/>
      <c r="H1829" s="396" t="str">
        <f>IF(Business!$D$22&gt;0,+$G1829*Business!$D$20/Business!$D$22,"")</f>
        <v/>
      </c>
      <c r="I1829" s="396" t="str">
        <f>IF(Business!$D$22&gt;0,+$G1829*Business!$D$21/Business!$D$22,"")</f>
        <v/>
      </c>
    </row>
    <row r="1830" spans="1:9">
      <c r="A1830" s="334"/>
      <c r="B1830" s="335"/>
      <c r="C1830" s="335"/>
      <c r="D1830" s="335"/>
      <c r="E1830" s="335"/>
      <c r="F1830" s="338"/>
      <c r="G1830" s="323"/>
      <c r="H1830" s="396" t="str">
        <f>IF(Business!$D$22&gt;0,+$G1830*Business!$D$20/Business!$D$22,"")</f>
        <v/>
      </c>
      <c r="I1830" s="396" t="str">
        <f>IF(Business!$D$22&gt;0,+$G1830*Business!$D$21/Business!$D$22,"")</f>
        <v/>
      </c>
    </row>
    <row r="1831" spans="1:9">
      <c r="A1831" s="334"/>
      <c r="B1831" s="335"/>
      <c r="C1831" s="335"/>
      <c r="D1831" s="335"/>
      <c r="E1831" s="335"/>
      <c r="F1831" s="338"/>
      <c r="G1831" s="323"/>
      <c r="H1831" s="396" t="str">
        <f>IF(Business!$D$22&gt;0,+$G1831*Business!$D$20/Business!$D$22,"")</f>
        <v/>
      </c>
      <c r="I1831" s="396" t="str">
        <f>IF(Business!$D$22&gt;0,+$G1831*Business!$D$21/Business!$D$22,"")</f>
        <v/>
      </c>
    </row>
    <row r="1832" spans="1:9">
      <c r="A1832" s="334"/>
      <c r="B1832" s="335"/>
      <c r="C1832" s="335"/>
      <c r="D1832" s="335"/>
      <c r="E1832" s="335"/>
      <c r="F1832" s="338"/>
      <c r="G1832" s="323"/>
      <c r="H1832" s="396" t="str">
        <f>IF(Business!$D$22&gt;0,+$G1832*Business!$D$20/Business!$D$22,"")</f>
        <v/>
      </c>
      <c r="I1832" s="396" t="str">
        <f>IF(Business!$D$22&gt;0,+$G1832*Business!$D$21/Business!$D$22,"")</f>
        <v/>
      </c>
    </row>
    <row r="1833" spans="1:9">
      <c r="A1833" s="334"/>
      <c r="B1833" s="335"/>
      <c r="C1833" s="335"/>
      <c r="D1833" s="335"/>
      <c r="E1833" s="335"/>
      <c r="F1833" s="338"/>
      <c r="G1833" s="323"/>
      <c r="H1833" s="396" t="str">
        <f>IF(Business!$D$22&gt;0,+$G1833*Business!$D$20/Business!$D$22,"")</f>
        <v/>
      </c>
      <c r="I1833" s="396" t="str">
        <f>IF(Business!$D$22&gt;0,+$G1833*Business!$D$21/Business!$D$22,"")</f>
        <v/>
      </c>
    </row>
    <row r="1834" spans="1:9">
      <c r="A1834" s="334"/>
      <c r="B1834" s="335"/>
      <c r="C1834" s="335"/>
      <c r="D1834" s="335"/>
      <c r="E1834" s="335"/>
      <c r="F1834" s="338"/>
      <c r="G1834" s="323"/>
      <c r="H1834" s="396" t="str">
        <f>IF(Business!$D$22&gt;0,+$G1834*Business!$D$20/Business!$D$22,"")</f>
        <v/>
      </c>
      <c r="I1834" s="396" t="str">
        <f>IF(Business!$D$22&gt;0,+$G1834*Business!$D$21/Business!$D$22,"")</f>
        <v/>
      </c>
    </row>
    <row r="1835" spans="1:9">
      <c r="A1835" s="334"/>
      <c r="B1835" s="335"/>
      <c r="C1835" s="335"/>
      <c r="D1835" s="335"/>
      <c r="E1835" s="335"/>
      <c r="F1835" s="338"/>
      <c r="G1835" s="323"/>
      <c r="H1835" s="396" t="str">
        <f>IF(Business!$D$22&gt;0,+$G1835*Business!$D$20/Business!$D$22,"")</f>
        <v/>
      </c>
      <c r="I1835" s="396" t="str">
        <f>IF(Business!$D$22&gt;0,+$G1835*Business!$D$21/Business!$D$22,"")</f>
        <v/>
      </c>
    </row>
    <row r="1836" spans="1:9">
      <c r="A1836" s="334"/>
      <c r="B1836" s="335"/>
      <c r="C1836" s="335"/>
      <c r="D1836" s="335"/>
      <c r="E1836" s="335"/>
      <c r="F1836" s="338"/>
      <c r="G1836" s="323"/>
      <c r="H1836" s="396" t="str">
        <f>IF(Business!$D$22&gt;0,+$G1836*Business!$D$20/Business!$D$22,"")</f>
        <v/>
      </c>
      <c r="I1836" s="396" t="str">
        <f>IF(Business!$D$22&gt;0,+$G1836*Business!$D$21/Business!$D$22,"")</f>
        <v/>
      </c>
    </row>
    <row r="1837" spans="1:9">
      <c r="A1837" s="334"/>
      <c r="B1837" s="335"/>
      <c r="C1837" s="335"/>
      <c r="D1837" s="335"/>
      <c r="E1837" s="335"/>
      <c r="F1837" s="338"/>
      <c r="G1837" s="323"/>
      <c r="H1837" s="396" t="str">
        <f>IF(Business!$D$22&gt;0,+$G1837*Business!$D$20/Business!$D$22,"")</f>
        <v/>
      </c>
      <c r="I1837" s="396" t="str">
        <f>IF(Business!$D$22&gt;0,+$G1837*Business!$D$21/Business!$D$22,"")</f>
        <v/>
      </c>
    </row>
    <row r="1838" spans="1:9">
      <c r="A1838" s="334"/>
      <c r="B1838" s="335"/>
      <c r="C1838" s="335"/>
      <c r="D1838" s="335"/>
      <c r="E1838" s="335"/>
      <c r="F1838" s="338"/>
      <c r="G1838" s="323"/>
      <c r="H1838" s="396" t="str">
        <f>IF(Business!$D$22&gt;0,+$G1838*Business!$D$20/Business!$D$22,"")</f>
        <v/>
      </c>
      <c r="I1838" s="396" t="str">
        <f>IF(Business!$D$22&gt;0,+$G1838*Business!$D$21/Business!$D$22,"")</f>
        <v/>
      </c>
    </row>
    <row r="1839" spans="1:9">
      <c r="A1839" s="334"/>
      <c r="B1839" s="335"/>
      <c r="C1839" s="335"/>
      <c r="D1839" s="335"/>
      <c r="E1839" s="335"/>
      <c r="F1839" s="338"/>
      <c r="G1839" s="323"/>
      <c r="H1839" s="396" t="str">
        <f>IF(Business!$D$22&gt;0,+$G1839*Business!$D$20/Business!$D$22,"")</f>
        <v/>
      </c>
      <c r="I1839" s="396" t="str">
        <f>IF(Business!$D$22&gt;0,+$G1839*Business!$D$21/Business!$D$22,"")</f>
        <v/>
      </c>
    </row>
    <row r="1840" spans="1:9">
      <c r="A1840" s="334"/>
      <c r="B1840" s="335"/>
      <c r="C1840" s="335"/>
      <c r="D1840" s="335"/>
      <c r="E1840" s="335"/>
      <c r="F1840" s="338"/>
      <c r="G1840" s="323"/>
      <c r="H1840" s="396" t="str">
        <f>IF(Business!$D$22&gt;0,+$G1840*Business!$D$20/Business!$D$22,"")</f>
        <v/>
      </c>
      <c r="I1840" s="396" t="str">
        <f>IF(Business!$D$22&gt;0,+$G1840*Business!$D$21/Business!$D$22,"")</f>
        <v/>
      </c>
    </row>
    <row r="1841" spans="1:9">
      <c r="A1841" s="334"/>
      <c r="B1841" s="335"/>
      <c r="C1841" s="335"/>
      <c r="D1841" s="335"/>
      <c r="E1841" s="335"/>
      <c r="F1841" s="338"/>
      <c r="G1841" s="323"/>
      <c r="H1841" s="396" t="str">
        <f>IF(Business!$D$22&gt;0,+$G1841*Business!$D$20/Business!$D$22,"")</f>
        <v/>
      </c>
      <c r="I1841" s="396" t="str">
        <f>IF(Business!$D$22&gt;0,+$G1841*Business!$D$21/Business!$D$22,"")</f>
        <v/>
      </c>
    </row>
    <row r="1842" spans="1:9">
      <c r="A1842" s="334"/>
      <c r="B1842" s="335"/>
      <c r="C1842" s="335"/>
      <c r="D1842" s="335"/>
      <c r="E1842" s="335"/>
      <c r="F1842" s="338"/>
      <c r="G1842" s="323"/>
      <c r="H1842" s="396" t="str">
        <f>IF(Business!$D$22&gt;0,+$G1842*Business!$D$20/Business!$D$22,"")</f>
        <v/>
      </c>
      <c r="I1842" s="396" t="str">
        <f>IF(Business!$D$22&gt;0,+$G1842*Business!$D$21/Business!$D$22,"")</f>
        <v/>
      </c>
    </row>
    <row r="1843" spans="1:9">
      <c r="A1843" s="334"/>
      <c r="B1843" s="335"/>
      <c r="C1843" s="335"/>
      <c r="D1843" s="335"/>
      <c r="E1843" s="335"/>
      <c r="F1843" s="338"/>
      <c r="G1843" s="323"/>
      <c r="H1843" s="396" t="str">
        <f>IF(Business!$D$22&gt;0,+$G1843*Business!$D$20/Business!$D$22,"")</f>
        <v/>
      </c>
      <c r="I1843" s="396" t="str">
        <f>IF(Business!$D$22&gt;0,+$G1843*Business!$D$21/Business!$D$22,"")</f>
        <v/>
      </c>
    </row>
    <row r="1844" spans="1:9">
      <c r="A1844" s="334"/>
      <c r="B1844" s="335"/>
      <c r="C1844" s="335"/>
      <c r="D1844" s="335"/>
      <c r="E1844" s="335"/>
      <c r="F1844" s="338"/>
      <c r="G1844" s="323"/>
      <c r="H1844" s="396" t="str">
        <f>IF(Business!$D$22&gt;0,+$G1844*Business!$D$20/Business!$D$22,"")</f>
        <v/>
      </c>
      <c r="I1844" s="396" t="str">
        <f>IF(Business!$D$22&gt;0,+$G1844*Business!$D$21/Business!$D$22,"")</f>
        <v/>
      </c>
    </row>
    <row r="1845" spans="1:9">
      <c r="A1845" s="334"/>
      <c r="B1845" s="335"/>
      <c r="C1845" s="335"/>
      <c r="D1845" s="335"/>
      <c r="E1845" s="335"/>
      <c r="F1845" s="338"/>
      <c r="G1845" s="323"/>
      <c r="H1845" s="396" t="str">
        <f>IF(Business!$D$22&gt;0,+$G1845*Business!$D$20/Business!$D$22,"")</f>
        <v/>
      </c>
      <c r="I1845" s="396" t="str">
        <f>IF(Business!$D$22&gt;0,+$G1845*Business!$D$21/Business!$D$22,"")</f>
        <v/>
      </c>
    </row>
    <row r="1846" spans="1:9">
      <c r="A1846" s="334"/>
      <c r="B1846" s="335"/>
      <c r="C1846" s="335"/>
      <c r="D1846" s="335"/>
      <c r="E1846" s="335"/>
      <c r="F1846" s="338"/>
      <c r="G1846" s="323"/>
      <c r="H1846" s="396" t="str">
        <f>IF(Business!$D$22&gt;0,+$G1846*Business!$D$20/Business!$D$22,"")</f>
        <v/>
      </c>
      <c r="I1846" s="396" t="str">
        <f>IF(Business!$D$22&gt;0,+$G1846*Business!$D$21/Business!$D$22,"")</f>
        <v/>
      </c>
    </row>
    <row r="1847" spans="1:9">
      <c r="A1847" s="334"/>
      <c r="B1847" s="335"/>
      <c r="C1847" s="335"/>
      <c r="D1847" s="335"/>
      <c r="E1847" s="335"/>
      <c r="F1847" s="338"/>
      <c r="G1847" s="323"/>
      <c r="H1847" s="396" t="str">
        <f>IF(Business!$D$22&gt;0,+$G1847*Business!$D$20/Business!$D$22,"")</f>
        <v/>
      </c>
      <c r="I1847" s="396" t="str">
        <f>IF(Business!$D$22&gt;0,+$G1847*Business!$D$21/Business!$D$22,"")</f>
        <v/>
      </c>
    </row>
    <row r="1848" spans="1:9">
      <c r="A1848" s="334"/>
      <c r="B1848" s="335"/>
      <c r="C1848" s="335"/>
      <c r="D1848" s="335"/>
      <c r="E1848" s="335"/>
      <c r="F1848" s="338"/>
      <c r="G1848" s="323"/>
      <c r="H1848" s="396" t="str">
        <f>IF(Business!$D$22&gt;0,+$G1848*Business!$D$20/Business!$D$22,"")</f>
        <v/>
      </c>
      <c r="I1848" s="396" t="str">
        <f>IF(Business!$D$22&gt;0,+$G1848*Business!$D$21/Business!$D$22,"")</f>
        <v/>
      </c>
    </row>
    <row r="1849" spans="1:9">
      <c r="A1849" s="334"/>
      <c r="B1849" s="335"/>
      <c r="C1849" s="335"/>
      <c r="D1849" s="335"/>
      <c r="E1849" s="335"/>
      <c r="F1849" s="338"/>
      <c r="G1849" s="323"/>
      <c r="H1849" s="396" t="str">
        <f>IF(Business!$D$22&gt;0,+$G1849*Business!$D$20/Business!$D$22,"")</f>
        <v/>
      </c>
      <c r="I1849" s="396" t="str">
        <f>IF(Business!$D$22&gt;0,+$G1849*Business!$D$21/Business!$D$22,"")</f>
        <v/>
      </c>
    </row>
    <row r="1850" spans="1:9">
      <c r="A1850" s="334"/>
      <c r="B1850" s="335"/>
      <c r="C1850" s="335"/>
      <c r="D1850" s="335"/>
      <c r="E1850" s="335"/>
      <c r="F1850" s="338"/>
      <c r="G1850" s="323"/>
      <c r="H1850" s="396" t="str">
        <f>IF(Business!$D$22&gt;0,+$G1850*Business!$D$20/Business!$D$22,"")</f>
        <v/>
      </c>
      <c r="I1850" s="396" t="str">
        <f>IF(Business!$D$22&gt;0,+$G1850*Business!$D$21/Business!$D$22,"")</f>
        <v/>
      </c>
    </row>
    <row r="1851" spans="1:9">
      <c r="A1851" s="334"/>
      <c r="B1851" s="335"/>
      <c r="C1851" s="335"/>
      <c r="D1851" s="335"/>
      <c r="E1851" s="335"/>
      <c r="F1851" s="338"/>
      <c r="G1851" s="323"/>
      <c r="H1851" s="396" t="str">
        <f>IF(Business!$D$22&gt;0,+$G1851*Business!$D$20/Business!$D$22,"")</f>
        <v/>
      </c>
      <c r="I1851" s="396" t="str">
        <f>IF(Business!$D$22&gt;0,+$G1851*Business!$D$21/Business!$D$22,"")</f>
        <v/>
      </c>
    </row>
    <row r="1852" spans="1:9">
      <c r="A1852" s="334"/>
      <c r="B1852" s="335"/>
      <c r="C1852" s="335"/>
      <c r="D1852" s="335"/>
      <c r="E1852" s="335"/>
      <c r="F1852" s="338"/>
      <c r="G1852" s="323"/>
      <c r="H1852" s="396" t="str">
        <f>IF(Business!$D$22&gt;0,+$G1852*Business!$D$20/Business!$D$22,"")</f>
        <v/>
      </c>
      <c r="I1852" s="396" t="str">
        <f>IF(Business!$D$22&gt;0,+$G1852*Business!$D$21/Business!$D$22,"")</f>
        <v/>
      </c>
    </row>
    <row r="1853" spans="1:9">
      <c r="A1853" s="334"/>
      <c r="B1853" s="335"/>
      <c r="C1853" s="335"/>
      <c r="D1853" s="335"/>
      <c r="E1853" s="335"/>
      <c r="F1853" s="338"/>
      <c r="G1853" s="323"/>
      <c r="H1853" s="396" t="str">
        <f>IF(Business!$D$22&gt;0,+$G1853*Business!$D$20/Business!$D$22,"")</f>
        <v/>
      </c>
      <c r="I1853" s="396" t="str">
        <f>IF(Business!$D$22&gt;0,+$G1853*Business!$D$21/Business!$D$22,"")</f>
        <v/>
      </c>
    </row>
    <row r="1854" spans="1:9">
      <c r="A1854" s="334"/>
      <c r="B1854" s="335"/>
      <c r="C1854" s="335"/>
      <c r="D1854" s="335"/>
      <c r="E1854" s="335"/>
      <c r="F1854" s="338"/>
      <c r="G1854" s="323"/>
      <c r="H1854" s="396" t="str">
        <f>IF(Business!$D$22&gt;0,+$G1854*Business!$D$20/Business!$D$22,"")</f>
        <v/>
      </c>
      <c r="I1854" s="396" t="str">
        <f>IF(Business!$D$22&gt;0,+$G1854*Business!$D$21/Business!$D$22,"")</f>
        <v/>
      </c>
    </row>
    <row r="1855" spans="1:9">
      <c r="A1855" s="334"/>
      <c r="B1855" s="335"/>
      <c r="C1855" s="335"/>
      <c r="D1855" s="335"/>
      <c r="E1855" s="335"/>
      <c r="F1855" s="338"/>
      <c r="G1855" s="323"/>
      <c r="H1855" s="396" t="str">
        <f>IF(Business!$D$22&gt;0,+$G1855*Business!$D$20/Business!$D$22,"")</f>
        <v/>
      </c>
      <c r="I1855" s="396" t="str">
        <f>IF(Business!$D$22&gt;0,+$G1855*Business!$D$21/Business!$D$22,"")</f>
        <v/>
      </c>
    </row>
    <row r="1856" spans="1:9">
      <c r="A1856" s="334"/>
      <c r="B1856" s="335"/>
      <c r="C1856" s="335"/>
      <c r="D1856" s="335"/>
      <c r="E1856" s="335"/>
      <c r="F1856" s="338"/>
      <c r="G1856" s="323"/>
      <c r="H1856" s="396" t="str">
        <f>IF(Business!$D$22&gt;0,+$G1856*Business!$D$20/Business!$D$22,"")</f>
        <v/>
      </c>
      <c r="I1856" s="396" t="str">
        <f>IF(Business!$D$22&gt;0,+$G1856*Business!$D$21/Business!$D$22,"")</f>
        <v/>
      </c>
    </row>
    <row r="1857" spans="1:9">
      <c r="A1857" s="334"/>
      <c r="B1857" s="335"/>
      <c r="C1857" s="335"/>
      <c r="D1857" s="335"/>
      <c r="E1857" s="335"/>
      <c r="F1857" s="338"/>
      <c r="G1857" s="323"/>
      <c r="H1857" s="396" t="str">
        <f>IF(Business!$D$22&gt;0,+$G1857*Business!$D$20/Business!$D$22,"")</f>
        <v/>
      </c>
      <c r="I1857" s="396" t="str">
        <f>IF(Business!$D$22&gt;0,+$G1857*Business!$D$21/Business!$D$22,"")</f>
        <v/>
      </c>
    </row>
    <row r="1858" spans="1:9">
      <c r="A1858" s="334"/>
      <c r="B1858" s="335"/>
      <c r="C1858" s="335"/>
      <c r="D1858" s="335"/>
      <c r="E1858" s="335"/>
      <c r="F1858" s="338"/>
      <c r="G1858" s="323"/>
      <c r="H1858" s="396" t="str">
        <f>IF(Business!$D$22&gt;0,+$G1858*Business!$D$20/Business!$D$22,"")</f>
        <v/>
      </c>
      <c r="I1858" s="396" t="str">
        <f>IF(Business!$D$22&gt;0,+$G1858*Business!$D$21/Business!$D$22,"")</f>
        <v/>
      </c>
    </row>
    <row r="1859" spans="1:9">
      <c r="A1859" s="334"/>
      <c r="B1859" s="335"/>
      <c r="C1859" s="335"/>
      <c r="D1859" s="335"/>
      <c r="E1859" s="335"/>
      <c r="F1859" s="338"/>
      <c r="G1859" s="323"/>
      <c r="H1859" s="396" t="str">
        <f>IF(Business!$D$22&gt;0,+$G1859*Business!$D$20/Business!$D$22,"")</f>
        <v/>
      </c>
      <c r="I1859" s="396" t="str">
        <f>IF(Business!$D$22&gt;0,+$G1859*Business!$D$21/Business!$D$22,"")</f>
        <v/>
      </c>
    </row>
    <row r="1860" spans="1:9">
      <c r="A1860" s="334"/>
      <c r="B1860" s="335"/>
      <c r="C1860" s="335"/>
      <c r="D1860" s="335"/>
      <c r="E1860" s="335"/>
      <c r="F1860" s="338"/>
      <c r="G1860" s="323"/>
      <c r="H1860" s="396" t="str">
        <f>IF(Business!$D$22&gt;0,+$G1860*Business!$D$20/Business!$D$22,"")</f>
        <v/>
      </c>
      <c r="I1860" s="396" t="str">
        <f>IF(Business!$D$22&gt;0,+$G1860*Business!$D$21/Business!$D$22,"")</f>
        <v/>
      </c>
    </row>
    <row r="1861" spans="1:9">
      <c r="A1861" s="334"/>
      <c r="B1861" s="335"/>
      <c r="C1861" s="335"/>
      <c r="D1861" s="335"/>
      <c r="E1861" s="335"/>
      <c r="F1861" s="338"/>
      <c r="G1861" s="323"/>
      <c r="H1861" s="396" t="str">
        <f>IF(Business!$D$22&gt;0,+$G1861*Business!$D$20/Business!$D$22,"")</f>
        <v/>
      </c>
      <c r="I1861" s="396" t="str">
        <f>IF(Business!$D$22&gt;0,+$G1861*Business!$D$21/Business!$D$22,"")</f>
        <v/>
      </c>
    </row>
    <row r="1862" spans="1:9">
      <c r="A1862" s="334"/>
      <c r="B1862" s="335"/>
      <c r="C1862" s="335"/>
      <c r="D1862" s="335"/>
      <c r="E1862" s="335"/>
      <c r="F1862" s="338"/>
      <c r="G1862" s="323"/>
      <c r="H1862" s="396" t="str">
        <f>IF(Business!$D$22&gt;0,+$G1862*Business!$D$20/Business!$D$22,"")</f>
        <v/>
      </c>
      <c r="I1862" s="396" t="str">
        <f>IF(Business!$D$22&gt;0,+$G1862*Business!$D$21/Business!$D$22,"")</f>
        <v/>
      </c>
    </row>
    <row r="1863" spans="1:9">
      <c r="A1863" s="334"/>
      <c r="B1863" s="335"/>
      <c r="C1863" s="335"/>
      <c r="D1863" s="335"/>
      <c r="E1863" s="335"/>
      <c r="F1863" s="338"/>
      <c r="G1863" s="323"/>
      <c r="H1863" s="396" t="str">
        <f>IF(Business!$D$22&gt;0,+$G1863*Business!$D$20/Business!$D$22,"")</f>
        <v/>
      </c>
      <c r="I1863" s="396" t="str">
        <f>IF(Business!$D$22&gt;0,+$G1863*Business!$D$21/Business!$D$22,"")</f>
        <v/>
      </c>
    </row>
    <row r="1864" spans="1:9">
      <c r="A1864" s="334"/>
      <c r="B1864" s="335"/>
      <c r="C1864" s="335"/>
      <c r="D1864" s="335"/>
      <c r="E1864" s="335"/>
      <c r="F1864" s="338"/>
      <c r="G1864" s="323"/>
      <c r="H1864" s="396" t="str">
        <f>IF(Business!$D$22&gt;0,+$G1864*Business!$D$20/Business!$D$22,"")</f>
        <v/>
      </c>
      <c r="I1864" s="396" t="str">
        <f>IF(Business!$D$22&gt;0,+$G1864*Business!$D$21/Business!$D$22,"")</f>
        <v/>
      </c>
    </row>
    <row r="1865" spans="1:9">
      <c r="A1865" s="334"/>
      <c r="B1865" s="335"/>
      <c r="C1865" s="335"/>
      <c r="D1865" s="335"/>
      <c r="E1865" s="335"/>
      <c r="F1865" s="338"/>
      <c r="G1865" s="323"/>
      <c r="H1865" s="396" t="str">
        <f>IF(Business!$D$22&gt;0,+$G1865*Business!$D$20/Business!$D$22,"")</f>
        <v/>
      </c>
      <c r="I1865" s="396" t="str">
        <f>IF(Business!$D$22&gt;0,+$G1865*Business!$D$21/Business!$D$22,"")</f>
        <v/>
      </c>
    </row>
    <row r="1866" spans="1:9">
      <c r="A1866" s="334"/>
      <c r="B1866" s="335"/>
      <c r="C1866" s="335"/>
      <c r="D1866" s="335"/>
      <c r="E1866" s="335"/>
      <c r="F1866" s="338"/>
      <c r="G1866" s="323"/>
      <c r="H1866" s="396" t="str">
        <f>IF(Business!$D$22&gt;0,+$G1866*Business!$D$20/Business!$D$22,"")</f>
        <v/>
      </c>
      <c r="I1866" s="396" t="str">
        <f>IF(Business!$D$22&gt;0,+$G1866*Business!$D$21/Business!$D$22,"")</f>
        <v/>
      </c>
    </row>
    <row r="1867" spans="1:9">
      <c r="A1867" s="334"/>
      <c r="B1867" s="335"/>
      <c r="C1867" s="335"/>
      <c r="D1867" s="335"/>
      <c r="E1867" s="335"/>
      <c r="F1867" s="338"/>
      <c r="G1867" s="323"/>
      <c r="H1867" s="396" t="str">
        <f>IF(Business!$D$22&gt;0,+$G1867*Business!$D$20/Business!$D$22,"")</f>
        <v/>
      </c>
      <c r="I1867" s="396" t="str">
        <f>IF(Business!$D$22&gt;0,+$G1867*Business!$D$21/Business!$D$22,"")</f>
        <v/>
      </c>
    </row>
    <row r="1868" spans="1:9">
      <c r="A1868" s="334"/>
      <c r="B1868" s="335"/>
      <c r="C1868" s="335"/>
      <c r="D1868" s="335"/>
      <c r="E1868" s="335"/>
      <c r="F1868" s="338"/>
      <c r="G1868" s="323"/>
      <c r="H1868" s="396" t="str">
        <f>IF(Business!$D$22&gt;0,+$G1868*Business!$D$20/Business!$D$22,"")</f>
        <v/>
      </c>
      <c r="I1868" s="396" t="str">
        <f>IF(Business!$D$22&gt;0,+$G1868*Business!$D$21/Business!$D$22,"")</f>
        <v/>
      </c>
    </row>
    <row r="1869" spans="1:9">
      <c r="A1869" s="334"/>
      <c r="B1869" s="335"/>
      <c r="C1869" s="335"/>
      <c r="D1869" s="335"/>
      <c r="E1869" s="335"/>
      <c r="F1869" s="338"/>
      <c r="G1869" s="323"/>
      <c r="H1869" s="396" t="str">
        <f>IF(Business!$D$22&gt;0,+$G1869*Business!$D$20/Business!$D$22,"")</f>
        <v/>
      </c>
      <c r="I1869" s="396" t="str">
        <f>IF(Business!$D$22&gt;0,+$G1869*Business!$D$21/Business!$D$22,"")</f>
        <v/>
      </c>
    </row>
    <row r="1870" spans="1:9">
      <c r="A1870" s="334"/>
      <c r="B1870" s="335"/>
      <c r="C1870" s="335"/>
      <c r="D1870" s="335"/>
      <c r="E1870" s="335"/>
      <c r="F1870" s="338"/>
      <c r="G1870" s="323"/>
      <c r="H1870" s="396" t="str">
        <f>IF(Business!$D$22&gt;0,+$G1870*Business!$D$20/Business!$D$22,"")</f>
        <v/>
      </c>
      <c r="I1870" s="396" t="str">
        <f>IF(Business!$D$22&gt;0,+$G1870*Business!$D$21/Business!$D$22,"")</f>
        <v/>
      </c>
    </row>
    <row r="1871" spans="1:9">
      <c r="A1871" s="334"/>
      <c r="B1871" s="335"/>
      <c r="C1871" s="335"/>
      <c r="D1871" s="335"/>
      <c r="E1871" s="335"/>
      <c r="F1871" s="338"/>
      <c r="G1871" s="323"/>
      <c r="H1871" s="396" t="str">
        <f>IF(Business!$D$22&gt;0,+$G1871*Business!$D$20/Business!$D$22,"")</f>
        <v/>
      </c>
      <c r="I1871" s="396" t="str">
        <f>IF(Business!$D$22&gt;0,+$G1871*Business!$D$21/Business!$D$22,"")</f>
        <v/>
      </c>
    </row>
    <row r="1872" spans="1:9">
      <c r="A1872" s="334"/>
      <c r="B1872" s="335"/>
      <c r="C1872" s="335"/>
      <c r="D1872" s="335"/>
      <c r="E1872" s="335"/>
      <c r="F1872" s="338"/>
      <c r="G1872" s="323"/>
      <c r="H1872" s="396" t="str">
        <f>IF(Business!$D$22&gt;0,+$G1872*Business!$D$20/Business!$D$22,"")</f>
        <v/>
      </c>
      <c r="I1872" s="396" t="str">
        <f>IF(Business!$D$22&gt;0,+$G1872*Business!$D$21/Business!$D$22,"")</f>
        <v/>
      </c>
    </row>
    <row r="1873" spans="1:9">
      <c r="A1873" s="334"/>
      <c r="B1873" s="335"/>
      <c r="C1873" s="335"/>
      <c r="D1873" s="335"/>
      <c r="E1873" s="335"/>
      <c r="F1873" s="338"/>
      <c r="G1873" s="323"/>
      <c r="H1873" s="396" t="str">
        <f>IF(Business!$D$22&gt;0,+$G1873*Business!$D$20/Business!$D$22,"")</f>
        <v/>
      </c>
      <c r="I1873" s="396" t="str">
        <f>IF(Business!$D$22&gt;0,+$G1873*Business!$D$21/Business!$D$22,"")</f>
        <v/>
      </c>
    </row>
    <row r="1874" spans="1:9">
      <c r="A1874" s="334"/>
      <c r="B1874" s="335"/>
      <c r="C1874" s="335"/>
      <c r="D1874" s="335"/>
      <c r="E1874" s="335"/>
      <c r="F1874" s="338"/>
      <c r="G1874" s="323"/>
      <c r="H1874" s="396" t="str">
        <f>IF(Business!$D$22&gt;0,+$G1874*Business!$D$20/Business!$D$22,"")</f>
        <v/>
      </c>
      <c r="I1874" s="396" t="str">
        <f>IF(Business!$D$22&gt;0,+$G1874*Business!$D$21/Business!$D$22,"")</f>
        <v/>
      </c>
    </row>
    <row r="1875" spans="1:9">
      <c r="A1875" s="334"/>
      <c r="B1875" s="335"/>
      <c r="C1875" s="335"/>
      <c r="D1875" s="335"/>
      <c r="E1875" s="335"/>
      <c r="F1875" s="338"/>
      <c r="G1875" s="323"/>
      <c r="H1875" s="396" t="str">
        <f>IF(Business!$D$22&gt;0,+$G1875*Business!$D$20/Business!$D$22,"")</f>
        <v/>
      </c>
      <c r="I1875" s="396" t="str">
        <f>IF(Business!$D$22&gt;0,+$G1875*Business!$D$21/Business!$D$22,"")</f>
        <v/>
      </c>
    </row>
    <row r="1876" spans="1:9">
      <c r="A1876" s="334"/>
      <c r="B1876" s="335"/>
      <c r="C1876" s="335"/>
      <c r="D1876" s="335"/>
      <c r="E1876" s="335"/>
      <c r="F1876" s="338"/>
      <c r="G1876" s="323"/>
      <c r="H1876" s="396" t="str">
        <f>IF(Business!$D$22&gt;0,+$G1876*Business!$D$20/Business!$D$22,"")</f>
        <v/>
      </c>
      <c r="I1876" s="396" t="str">
        <f>IF(Business!$D$22&gt;0,+$G1876*Business!$D$21/Business!$D$22,"")</f>
        <v/>
      </c>
    </row>
    <row r="1877" spans="1:9">
      <c r="A1877" s="334"/>
      <c r="B1877" s="335"/>
      <c r="C1877" s="335"/>
      <c r="D1877" s="335"/>
      <c r="E1877" s="335"/>
      <c r="F1877" s="338"/>
      <c r="G1877" s="323"/>
      <c r="H1877" s="396" t="str">
        <f>IF(Business!$D$22&gt;0,+$G1877*Business!$D$20/Business!$D$22,"")</f>
        <v/>
      </c>
      <c r="I1877" s="396" t="str">
        <f>IF(Business!$D$22&gt;0,+$G1877*Business!$D$21/Business!$D$22,"")</f>
        <v/>
      </c>
    </row>
    <row r="1878" spans="1:9">
      <c r="A1878" s="334"/>
      <c r="B1878" s="335"/>
      <c r="C1878" s="335"/>
      <c r="D1878" s="335"/>
      <c r="E1878" s="335"/>
      <c r="F1878" s="338"/>
      <c r="G1878" s="323"/>
      <c r="H1878" s="396" t="str">
        <f>IF(Business!$D$22&gt;0,+$G1878*Business!$D$20/Business!$D$22,"")</f>
        <v/>
      </c>
      <c r="I1878" s="396" t="str">
        <f>IF(Business!$D$22&gt;0,+$G1878*Business!$D$21/Business!$D$22,"")</f>
        <v/>
      </c>
    </row>
    <row r="1879" spans="1:9">
      <c r="A1879" s="334"/>
      <c r="B1879" s="335"/>
      <c r="C1879" s="335"/>
      <c r="D1879" s="335"/>
      <c r="E1879" s="335"/>
      <c r="F1879" s="338"/>
      <c r="G1879" s="323"/>
      <c r="H1879" s="396" t="str">
        <f>IF(Business!$D$22&gt;0,+$G1879*Business!$D$20/Business!$D$22,"")</f>
        <v/>
      </c>
      <c r="I1879" s="396" t="str">
        <f>IF(Business!$D$22&gt;0,+$G1879*Business!$D$21/Business!$D$22,"")</f>
        <v/>
      </c>
    </row>
    <row r="1880" spans="1:9">
      <c r="A1880" s="334"/>
      <c r="B1880" s="335"/>
      <c r="C1880" s="335"/>
      <c r="D1880" s="335"/>
      <c r="E1880" s="335"/>
      <c r="F1880" s="338"/>
      <c r="G1880" s="323"/>
      <c r="H1880" s="396" t="str">
        <f>IF(Business!$D$22&gt;0,+$G1880*Business!$D$20/Business!$D$22,"")</f>
        <v/>
      </c>
      <c r="I1880" s="396" t="str">
        <f>IF(Business!$D$22&gt;0,+$G1880*Business!$D$21/Business!$D$22,"")</f>
        <v/>
      </c>
    </row>
    <row r="1881" spans="1:9">
      <c r="A1881" s="334"/>
      <c r="B1881" s="335"/>
      <c r="C1881" s="335"/>
      <c r="D1881" s="335"/>
      <c r="E1881" s="335"/>
      <c r="F1881" s="338"/>
      <c r="G1881" s="323"/>
      <c r="H1881" s="396" t="str">
        <f>IF(Business!$D$22&gt;0,+$G1881*Business!$D$20/Business!$D$22,"")</f>
        <v/>
      </c>
      <c r="I1881" s="396" t="str">
        <f>IF(Business!$D$22&gt;0,+$G1881*Business!$D$21/Business!$D$22,"")</f>
        <v/>
      </c>
    </row>
    <row r="1882" spans="1:9">
      <c r="A1882" s="334"/>
      <c r="B1882" s="335"/>
      <c r="C1882" s="335"/>
      <c r="D1882" s="335"/>
      <c r="E1882" s="335"/>
      <c r="F1882" s="338"/>
      <c r="G1882" s="323"/>
      <c r="H1882" s="396" t="str">
        <f>IF(Business!$D$22&gt;0,+$G1882*Business!$D$20/Business!$D$22,"")</f>
        <v/>
      </c>
      <c r="I1882" s="396" t="str">
        <f>IF(Business!$D$22&gt;0,+$G1882*Business!$D$21/Business!$D$22,"")</f>
        <v/>
      </c>
    </row>
    <row r="1883" spans="1:9">
      <c r="A1883" s="334"/>
      <c r="B1883" s="335"/>
      <c r="C1883" s="335"/>
      <c r="D1883" s="335"/>
      <c r="E1883" s="335"/>
      <c r="F1883" s="338"/>
      <c r="G1883" s="323"/>
      <c r="H1883" s="396" t="str">
        <f>IF(Business!$D$22&gt;0,+$G1883*Business!$D$20/Business!$D$22,"")</f>
        <v/>
      </c>
      <c r="I1883" s="396" t="str">
        <f>IF(Business!$D$22&gt;0,+$G1883*Business!$D$21/Business!$D$22,"")</f>
        <v/>
      </c>
    </row>
    <row r="1884" spans="1:9">
      <c r="A1884" s="334"/>
      <c r="B1884" s="335"/>
      <c r="C1884" s="335"/>
      <c r="D1884" s="335"/>
      <c r="E1884" s="335"/>
      <c r="F1884" s="338"/>
      <c r="G1884" s="323"/>
      <c r="H1884" s="396" t="str">
        <f>IF(Business!$D$22&gt;0,+$G1884*Business!$D$20/Business!$D$22,"")</f>
        <v/>
      </c>
      <c r="I1884" s="396" t="str">
        <f>IF(Business!$D$22&gt;0,+$G1884*Business!$D$21/Business!$D$22,"")</f>
        <v/>
      </c>
    </row>
    <row r="1885" spans="1:9">
      <c r="A1885" s="334"/>
      <c r="B1885" s="335"/>
      <c r="C1885" s="335"/>
      <c r="D1885" s="335"/>
      <c r="E1885" s="335"/>
      <c r="F1885" s="338"/>
      <c r="G1885" s="323"/>
      <c r="H1885" s="396" t="str">
        <f>IF(Business!$D$22&gt;0,+$G1885*Business!$D$20/Business!$D$22,"")</f>
        <v/>
      </c>
      <c r="I1885" s="396" t="str">
        <f>IF(Business!$D$22&gt;0,+$G1885*Business!$D$21/Business!$D$22,"")</f>
        <v/>
      </c>
    </row>
    <row r="1886" spans="1:9">
      <c r="A1886" s="334"/>
      <c r="B1886" s="335"/>
      <c r="C1886" s="335"/>
      <c r="D1886" s="335"/>
      <c r="E1886" s="335"/>
      <c r="F1886" s="338"/>
      <c r="G1886" s="323"/>
      <c r="H1886" s="396" t="str">
        <f>IF(Business!$D$22&gt;0,+$G1886*Business!$D$20/Business!$D$22,"")</f>
        <v/>
      </c>
      <c r="I1886" s="396" t="str">
        <f>IF(Business!$D$22&gt;0,+$G1886*Business!$D$21/Business!$D$22,"")</f>
        <v/>
      </c>
    </row>
    <row r="1887" spans="1:9">
      <c r="A1887" s="334"/>
      <c r="B1887" s="335"/>
      <c r="C1887" s="335"/>
      <c r="D1887" s="335"/>
      <c r="E1887" s="335"/>
      <c r="F1887" s="338"/>
      <c r="G1887" s="323"/>
      <c r="H1887" s="396" t="str">
        <f>IF(Business!$D$22&gt;0,+$G1887*Business!$D$20/Business!$D$22,"")</f>
        <v/>
      </c>
      <c r="I1887" s="396" t="str">
        <f>IF(Business!$D$22&gt;0,+$G1887*Business!$D$21/Business!$D$22,"")</f>
        <v/>
      </c>
    </row>
    <row r="1888" spans="1:9">
      <c r="A1888" s="334"/>
      <c r="B1888" s="335"/>
      <c r="C1888" s="335"/>
      <c r="D1888" s="335"/>
      <c r="E1888" s="335"/>
      <c r="F1888" s="338"/>
      <c r="G1888" s="323"/>
      <c r="H1888" s="396" t="str">
        <f>IF(Business!$D$22&gt;0,+$G1888*Business!$D$20/Business!$D$22,"")</f>
        <v/>
      </c>
      <c r="I1888" s="396" t="str">
        <f>IF(Business!$D$22&gt;0,+$G1888*Business!$D$21/Business!$D$22,"")</f>
        <v/>
      </c>
    </row>
    <row r="1889" spans="1:9">
      <c r="A1889" s="334"/>
      <c r="B1889" s="335"/>
      <c r="C1889" s="335"/>
      <c r="D1889" s="335"/>
      <c r="E1889" s="335"/>
      <c r="F1889" s="338"/>
      <c r="G1889" s="323"/>
      <c r="H1889" s="396" t="str">
        <f>IF(Business!$D$22&gt;0,+$G1889*Business!$D$20/Business!$D$22,"")</f>
        <v/>
      </c>
      <c r="I1889" s="396" t="str">
        <f>IF(Business!$D$22&gt;0,+$G1889*Business!$D$21/Business!$D$22,"")</f>
        <v/>
      </c>
    </row>
    <row r="1890" spans="1:9">
      <c r="A1890" s="334"/>
      <c r="B1890" s="335"/>
      <c r="C1890" s="335"/>
      <c r="D1890" s="335"/>
      <c r="E1890" s="335"/>
      <c r="F1890" s="338"/>
      <c r="G1890" s="323"/>
      <c r="H1890" s="396" t="str">
        <f>IF(Business!$D$22&gt;0,+$G1890*Business!$D$20/Business!$D$22,"")</f>
        <v/>
      </c>
      <c r="I1890" s="396" t="str">
        <f>IF(Business!$D$22&gt;0,+$G1890*Business!$D$21/Business!$D$22,"")</f>
        <v/>
      </c>
    </row>
    <row r="1891" spans="1:9">
      <c r="A1891" s="334"/>
      <c r="B1891" s="335"/>
      <c r="C1891" s="335"/>
      <c r="D1891" s="335"/>
      <c r="E1891" s="335"/>
      <c r="F1891" s="338"/>
      <c r="G1891" s="323"/>
      <c r="H1891" s="396" t="str">
        <f>IF(Business!$D$22&gt;0,+$G1891*Business!$D$20/Business!$D$22,"")</f>
        <v/>
      </c>
      <c r="I1891" s="396" t="str">
        <f>IF(Business!$D$22&gt;0,+$G1891*Business!$D$21/Business!$D$22,"")</f>
        <v/>
      </c>
    </row>
    <row r="1892" spans="1:9">
      <c r="A1892" s="334"/>
      <c r="B1892" s="335"/>
      <c r="C1892" s="335"/>
      <c r="D1892" s="335"/>
      <c r="E1892" s="335"/>
      <c r="F1892" s="338"/>
      <c r="G1892" s="323"/>
      <c r="H1892" s="396" t="str">
        <f>IF(Business!$D$22&gt;0,+$G1892*Business!$D$20/Business!$D$22,"")</f>
        <v/>
      </c>
      <c r="I1892" s="396" t="str">
        <f>IF(Business!$D$22&gt;0,+$G1892*Business!$D$21/Business!$D$22,"")</f>
        <v/>
      </c>
    </row>
    <row r="1893" spans="1:9">
      <c r="A1893" s="334"/>
      <c r="B1893" s="335"/>
      <c r="C1893" s="335"/>
      <c r="D1893" s="335"/>
      <c r="E1893" s="335"/>
      <c r="F1893" s="338"/>
      <c r="G1893" s="323"/>
      <c r="H1893" s="396" t="str">
        <f>IF(Business!$D$22&gt;0,+$G1893*Business!$D$20/Business!$D$22,"")</f>
        <v/>
      </c>
      <c r="I1893" s="396" t="str">
        <f>IF(Business!$D$22&gt;0,+$G1893*Business!$D$21/Business!$D$22,"")</f>
        <v/>
      </c>
    </row>
    <row r="1894" spans="1:9">
      <c r="A1894" s="334"/>
      <c r="B1894" s="335"/>
      <c r="C1894" s="335"/>
      <c r="D1894" s="335"/>
      <c r="E1894" s="335"/>
      <c r="F1894" s="338"/>
      <c r="G1894" s="323"/>
      <c r="H1894" s="396" t="str">
        <f>IF(Business!$D$22&gt;0,+$G1894*Business!$D$20/Business!$D$22,"")</f>
        <v/>
      </c>
      <c r="I1894" s="396" t="str">
        <f>IF(Business!$D$22&gt;0,+$G1894*Business!$D$21/Business!$D$22,"")</f>
        <v/>
      </c>
    </row>
    <row r="1895" spans="1:9">
      <c r="A1895" s="334"/>
      <c r="B1895" s="335"/>
      <c r="C1895" s="335"/>
      <c r="D1895" s="335"/>
      <c r="E1895" s="335"/>
      <c r="F1895" s="338"/>
      <c r="G1895" s="323"/>
      <c r="H1895" s="396" t="str">
        <f>IF(Business!$D$22&gt;0,+$G1895*Business!$D$20/Business!$D$22,"")</f>
        <v/>
      </c>
      <c r="I1895" s="396" t="str">
        <f>IF(Business!$D$22&gt;0,+$G1895*Business!$D$21/Business!$D$22,"")</f>
        <v/>
      </c>
    </row>
    <row r="1896" spans="1:9">
      <c r="A1896" s="334"/>
      <c r="B1896" s="335"/>
      <c r="C1896" s="335"/>
      <c r="D1896" s="335"/>
      <c r="E1896" s="335"/>
      <c r="F1896" s="338"/>
      <c r="G1896" s="323"/>
      <c r="H1896" s="396" t="str">
        <f>IF(Business!$D$22&gt;0,+$G1896*Business!$D$20/Business!$D$22,"")</f>
        <v/>
      </c>
      <c r="I1896" s="396" t="str">
        <f>IF(Business!$D$22&gt;0,+$G1896*Business!$D$21/Business!$D$22,"")</f>
        <v/>
      </c>
    </row>
    <row r="1897" spans="1:9">
      <c r="A1897" s="334"/>
      <c r="B1897" s="335"/>
      <c r="C1897" s="335"/>
      <c r="D1897" s="335"/>
      <c r="E1897" s="335"/>
      <c r="F1897" s="338"/>
      <c r="G1897" s="323"/>
      <c r="H1897" s="396" t="str">
        <f>IF(Business!$D$22&gt;0,+$G1897*Business!$D$20/Business!$D$22,"")</f>
        <v/>
      </c>
      <c r="I1897" s="396" t="str">
        <f>IF(Business!$D$22&gt;0,+$G1897*Business!$D$21/Business!$D$22,"")</f>
        <v/>
      </c>
    </row>
    <row r="1898" spans="1:9">
      <c r="A1898" s="334"/>
      <c r="B1898" s="335"/>
      <c r="C1898" s="335"/>
      <c r="D1898" s="335"/>
      <c r="E1898" s="335"/>
      <c r="F1898" s="338"/>
      <c r="G1898" s="323"/>
      <c r="H1898" s="396" t="str">
        <f>IF(Business!$D$22&gt;0,+$G1898*Business!$D$20/Business!$D$22,"")</f>
        <v/>
      </c>
      <c r="I1898" s="396" t="str">
        <f>IF(Business!$D$22&gt;0,+$G1898*Business!$D$21/Business!$D$22,"")</f>
        <v/>
      </c>
    </row>
    <row r="1899" spans="1:9">
      <c r="A1899" s="334"/>
      <c r="B1899" s="335"/>
      <c r="C1899" s="335"/>
      <c r="D1899" s="335"/>
      <c r="E1899" s="335"/>
      <c r="F1899" s="338"/>
      <c r="G1899" s="323"/>
      <c r="H1899" s="396" t="str">
        <f>IF(Business!$D$22&gt;0,+$G1899*Business!$D$20/Business!$D$22,"")</f>
        <v/>
      </c>
      <c r="I1899" s="396" t="str">
        <f>IF(Business!$D$22&gt;0,+$G1899*Business!$D$21/Business!$D$22,"")</f>
        <v/>
      </c>
    </row>
    <row r="1900" spans="1:9">
      <c r="A1900" s="334"/>
      <c r="B1900" s="335"/>
      <c r="C1900" s="335"/>
      <c r="D1900" s="335"/>
      <c r="E1900" s="335"/>
      <c r="F1900" s="338"/>
      <c r="G1900" s="323"/>
      <c r="H1900" s="396" t="str">
        <f>IF(Business!$D$22&gt;0,+$G1900*Business!$D$20/Business!$D$22,"")</f>
        <v/>
      </c>
      <c r="I1900" s="396" t="str">
        <f>IF(Business!$D$22&gt;0,+$G1900*Business!$D$21/Business!$D$22,"")</f>
        <v/>
      </c>
    </row>
    <row r="1901" spans="1:9">
      <c r="A1901" s="334"/>
      <c r="B1901" s="335"/>
      <c r="C1901" s="335"/>
      <c r="D1901" s="335"/>
      <c r="E1901" s="335"/>
      <c r="F1901" s="338"/>
      <c r="G1901" s="323"/>
      <c r="H1901" s="396" t="str">
        <f>IF(Business!$D$22&gt;0,+$G1901*Business!$D$20/Business!$D$22,"")</f>
        <v/>
      </c>
      <c r="I1901" s="396" t="str">
        <f>IF(Business!$D$22&gt;0,+$G1901*Business!$D$21/Business!$D$22,"")</f>
        <v/>
      </c>
    </row>
    <row r="1902" spans="1:9">
      <c r="A1902" s="334"/>
      <c r="B1902" s="335"/>
      <c r="C1902" s="335"/>
      <c r="D1902" s="335"/>
      <c r="E1902" s="335"/>
      <c r="F1902" s="338"/>
      <c r="G1902" s="323"/>
      <c r="H1902" s="396" t="str">
        <f>IF(Business!$D$22&gt;0,+$G1902*Business!$D$20/Business!$D$22,"")</f>
        <v/>
      </c>
      <c r="I1902" s="396" t="str">
        <f>IF(Business!$D$22&gt;0,+$G1902*Business!$D$21/Business!$D$22,"")</f>
        <v/>
      </c>
    </row>
    <row r="1903" spans="1:9">
      <c r="A1903" s="334"/>
      <c r="B1903" s="335"/>
      <c r="C1903" s="335"/>
      <c r="D1903" s="335"/>
      <c r="E1903" s="335"/>
      <c r="F1903" s="338"/>
      <c r="G1903" s="323"/>
      <c r="H1903" s="396" t="str">
        <f>IF(Business!$D$22&gt;0,+$G1903*Business!$D$20/Business!$D$22,"")</f>
        <v/>
      </c>
      <c r="I1903" s="396" t="str">
        <f>IF(Business!$D$22&gt;0,+$G1903*Business!$D$21/Business!$D$22,"")</f>
        <v/>
      </c>
    </row>
    <row r="1904" spans="1:9">
      <c r="A1904" s="334"/>
      <c r="B1904" s="335"/>
      <c r="C1904" s="335"/>
      <c r="D1904" s="335"/>
      <c r="E1904" s="335"/>
      <c r="F1904" s="338"/>
      <c r="G1904" s="323"/>
      <c r="H1904" s="396" t="str">
        <f>IF(Business!$D$22&gt;0,+$G1904*Business!$D$20/Business!$D$22,"")</f>
        <v/>
      </c>
      <c r="I1904" s="396" t="str">
        <f>IF(Business!$D$22&gt;0,+$G1904*Business!$D$21/Business!$D$22,"")</f>
        <v/>
      </c>
    </row>
    <row r="1905" spans="1:9">
      <c r="A1905" s="334"/>
      <c r="B1905" s="335"/>
      <c r="C1905" s="335"/>
      <c r="D1905" s="335"/>
      <c r="E1905" s="335"/>
      <c r="F1905" s="338"/>
      <c r="G1905" s="323"/>
      <c r="H1905" s="396" t="str">
        <f>IF(Business!$D$22&gt;0,+$G1905*Business!$D$20/Business!$D$22,"")</f>
        <v/>
      </c>
      <c r="I1905" s="396" t="str">
        <f>IF(Business!$D$22&gt;0,+$G1905*Business!$D$21/Business!$D$22,"")</f>
        <v/>
      </c>
    </row>
    <row r="1906" spans="1:9">
      <c r="A1906" s="334"/>
      <c r="B1906" s="335"/>
      <c r="C1906" s="335"/>
      <c r="D1906" s="335"/>
      <c r="E1906" s="335"/>
      <c r="F1906" s="338"/>
      <c r="G1906" s="323"/>
      <c r="H1906" s="396" t="str">
        <f>IF(Business!$D$22&gt;0,+$G1906*Business!$D$20/Business!$D$22,"")</f>
        <v/>
      </c>
      <c r="I1906" s="396" t="str">
        <f>IF(Business!$D$22&gt;0,+$G1906*Business!$D$21/Business!$D$22,"")</f>
        <v/>
      </c>
    </row>
    <row r="1907" spans="1:9">
      <c r="A1907" s="334"/>
      <c r="B1907" s="335"/>
      <c r="C1907" s="335"/>
      <c r="D1907" s="335"/>
      <c r="E1907" s="335"/>
      <c r="F1907" s="338"/>
      <c r="G1907" s="323"/>
      <c r="H1907" s="396" t="str">
        <f>IF(Business!$D$22&gt;0,+$G1907*Business!$D$20/Business!$D$22,"")</f>
        <v/>
      </c>
      <c r="I1907" s="396" t="str">
        <f>IF(Business!$D$22&gt;0,+$G1907*Business!$D$21/Business!$D$22,"")</f>
        <v/>
      </c>
    </row>
    <row r="1908" spans="1:9">
      <c r="A1908" s="334"/>
      <c r="B1908" s="335"/>
      <c r="C1908" s="335"/>
      <c r="D1908" s="335"/>
      <c r="E1908" s="335"/>
      <c r="F1908" s="338"/>
      <c r="G1908" s="323"/>
      <c r="H1908" s="396" t="str">
        <f>IF(Business!$D$22&gt;0,+$G1908*Business!$D$20/Business!$D$22,"")</f>
        <v/>
      </c>
      <c r="I1908" s="396" t="str">
        <f>IF(Business!$D$22&gt;0,+$G1908*Business!$D$21/Business!$D$22,"")</f>
        <v/>
      </c>
    </row>
    <row r="1909" spans="1:9">
      <c r="A1909" s="334"/>
      <c r="B1909" s="335"/>
      <c r="C1909" s="335"/>
      <c r="D1909" s="335"/>
      <c r="E1909" s="335"/>
      <c r="F1909" s="338"/>
      <c r="G1909" s="323"/>
      <c r="H1909" s="396" t="str">
        <f>IF(Business!$D$22&gt;0,+$G1909*Business!$D$20/Business!$D$22,"")</f>
        <v/>
      </c>
      <c r="I1909" s="396" t="str">
        <f>IF(Business!$D$22&gt;0,+$G1909*Business!$D$21/Business!$D$22,"")</f>
        <v/>
      </c>
    </row>
    <row r="1910" spans="1:9">
      <c r="A1910" s="334"/>
      <c r="B1910" s="335"/>
      <c r="C1910" s="335"/>
      <c r="D1910" s="335"/>
      <c r="E1910" s="335"/>
      <c r="F1910" s="338"/>
      <c r="G1910" s="323"/>
      <c r="H1910" s="396" t="str">
        <f>IF(Business!$D$22&gt;0,+$G1910*Business!$D$20/Business!$D$22,"")</f>
        <v/>
      </c>
      <c r="I1910" s="396" t="str">
        <f>IF(Business!$D$22&gt;0,+$G1910*Business!$D$21/Business!$D$22,"")</f>
        <v/>
      </c>
    </row>
    <row r="1911" spans="1:9">
      <c r="A1911" s="334"/>
      <c r="B1911" s="335"/>
      <c r="C1911" s="335"/>
      <c r="D1911" s="335"/>
      <c r="E1911" s="335"/>
      <c r="F1911" s="338"/>
      <c r="G1911" s="323"/>
      <c r="H1911" s="396" t="str">
        <f>IF(Business!$D$22&gt;0,+$G1911*Business!$D$20/Business!$D$22,"")</f>
        <v/>
      </c>
      <c r="I1911" s="396" t="str">
        <f>IF(Business!$D$22&gt;0,+$G1911*Business!$D$21/Business!$D$22,"")</f>
        <v/>
      </c>
    </row>
    <row r="1912" spans="1:9">
      <c r="A1912" s="334"/>
      <c r="B1912" s="335"/>
      <c r="C1912" s="335"/>
      <c r="D1912" s="335"/>
      <c r="E1912" s="335"/>
      <c r="F1912" s="338"/>
      <c r="G1912" s="323"/>
      <c r="H1912" s="396" t="str">
        <f>IF(Business!$D$22&gt;0,+$G1912*Business!$D$20/Business!$D$22,"")</f>
        <v/>
      </c>
      <c r="I1912" s="396" t="str">
        <f>IF(Business!$D$22&gt;0,+$G1912*Business!$D$21/Business!$D$22,"")</f>
        <v/>
      </c>
    </row>
    <row r="1913" spans="1:9">
      <c r="A1913" s="334"/>
      <c r="B1913" s="335"/>
      <c r="C1913" s="335"/>
      <c r="D1913" s="335"/>
      <c r="E1913" s="335"/>
      <c r="F1913" s="338"/>
      <c r="G1913" s="323"/>
      <c r="H1913" s="396" t="str">
        <f>IF(Business!$D$22&gt;0,+$G1913*Business!$D$20/Business!$D$22,"")</f>
        <v/>
      </c>
      <c r="I1913" s="396" t="str">
        <f>IF(Business!$D$22&gt;0,+$G1913*Business!$D$21/Business!$D$22,"")</f>
        <v/>
      </c>
    </row>
    <row r="1914" spans="1:9">
      <c r="A1914" s="334"/>
      <c r="B1914" s="335"/>
      <c r="C1914" s="335"/>
      <c r="D1914" s="335"/>
      <c r="E1914" s="335"/>
      <c r="F1914" s="338"/>
      <c r="G1914" s="323"/>
      <c r="H1914" s="396" t="str">
        <f>IF(Business!$D$22&gt;0,+$G1914*Business!$D$20/Business!$D$22,"")</f>
        <v/>
      </c>
      <c r="I1914" s="396" t="str">
        <f>IF(Business!$D$22&gt;0,+$G1914*Business!$D$21/Business!$D$22,"")</f>
        <v/>
      </c>
    </row>
    <row r="1915" spans="1:9">
      <c r="A1915" s="334"/>
      <c r="B1915" s="335"/>
      <c r="C1915" s="335"/>
      <c r="D1915" s="335"/>
      <c r="E1915" s="335"/>
      <c r="F1915" s="338"/>
      <c r="G1915" s="323"/>
      <c r="H1915" s="396" t="str">
        <f>IF(Business!$D$22&gt;0,+$G1915*Business!$D$20/Business!$D$22,"")</f>
        <v/>
      </c>
      <c r="I1915" s="396" t="str">
        <f>IF(Business!$D$22&gt;0,+$G1915*Business!$D$21/Business!$D$22,"")</f>
        <v/>
      </c>
    </row>
    <row r="1916" spans="1:9">
      <c r="A1916" s="334"/>
      <c r="B1916" s="335"/>
      <c r="C1916" s="335"/>
      <c r="D1916" s="335"/>
      <c r="E1916" s="335"/>
      <c r="F1916" s="338"/>
      <c r="G1916" s="323"/>
      <c r="H1916" s="396" t="str">
        <f>IF(Business!$D$22&gt;0,+$G1916*Business!$D$20/Business!$D$22,"")</f>
        <v/>
      </c>
      <c r="I1916" s="396" t="str">
        <f>IF(Business!$D$22&gt;0,+$G1916*Business!$D$21/Business!$D$22,"")</f>
        <v/>
      </c>
    </row>
    <row r="1917" spans="1:9">
      <c r="A1917" s="334"/>
      <c r="B1917" s="335"/>
      <c r="C1917" s="335"/>
      <c r="D1917" s="335"/>
      <c r="E1917" s="335"/>
      <c r="F1917" s="338"/>
      <c r="G1917" s="323"/>
      <c r="H1917" s="396" t="str">
        <f>IF(Business!$D$22&gt;0,+$G1917*Business!$D$20/Business!$D$22,"")</f>
        <v/>
      </c>
      <c r="I1917" s="396" t="str">
        <f>IF(Business!$D$22&gt;0,+$G1917*Business!$D$21/Business!$D$22,"")</f>
        <v/>
      </c>
    </row>
    <row r="1918" spans="1:9">
      <c r="A1918" s="334"/>
      <c r="B1918" s="335"/>
      <c r="C1918" s="335"/>
      <c r="D1918" s="335"/>
      <c r="E1918" s="335"/>
      <c r="F1918" s="338"/>
      <c r="G1918" s="323"/>
      <c r="H1918" s="396" t="str">
        <f>IF(Business!$D$22&gt;0,+$G1918*Business!$D$20/Business!$D$22,"")</f>
        <v/>
      </c>
      <c r="I1918" s="396" t="str">
        <f>IF(Business!$D$22&gt;0,+$G1918*Business!$D$21/Business!$D$22,"")</f>
        <v/>
      </c>
    </row>
    <row r="1919" spans="1:9">
      <c r="A1919" s="334"/>
      <c r="B1919" s="335"/>
      <c r="C1919" s="335"/>
      <c r="D1919" s="335"/>
      <c r="E1919" s="335"/>
      <c r="F1919" s="338"/>
      <c r="G1919" s="323"/>
      <c r="H1919" s="396" t="str">
        <f>IF(Business!$D$22&gt;0,+$G1919*Business!$D$20/Business!$D$22,"")</f>
        <v/>
      </c>
      <c r="I1919" s="396" t="str">
        <f>IF(Business!$D$22&gt;0,+$G1919*Business!$D$21/Business!$D$22,"")</f>
        <v/>
      </c>
    </row>
    <row r="1920" spans="1:9">
      <c r="A1920" s="334"/>
      <c r="B1920" s="335"/>
      <c r="C1920" s="335"/>
      <c r="D1920" s="335"/>
      <c r="E1920" s="335"/>
      <c r="F1920" s="338"/>
      <c r="G1920" s="323"/>
      <c r="H1920" s="396" t="str">
        <f>IF(Business!$D$22&gt;0,+$G1920*Business!$D$20/Business!$D$22,"")</f>
        <v/>
      </c>
      <c r="I1920" s="396" t="str">
        <f>IF(Business!$D$22&gt;0,+$G1920*Business!$D$21/Business!$D$22,"")</f>
        <v/>
      </c>
    </row>
    <row r="1921" spans="1:9">
      <c r="A1921" s="334"/>
      <c r="B1921" s="335"/>
      <c r="C1921" s="335"/>
      <c r="D1921" s="335"/>
      <c r="E1921" s="335"/>
      <c r="F1921" s="338"/>
      <c r="G1921" s="323"/>
      <c r="H1921" s="396" t="str">
        <f>IF(Business!$D$22&gt;0,+$G1921*Business!$D$20/Business!$D$22,"")</f>
        <v/>
      </c>
      <c r="I1921" s="396" t="str">
        <f>IF(Business!$D$22&gt;0,+$G1921*Business!$D$21/Business!$D$22,"")</f>
        <v/>
      </c>
    </row>
    <row r="1922" spans="1:9">
      <c r="A1922" s="334"/>
      <c r="B1922" s="335"/>
      <c r="C1922" s="335"/>
      <c r="D1922" s="335"/>
      <c r="E1922" s="335"/>
      <c r="F1922" s="338"/>
      <c r="G1922" s="323"/>
      <c r="H1922" s="396" t="str">
        <f>IF(Business!$D$22&gt;0,+$G1922*Business!$D$20/Business!$D$22,"")</f>
        <v/>
      </c>
      <c r="I1922" s="396" t="str">
        <f>IF(Business!$D$22&gt;0,+$G1922*Business!$D$21/Business!$D$22,"")</f>
        <v/>
      </c>
    </row>
    <row r="1923" spans="1:9">
      <c r="A1923" s="334"/>
      <c r="B1923" s="335"/>
      <c r="C1923" s="335"/>
      <c r="D1923" s="335"/>
      <c r="E1923" s="335"/>
      <c r="F1923" s="338"/>
      <c r="G1923" s="323"/>
      <c r="H1923" s="396" t="str">
        <f>IF(Business!$D$22&gt;0,+$G1923*Business!$D$20/Business!$D$22,"")</f>
        <v/>
      </c>
      <c r="I1923" s="396" t="str">
        <f>IF(Business!$D$22&gt;0,+$G1923*Business!$D$21/Business!$D$22,"")</f>
        <v/>
      </c>
    </row>
    <row r="1924" spans="1:9">
      <c r="A1924" s="334"/>
      <c r="B1924" s="335"/>
      <c r="C1924" s="335"/>
      <c r="D1924" s="335"/>
      <c r="E1924" s="335"/>
      <c r="F1924" s="338"/>
      <c r="G1924" s="323"/>
      <c r="H1924" s="396" t="str">
        <f>IF(Business!$D$22&gt;0,+$G1924*Business!$D$20/Business!$D$22,"")</f>
        <v/>
      </c>
      <c r="I1924" s="396" t="str">
        <f>IF(Business!$D$22&gt;0,+$G1924*Business!$D$21/Business!$D$22,"")</f>
        <v/>
      </c>
    </row>
    <row r="1925" spans="1:9">
      <c r="A1925" s="334"/>
      <c r="B1925" s="335"/>
      <c r="C1925" s="335"/>
      <c r="D1925" s="335"/>
      <c r="E1925" s="335"/>
      <c r="F1925" s="338"/>
      <c r="G1925" s="323"/>
      <c r="H1925" s="396" t="str">
        <f>IF(Business!$D$22&gt;0,+$G1925*Business!$D$20/Business!$D$22,"")</f>
        <v/>
      </c>
      <c r="I1925" s="396" t="str">
        <f>IF(Business!$D$22&gt;0,+$G1925*Business!$D$21/Business!$D$22,"")</f>
        <v/>
      </c>
    </row>
    <row r="1926" spans="1:9">
      <c r="A1926" s="334"/>
      <c r="B1926" s="335"/>
      <c r="C1926" s="335"/>
      <c r="D1926" s="335"/>
      <c r="E1926" s="335"/>
      <c r="F1926" s="338"/>
      <c r="G1926" s="323"/>
      <c r="H1926" s="396" t="str">
        <f>IF(Business!$D$22&gt;0,+$G1926*Business!$D$20/Business!$D$22,"")</f>
        <v/>
      </c>
      <c r="I1926" s="396" t="str">
        <f>IF(Business!$D$22&gt;0,+$G1926*Business!$D$21/Business!$D$22,"")</f>
        <v/>
      </c>
    </row>
    <row r="1927" spans="1:9">
      <c r="A1927" s="334"/>
      <c r="B1927" s="335"/>
      <c r="C1927" s="335"/>
      <c r="D1927" s="335"/>
      <c r="E1927" s="335"/>
      <c r="F1927" s="338"/>
      <c r="G1927" s="323"/>
      <c r="H1927" s="396" t="str">
        <f>IF(Business!$D$22&gt;0,+$G1927*Business!$D$20/Business!$D$22,"")</f>
        <v/>
      </c>
      <c r="I1927" s="396" t="str">
        <f>IF(Business!$D$22&gt;0,+$G1927*Business!$D$21/Business!$D$22,"")</f>
        <v/>
      </c>
    </row>
    <row r="1928" spans="1:9">
      <c r="A1928" s="334"/>
      <c r="B1928" s="335"/>
      <c r="C1928" s="335"/>
      <c r="D1928" s="335"/>
      <c r="E1928" s="335"/>
      <c r="F1928" s="338"/>
      <c r="G1928" s="323"/>
      <c r="H1928" s="396" t="str">
        <f>IF(Business!$D$22&gt;0,+$G1928*Business!$D$20/Business!$D$22,"")</f>
        <v/>
      </c>
      <c r="I1928" s="396" t="str">
        <f>IF(Business!$D$22&gt;0,+$G1928*Business!$D$21/Business!$D$22,"")</f>
        <v/>
      </c>
    </row>
    <row r="1929" spans="1:9" hidden="1">
      <c r="A1929" s="334"/>
      <c r="B1929" s="335"/>
      <c r="C1929" s="335"/>
      <c r="D1929" s="335"/>
      <c r="E1929" s="335"/>
      <c r="F1929" s="338"/>
    </row>
    <row r="1930" spans="1:9" hidden="1">
      <c r="A1930" s="334"/>
      <c r="B1930" s="335"/>
      <c r="C1930" s="335"/>
      <c r="D1930" s="335"/>
      <c r="E1930" s="335"/>
      <c r="F1930" s="338"/>
    </row>
    <row r="1931" spans="1:9" hidden="1">
      <c r="A1931" s="334"/>
      <c r="B1931" s="335"/>
      <c r="C1931" s="335"/>
      <c r="D1931" s="335"/>
      <c r="E1931" s="335"/>
      <c r="F1931" s="338"/>
    </row>
    <row r="1932" spans="1:9" hidden="1">
      <c r="A1932" s="334"/>
      <c r="B1932" s="335"/>
      <c r="C1932" s="335"/>
      <c r="D1932" s="335"/>
      <c r="E1932" s="335"/>
      <c r="F1932" s="338"/>
    </row>
    <row r="1933" spans="1:9" hidden="1">
      <c r="A1933" s="334"/>
      <c r="B1933" s="335"/>
      <c r="C1933" s="335"/>
      <c r="D1933" s="335"/>
      <c r="E1933" s="335"/>
      <c r="F1933" s="338"/>
    </row>
    <row r="1934" spans="1:9" hidden="1">
      <c r="A1934" s="334"/>
      <c r="B1934" s="335"/>
      <c r="C1934" s="335"/>
      <c r="D1934" s="335"/>
      <c r="E1934" s="335"/>
      <c r="F1934" s="338"/>
    </row>
    <row r="1935" spans="1:9" hidden="1">
      <c r="A1935" s="334"/>
      <c r="B1935" s="335"/>
      <c r="C1935" s="335"/>
      <c r="D1935" s="335"/>
      <c r="E1935" s="335"/>
      <c r="F1935" s="338"/>
    </row>
    <row r="1936" spans="1:9" hidden="1">
      <c r="A1936" s="334"/>
      <c r="B1936" s="335"/>
      <c r="C1936" s="335"/>
      <c r="D1936" s="335"/>
      <c r="E1936" s="335"/>
      <c r="F1936" s="338"/>
    </row>
    <row r="1937" spans="1:6" hidden="1">
      <c r="A1937" s="334"/>
      <c r="B1937" s="335"/>
      <c r="C1937" s="335"/>
      <c r="D1937" s="335"/>
      <c r="E1937" s="335"/>
      <c r="F1937" s="338"/>
    </row>
    <row r="1938" spans="1:6" hidden="1">
      <c r="A1938" s="334"/>
      <c r="B1938" s="335"/>
      <c r="C1938" s="335"/>
      <c r="D1938" s="335"/>
      <c r="E1938" s="335"/>
      <c r="F1938" s="338"/>
    </row>
    <row r="1939" spans="1:6" hidden="1">
      <c r="A1939" s="334"/>
      <c r="B1939" s="335"/>
      <c r="C1939" s="335"/>
      <c r="D1939" s="335"/>
      <c r="E1939" s="335"/>
      <c r="F1939" s="338"/>
    </row>
    <row r="1940" spans="1:6" hidden="1">
      <c r="A1940" s="334"/>
      <c r="B1940" s="335"/>
      <c r="C1940" s="335"/>
      <c r="D1940" s="335"/>
      <c r="E1940" s="335"/>
      <c r="F1940" s="338"/>
    </row>
    <row r="1941" spans="1:6" hidden="1">
      <c r="A1941" s="334"/>
      <c r="B1941" s="335"/>
      <c r="C1941" s="335"/>
      <c r="D1941" s="335"/>
      <c r="E1941" s="335"/>
      <c r="F1941" s="338"/>
    </row>
    <row r="1942" spans="1:6" hidden="1">
      <c r="A1942" s="334"/>
      <c r="B1942" s="335"/>
      <c r="C1942" s="335"/>
      <c r="D1942" s="335"/>
      <c r="E1942" s="335"/>
      <c r="F1942" s="338"/>
    </row>
    <row r="1943" spans="1:6" hidden="1">
      <c r="A1943" s="334"/>
      <c r="B1943" s="335"/>
      <c r="C1943" s="335"/>
      <c r="D1943" s="335"/>
      <c r="E1943" s="335"/>
      <c r="F1943" s="338"/>
    </row>
    <row r="1944" spans="1:6" hidden="1">
      <c r="A1944" s="334"/>
      <c r="B1944" s="335"/>
      <c r="C1944" s="335"/>
      <c r="D1944" s="335"/>
      <c r="E1944" s="335"/>
      <c r="F1944" s="338"/>
    </row>
    <row r="1945" spans="1:6" hidden="1">
      <c r="A1945" s="334"/>
      <c r="B1945" s="335"/>
      <c r="C1945" s="335"/>
      <c r="D1945" s="335"/>
      <c r="E1945" s="335"/>
      <c r="F1945" s="338"/>
    </row>
    <row r="1946" spans="1:6" hidden="1">
      <c r="A1946" s="334"/>
      <c r="B1946" s="335"/>
      <c r="C1946" s="335"/>
      <c r="D1946" s="335"/>
      <c r="E1946" s="335"/>
      <c r="F1946" s="338"/>
    </row>
    <row r="1947" spans="1:6" hidden="1">
      <c r="A1947" s="334"/>
      <c r="B1947" s="335"/>
      <c r="C1947" s="335"/>
      <c r="D1947" s="335"/>
      <c r="E1947" s="335"/>
      <c r="F1947" s="338"/>
    </row>
    <row r="1948" spans="1:6" hidden="1">
      <c r="A1948" s="334"/>
      <c r="B1948" s="335"/>
      <c r="C1948" s="335"/>
      <c r="D1948" s="335"/>
      <c r="E1948" s="335"/>
      <c r="F1948" s="338"/>
    </row>
    <row r="1949" spans="1:6" hidden="1">
      <c r="A1949" s="334"/>
      <c r="B1949" s="335"/>
      <c r="C1949" s="335"/>
      <c r="D1949" s="335"/>
      <c r="E1949" s="335"/>
      <c r="F1949" s="338"/>
    </row>
    <row r="1950" spans="1:6" hidden="1">
      <c r="A1950" s="334"/>
      <c r="B1950" s="335"/>
      <c r="C1950" s="335"/>
      <c r="D1950" s="335"/>
      <c r="E1950" s="335"/>
      <c r="F1950" s="338"/>
    </row>
    <row r="1951" spans="1:6" hidden="1">
      <c r="A1951" s="334"/>
      <c r="B1951" s="335"/>
      <c r="C1951" s="335"/>
      <c r="D1951" s="335"/>
      <c r="E1951" s="335"/>
      <c r="F1951" s="338"/>
    </row>
    <row r="1952" spans="1:6" hidden="1">
      <c r="A1952" s="334"/>
      <c r="B1952" s="335"/>
      <c r="C1952" s="335"/>
      <c r="D1952" s="335"/>
      <c r="E1952" s="335"/>
      <c r="F1952" s="338"/>
    </row>
    <row r="1953" spans="1:6" hidden="1">
      <c r="A1953" s="334"/>
      <c r="B1953" s="335"/>
      <c r="C1953" s="335"/>
      <c r="D1953" s="335"/>
      <c r="E1953" s="335"/>
      <c r="F1953" s="338"/>
    </row>
    <row r="1954" spans="1:6" hidden="1">
      <c r="A1954" s="334"/>
      <c r="B1954" s="335"/>
      <c r="C1954" s="335"/>
      <c r="D1954" s="335"/>
      <c r="E1954" s="335"/>
      <c r="F1954" s="338"/>
    </row>
    <row r="1955" spans="1:6" hidden="1">
      <c r="A1955" s="334"/>
      <c r="B1955" s="335"/>
      <c r="C1955" s="335"/>
      <c r="D1955" s="335"/>
      <c r="E1955" s="335"/>
      <c r="F1955" s="338"/>
    </row>
    <row r="1956" spans="1:6" hidden="1">
      <c r="A1956" s="334"/>
      <c r="B1956" s="335"/>
      <c r="C1956" s="335"/>
      <c r="D1956" s="335"/>
      <c r="E1956" s="335"/>
      <c r="F1956" s="338"/>
    </row>
    <row r="1957" spans="1:6" hidden="1">
      <c r="A1957" s="334"/>
      <c r="B1957" s="335"/>
      <c r="C1957" s="335"/>
      <c r="D1957" s="335"/>
      <c r="E1957" s="335"/>
      <c r="F1957" s="338"/>
    </row>
    <row r="1958" spans="1:6" hidden="1">
      <c r="A1958" s="334"/>
      <c r="B1958" s="335"/>
      <c r="C1958" s="335"/>
      <c r="D1958" s="335"/>
      <c r="E1958" s="335"/>
      <c r="F1958" s="338"/>
    </row>
    <row r="1959" spans="1:6" hidden="1">
      <c r="A1959" s="334"/>
      <c r="B1959" s="335"/>
      <c r="C1959" s="335"/>
      <c r="D1959" s="335"/>
      <c r="E1959" s="335"/>
      <c r="F1959" s="338"/>
    </row>
    <row r="1960" spans="1:6" hidden="1">
      <c r="A1960" s="334"/>
      <c r="B1960" s="335"/>
      <c r="C1960" s="335"/>
      <c r="D1960" s="335"/>
      <c r="E1960" s="335"/>
      <c r="F1960" s="338"/>
    </row>
    <row r="1961" spans="1:6" hidden="1">
      <c r="A1961" s="334"/>
      <c r="B1961" s="335"/>
      <c r="C1961" s="335"/>
      <c r="D1961" s="335"/>
      <c r="E1961" s="335"/>
      <c r="F1961" s="338"/>
    </row>
    <row r="1962" spans="1:6" hidden="1">
      <c r="A1962" s="334"/>
      <c r="B1962" s="335"/>
      <c r="C1962" s="335"/>
      <c r="D1962" s="335"/>
      <c r="E1962" s="335"/>
      <c r="F1962" s="338"/>
    </row>
    <row r="1963" spans="1:6" hidden="1">
      <c r="A1963" s="334"/>
      <c r="B1963" s="335"/>
      <c r="C1963" s="335"/>
      <c r="D1963" s="335"/>
      <c r="E1963" s="335"/>
      <c r="F1963" s="338"/>
    </row>
    <row r="1964" spans="1:6" hidden="1">
      <c r="A1964" s="334"/>
      <c r="B1964" s="335"/>
      <c r="C1964" s="335"/>
      <c r="D1964" s="335"/>
      <c r="E1964" s="335"/>
      <c r="F1964" s="338"/>
    </row>
    <row r="1965" spans="1:6" hidden="1">
      <c r="A1965" s="334"/>
      <c r="B1965" s="335"/>
      <c r="C1965" s="335"/>
      <c r="D1965" s="335"/>
      <c r="E1965" s="335"/>
      <c r="F1965" s="338"/>
    </row>
    <row r="1966" spans="1:6" hidden="1">
      <c r="A1966" s="334"/>
      <c r="B1966" s="335"/>
      <c r="C1966" s="335"/>
      <c r="D1966" s="335"/>
      <c r="E1966" s="335"/>
      <c r="F1966" s="338"/>
    </row>
    <row r="1967" spans="1:6" hidden="1">
      <c r="A1967" s="334"/>
      <c r="B1967" s="335"/>
      <c r="C1967" s="335"/>
      <c r="D1967" s="335"/>
      <c r="E1967" s="335"/>
      <c r="F1967" s="338"/>
    </row>
    <row r="1968" spans="1:6" hidden="1">
      <c r="A1968" s="334"/>
      <c r="B1968" s="335"/>
      <c r="C1968" s="335"/>
      <c r="D1968" s="335"/>
      <c r="E1968" s="335"/>
      <c r="F1968" s="338"/>
    </row>
    <row r="1969" spans="1:6" hidden="1">
      <c r="A1969" s="334"/>
      <c r="B1969" s="335"/>
      <c r="C1969" s="335"/>
      <c r="D1969" s="335"/>
      <c r="E1969" s="335"/>
      <c r="F1969" s="338"/>
    </row>
    <row r="1970" spans="1:6" hidden="1">
      <c r="A1970" s="334"/>
      <c r="B1970" s="335"/>
      <c r="C1970" s="335"/>
      <c r="D1970" s="335"/>
      <c r="E1970" s="335"/>
      <c r="F1970" s="338"/>
    </row>
    <row r="1971" spans="1:6" hidden="1">
      <c r="A1971" s="334"/>
      <c r="B1971" s="335"/>
      <c r="C1971" s="335"/>
      <c r="D1971" s="335"/>
      <c r="E1971" s="335"/>
      <c r="F1971" s="338"/>
    </row>
    <row r="1972" spans="1:6" hidden="1">
      <c r="A1972" s="334"/>
      <c r="B1972" s="335"/>
      <c r="C1972" s="335"/>
      <c r="D1972" s="335"/>
      <c r="E1972" s="335"/>
      <c r="F1972" s="338"/>
    </row>
    <row r="1973" spans="1:6" hidden="1">
      <c r="A1973" s="334"/>
      <c r="B1973" s="335"/>
      <c r="C1973" s="335"/>
      <c r="D1973" s="335"/>
      <c r="E1973" s="335"/>
      <c r="F1973" s="338"/>
    </row>
    <row r="1974" spans="1:6" hidden="1">
      <c r="A1974" s="334"/>
      <c r="B1974" s="335"/>
      <c r="C1974" s="335"/>
      <c r="D1974" s="335"/>
      <c r="E1974" s="335"/>
      <c r="F1974" s="338"/>
    </row>
    <row r="1975" spans="1:6" hidden="1">
      <c r="A1975" s="334"/>
      <c r="B1975" s="335"/>
      <c r="C1975" s="335"/>
      <c r="D1975" s="335"/>
      <c r="E1975" s="335"/>
      <c r="F1975" s="338"/>
    </row>
    <row r="1976" spans="1:6" hidden="1">
      <c r="A1976" s="334"/>
      <c r="B1976" s="335"/>
      <c r="C1976" s="335"/>
      <c r="D1976" s="335"/>
      <c r="E1976" s="335"/>
      <c r="F1976" s="338"/>
    </row>
    <row r="1977" spans="1:6" hidden="1">
      <c r="A1977" s="334"/>
      <c r="B1977" s="335"/>
      <c r="C1977" s="335"/>
      <c r="D1977" s="335"/>
      <c r="E1977" s="335"/>
      <c r="F1977" s="338"/>
    </row>
    <row r="1978" spans="1:6" hidden="1">
      <c r="A1978" s="334"/>
      <c r="B1978" s="335"/>
      <c r="C1978" s="335"/>
      <c r="D1978" s="335"/>
      <c r="E1978" s="335"/>
      <c r="F1978" s="338"/>
    </row>
    <row r="1979" spans="1:6" hidden="1">
      <c r="A1979" s="334"/>
      <c r="B1979" s="335"/>
      <c r="C1979" s="335"/>
      <c r="D1979" s="335"/>
      <c r="E1979" s="335"/>
      <c r="F1979" s="338"/>
    </row>
    <row r="1980" spans="1:6" hidden="1">
      <c r="A1980" s="334"/>
      <c r="B1980" s="335"/>
      <c r="C1980" s="335"/>
      <c r="D1980" s="335"/>
      <c r="E1980" s="335"/>
      <c r="F1980" s="338"/>
    </row>
    <row r="1981" spans="1:6" hidden="1">
      <c r="A1981" s="334"/>
      <c r="B1981" s="335"/>
      <c r="C1981" s="335"/>
      <c r="D1981" s="335"/>
      <c r="E1981" s="335"/>
      <c r="F1981" s="338"/>
    </row>
    <row r="1982" spans="1:6" hidden="1">
      <c r="A1982" s="334"/>
      <c r="B1982" s="335"/>
      <c r="C1982" s="335"/>
      <c r="D1982" s="335"/>
      <c r="E1982" s="335"/>
      <c r="F1982" s="338"/>
    </row>
    <row r="1983" spans="1:6" hidden="1">
      <c r="A1983" s="334"/>
      <c r="B1983" s="335"/>
      <c r="C1983" s="335"/>
      <c r="D1983" s="335"/>
      <c r="E1983" s="335"/>
      <c r="F1983" s="338"/>
    </row>
    <row r="1984" spans="1:6" hidden="1">
      <c r="A1984" s="334"/>
      <c r="B1984" s="335"/>
      <c r="C1984" s="335"/>
      <c r="D1984" s="335"/>
      <c r="E1984" s="335"/>
      <c r="F1984" s="338"/>
    </row>
    <row r="1985" spans="1:6" hidden="1">
      <c r="A1985" s="334"/>
      <c r="B1985" s="335"/>
      <c r="C1985" s="335"/>
      <c r="D1985" s="335"/>
      <c r="E1985" s="335"/>
      <c r="F1985" s="338"/>
    </row>
    <row r="1986" spans="1:6" hidden="1">
      <c r="A1986" s="334"/>
      <c r="B1986" s="335"/>
      <c r="C1986" s="335"/>
      <c r="D1986" s="335"/>
      <c r="E1986" s="335"/>
      <c r="F1986" s="338"/>
    </row>
    <row r="1987" spans="1:6" hidden="1">
      <c r="A1987" s="334"/>
      <c r="B1987" s="335"/>
      <c r="C1987" s="335"/>
      <c r="D1987" s="335"/>
      <c r="E1987" s="335"/>
      <c r="F1987" s="338"/>
    </row>
    <row r="1988" spans="1:6" hidden="1">
      <c r="A1988" s="334"/>
      <c r="B1988" s="335"/>
      <c r="C1988" s="335"/>
      <c r="D1988" s="335"/>
      <c r="E1988" s="335"/>
      <c r="F1988" s="338"/>
    </row>
    <row r="1989" spans="1:6" hidden="1">
      <c r="A1989" s="334"/>
      <c r="B1989" s="335"/>
      <c r="C1989" s="335"/>
      <c r="D1989" s="335"/>
      <c r="E1989" s="335"/>
      <c r="F1989" s="338"/>
    </row>
    <row r="1990" spans="1:6" hidden="1">
      <c r="A1990" s="334"/>
      <c r="B1990" s="335"/>
      <c r="C1990" s="335"/>
      <c r="D1990" s="335"/>
      <c r="E1990" s="335"/>
      <c r="F1990" s="338"/>
    </row>
    <row r="1991" spans="1:6" hidden="1">
      <c r="A1991" s="334"/>
      <c r="B1991" s="335"/>
      <c r="C1991" s="335"/>
      <c r="D1991" s="335"/>
      <c r="E1991" s="335"/>
      <c r="F1991" s="338"/>
    </row>
    <row r="1992" spans="1:6" hidden="1">
      <c r="A1992" s="334"/>
      <c r="B1992" s="335"/>
      <c r="C1992" s="335"/>
      <c r="D1992" s="335"/>
      <c r="E1992" s="335"/>
      <c r="F1992" s="338"/>
    </row>
    <row r="1993" spans="1:6" hidden="1">
      <c r="A1993" s="334"/>
      <c r="B1993" s="335"/>
      <c r="C1993" s="335"/>
      <c r="D1993" s="335"/>
      <c r="E1993" s="335"/>
      <c r="F1993" s="338"/>
    </row>
    <row r="1994" spans="1:6" hidden="1">
      <c r="A1994" s="334"/>
      <c r="B1994" s="335"/>
      <c r="C1994" s="335"/>
      <c r="D1994" s="335"/>
      <c r="E1994" s="335"/>
      <c r="F1994" s="338"/>
    </row>
    <row r="1995" spans="1:6" hidden="1">
      <c r="A1995" s="334"/>
      <c r="B1995" s="335"/>
      <c r="C1995" s="335"/>
      <c r="D1995" s="335"/>
      <c r="E1995" s="335"/>
      <c r="F1995" s="338"/>
    </row>
    <row r="1996" spans="1:6" hidden="1">
      <c r="A1996" s="334"/>
      <c r="B1996" s="335"/>
      <c r="C1996" s="335"/>
      <c r="D1996" s="335"/>
      <c r="E1996" s="335"/>
      <c r="F1996" s="338"/>
    </row>
    <row r="1997" spans="1:6" hidden="1">
      <c r="A1997" s="334"/>
      <c r="B1997" s="335"/>
      <c r="C1997" s="335"/>
      <c r="D1997" s="335"/>
      <c r="E1997" s="335"/>
      <c r="F1997" s="338"/>
    </row>
    <row r="1998" spans="1:6" hidden="1">
      <c r="A1998" s="334"/>
      <c r="B1998" s="335"/>
      <c r="C1998" s="335"/>
      <c r="D1998" s="335"/>
      <c r="E1998" s="335"/>
      <c r="F1998" s="338"/>
    </row>
    <row r="1999" spans="1:6" hidden="1">
      <c r="A1999" s="334"/>
      <c r="B1999" s="335"/>
      <c r="C1999" s="335"/>
      <c r="D1999" s="335"/>
      <c r="E1999" s="335"/>
      <c r="F1999" s="338"/>
    </row>
    <row r="2000" spans="1:6" hidden="1">
      <c r="A2000" s="334"/>
      <c r="B2000" s="335"/>
      <c r="C2000" s="335"/>
      <c r="D2000" s="335"/>
      <c r="E2000" s="335"/>
      <c r="F2000" s="338"/>
    </row>
    <row r="2001" spans="1:6" hidden="1">
      <c r="A2001" s="334"/>
      <c r="B2001" s="335"/>
      <c r="C2001" s="335"/>
      <c r="D2001" s="335"/>
      <c r="E2001" s="335"/>
      <c r="F2001" s="338"/>
    </row>
    <row r="2002" spans="1:6" hidden="1">
      <c r="A2002" s="334"/>
      <c r="B2002" s="335"/>
      <c r="C2002" s="335"/>
      <c r="D2002" s="335"/>
      <c r="E2002" s="335"/>
      <c r="F2002" s="338"/>
    </row>
    <row r="2003" spans="1:6" hidden="1">
      <c r="A2003" s="334"/>
      <c r="B2003" s="335"/>
      <c r="C2003" s="335"/>
      <c r="D2003" s="335"/>
      <c r="E2003" s="335"/>
      <c r="F2003" s="338"/>
    </row>
    <row r="2004" spans="1:6" hidden="1">
      <c r="A2004" s="334"/>
      <c r="B2004" s="335"/>
      <c r="C2004" s="335"/>
      <c r="D2004" s="335"/>
      <c r="E2004" s="335"/>
      <c r="F2004" s="338"/>
    </row>
    <row r="2005" spans="1:6" hidden="1">
      <c r="A2005" s="334"/>
      <c r="B2005" s="335"/>
      <c r="C2005" s="335"/>
      <c r="D2005" s="335"/>
      <c r="E2005" s="335"/>
      <c r="F2005" s="338"/>
    </row>
    <row r="2006" spans="1:6" hidden="1">
      <c r="A2006" s="334"/>
      <c r="B2006" s="335"/>
      <c r="C2006" s="335"/>
      <c r="D2006" s="335"/>
      <c r="E2006" s="335"/>
      <c r="F2006" s="338"/>
    </row>
    <row r="2007" spans="1:6" hidden="1">
      <c r="A2007" s="334"/>
      <c r="B2007" s="335"/>
      <c r="C2007" s="335"/>
      <c r="D2007" s="335"/>
      <c r="E2007" s="335"/>
      <c r="F2007" s="338"/>
    </row>
    <row r="2008" spans="1:6" hidden="1">
      <c r="A2008" s="334"/>
      <c r="B2008" s="335"/>
      <c r="C2008" s="335"/>
      <c r="D2008" s="335"/>
      <c r="E2008" s="335"/>
      <c r="F2008" s="338"/>
    </row>
    <row r="2009" spans="1:6" hidden="1">
      <c r="A2009" s="334"/>
      <c r="B2009" s="335"/>
      <c r="C2009" s="335"/>
      <c r="D2009" s="335"/>
      <c r="E2009" s="335"/>
      <c r="F2009" s="338"/>
    </row>
    <row r="2010" spans="1:6" hidden="1">
      <c r="A2010" s="334"/>
      <c r="B2010" s="335"/>
      <c r="C2010" s="335"/>
      <c r="D2010" s="335"/>
      <c r="E2010" s="335"/>
      <c r="F2010" s="338"/>
    </row>
    <row r="2011" spans="1:6" hidden="1">
      <c r="A2011" s="334"/>
      <c r="B2011" s="335"/>
      <c r="C2011" s="335"/>
      <c r="D2011" s="335"/>
      <c r="E2011" s="335"/>
      <c r="F2011" s="338"/>
    </row>
    <row r="2012" spans="1:6" hidden="1">
      <c r="A2012" s="334"/>
      <c r="B2012" s="335"/>
      <c r="C2012" s="335"/>
      <c r="D2012" s="335"/>
      <c r="E2012" s="335"/>
      <c r="F2012" s="338"/>
    </row>
    <row r="2013" spans="1:6" hidden="1">
      <c r="A2013" s="334"/>
      <c r="B2013" s="335"/>
      <c r="C2013" s="335"/>
      <c r="D2013" s="335"/>
      <c r="E2013" s="335"/>
      <c r="F2013" s="338"/>
    </row>
    <row r="2014" spans="1:6" hidden="1">
      <c r="A2014" s="334"/>
      <c r="B2014" s="335"/>
      <c r="C2014" s="335"/>
      <c r="D2014" s="335"/>
      <c r="E2014" s="335"/>
      <c r="F2014" s="338"/>
    </row>
    <row r="2015" spans="1:6" hidden="1">
      <c r="A2015" s="334"/>
      <c r="B2015" s="335"/>
      <c r="C2015" s="335"/>
      <c r="D2015" s="335"/>
      <c r="E2015" s="335"/>
      <c r="F2015" s="338"/>
    </row>
    <row r="2016" spans="1:6" hidden="1">
      <c r="A2016" s="334"/>
      <c r="B2016" s="335"/>
      <c r="C2016" s="335"/>
      <c r="D2016" s="335"/>
      <c r="E2016" s="335"/>
      <c r="F2016" s="338"/>
    </row>
    <row r="2017" spans="1:6" hidden="1">
      <c r="A2017" s="334"/>
      <c r="B2017" s="335"/>
      <c r="C2017" s="335"/>
      <c r="D2017" s="335"/>
      <c r="E2017" s="335"/>
      <c r="F2017" s="338"/>
    </row>
    <row r="2018" spans="1:6" hidden="1">
      <c r="A2018" s="334"/>
      <c r="B2018" s="335"/>
      <c r="C2018" s="335"/>
      <c r="D2018" s="335"/>
      <c r="E2018" s="335"/>
      <c r="F2018" s="338"/>
    </row>
    <row r="2019" spans="1:6" hidden="1">
      <c r="A2019" s="334"/>
      <c r="B2019" s="335"/>
      <c r="C2019" s="335"/>
      <c r="D2019" s="335"/>
      <c r="E2019" s="335"/>
      <c r="F2019" s="338"/>
    </row>
    <row r="2020" spans="1:6" hidden="1">
      <c r="A2020" s="334"/>
      <c r="B2020" s="335"/>
      <c r="C2020" s="335"/>
      <c r="D2020" s="335"/>
      <c r="E2020" s="335"/>
      <c r="F2020" s="338"/>
    </row>
    <row r="2021" spans="1:6" hidden="1">
      <c r="A2021" s="334"/>
      <c r="B2021" s="335"/>
      <c r="C2021" s="335"/>
      <c r="D2021" s="335"/>
      <c r="E2021" s="335"/>
      <c r="F2021" s="338"/>
    </row>
    <row r="2022" spans="1:6" hidden="1">
      <c r="A2022" s="334"/>
      <c r="B2022" s="335"/>
      <c r="C2022" s="335"/>
      <c r="D2022" s="335"/>
      <c r="E2022" s="335"/>
      <c r="F2022" s="338"/>
    </row>
    <row r="2023" spans="1:6" hidden="1">
      <c r="A2023" s="334"/>
      <c r="B2023" s="335"/>
      <c r="C2023" s="335"/>
      <c r="D2023" s="335"/>
      <c r="E2023" s="335"/>
      <c r="F2023" s="338"/>
    </row>
    <row r="2024" spans="1:6" hidden="1">
      <c r="A2024" s="334"/>
      <c r="B2024" s="335"/>
      <c r="C2024" s="335"/>
      <c r="D2024" s="335"/>
      <c r="E2024" s="335"/>
      <c r="F2024" s="338"/>
    </row>
    <row r="2025" spans="1:6" hidden="1">
      <c r="A2025" s="334"/>
      <c r="B2025" s="335"/>
      <c r="C2025" s="335"/>
      <c r="D2025" s="335"/>
      <c r="E2025" s="335"/>
      <c r="F2025" s="338"/>
    </row>
    <row r="2026" spans="1:6" hidden="1">
      <c r="A2026" s="334"/>
      <c r="B2026" s="335"/>
      <c r="C2026" s="335"/>
      <c r="D2026" s="335"/>
      <c r="E2026" s="335"/>
      <c r="F2026" s="338"/>
    </row>
    <row r="2027" spans="1:6" hidden="1">
      <c r="A2027" s="334"/>
      <c r="B2027" s="335"/>
      <c r="C2027" s="335"/>
      <c r="D2027" s="335"/>
      <c r="E2027" s="335"/>
      <c r="F2027" s="338"/>
    </row>
    <row r="2028" spans="1:6" hidden="1">
      <c r="A2028" s="334"/>
      <c r="B2028" s="335"/>
      <c r="C2028" s="335"/>
      <c r="D2028" s="335"/>
      <c r="E2028" s="335"/>
      <c r="F2028" s="338"/>
    </row>
    <row r="2029" spans="1:6" hidden="1">
      <c r="A2029" s="334"/>
      <c r="B2029" s="335"/>
      <c r="C2029" s="335"/>
      <c r="D2029" s="335"/>
      <c r="E2029" s="335"/>
      <c r="F2029" s="338"/>
    </row>
    <row r="2030" spans="1:6" hidden="1">
      <c r="A2030" s="334"/>
      <c r="B2030" s="335"/>
      <c r="C2030" s="335"/>
      <c r="D2030" s="335"/>
      <c r="E2030" s="335"/>
      <c r="F2030" s="338"/>
    </row>
    <row r="2031" spans="1:6" hidden="1">
      <c r="A2031" s="334"/>
      <c r="B2031" s="335"/>
      <c r="C2031" s="335"/>
      <c r="D2031" s="335"/>
      <c r="E2031" s="335"/>
      <c r="F2031" s="338"/>
    </row>
    <row r="2032" spans="1:6" hidden="1">
      <c r="A2032" s="334"/>
      <c r="B2032" s="335"/>
      <c r="C2032" s="335"/>
      <c r="D2032" s="335"/>
      <c r="E2032" s="335"/>
      <c r="F2032" s="338"/>
    </row>
    <row r="2033" spans="1:6" hidden="1">
      <c r="A2033" s="334"/>
      <c r="B2033" s="335"/>
      <c r="C2033" s="335"/>
      <c r="D2033" s="335"/>
      <c r="E2033" s="335"/>
      <c r="F2033" s="338"/>
    </row>
    <row r="2034" spans="1:6" hidden="1">
      <c r="A2034" s="334"/>
      <c r="B2034" s="335"/>
      <c r="C2034" s="335"/>
      <c r="D2034" s="335"/>
      <c r="E2034" s="335"/>
      <c r="F2034" s="338"/>
    </row>
    <row r="2035" spans="1:6" hidden="1">
      <c r="A2035" s="334"/>
      <c r="B2035" s="335"/>
      <c r="C2035" s="335"/>
      <c r="D2035" s="335"/>
      <c r="E2035" s="335"/>
      <c r="F2035" s="338"/>
    </row>
    <row r="2036" spans="1:6" hidden="1">
      <c r="A2036" s="334"/>
      <c r="B2036" s="335"/>
      <c r="C2036" s="335"/>
      <c r="D2036" s="335"/>
      <c r="E2036" s="335"/>
      <c r="F2036" s="338"/>
    </row>
    <row r="2037" spans="1:6" hidden="1">
      <c r="A2037" s="334"/>
      <c r="B2037" s="335"/>
      <c r="C2037" s="335"/>
      <c r="D2037" s="335"/>
      <c r="E2037" s="335"/>
      <c r="F2037" s="338"/>
    </row>
    <row r="2038" spans="1:6" hidden="1">
      <c r="A2038" s="334"/>
      <c r="B2038" s="335"/>
      <c r="C2038" s="335"/>
      <c r="D2038" s="335"/>
      <c r="E2038" s="335"/>
      <c r="F2038" s="338"/>
    </row>
    <row r="2039" spans="1:6" hidden="1">
      <c r="A2039" s="334"/>
      <c r="B2039" s="335"/>
      <c r="C2039" s="335"/>
      <c r="D2039" s="335"/>
      <c r="E2039" s="335"/>
      <c r="F2039" s="338"/>
    </row>
    <row r="2040" spans="1:6" hidden="1">
      <c r="A2040" s="334"/>
      <c r="B2040" s="335"/>
      <c r="C2040" s="335"/>
      <c r="D2040" s="335"/>
      <c r="E2040" s="335"/>
      <c r="F2040" s="338"/>
    </row>
    <row r="2041" spans="1:6" hidden="1">
      <c r="A2041" s="334"/>
      <c r="B2041" s="335"/>
      <c r="C2041" s="335"/>
      <c r="D2041" s="335"/>
      <c r="E2041" s="335"/>
      <c r="F2041" s="338"/>
    </row>
    <row r="2042" spans="1:6" hidden="1">
      <c r="A2042" s="334"/>
      <c r="B2042" s="335"/>
      <c r="C2042" s="335"/>
      <c r="D2042" s="335"/>
      <c r="E2042" s="335"/>
      <c r="F2042" s="338"/>
    </row>
    <row r="2043" spans="1:6" hidden="1">
      <c r="A2043" s="334"/>
      <c r="B2043" s="335"/>
      <c r="C2043" s="335"/>
      <c r="D2043" s="335"/>
      <c r="E2043" s="335"/>
      <c r="F2043" s="338"/>
    </row>
    <row r="2044" spans="1:6" hidden="1">
      <c r="A2044" s="334"/>
      <c r="B2044" s="335"/>
      <c r="C2044" s="335"/>
      <c r="D2044" s="335"/>
      <c r="E2044" s="335"/>
      <c r="F2044" s="338"/>
    </row>
    <row r="2045" spans="1:6" hidden="1">
      <c r="A2045" s="334"/>
      <c r="B2045" s="335"/>
      <c r="C2045" s="335"/>
      <c r="D2045" s="335"/>
      <c r="E2045" s="335"/>
      <c r="F2045" s="338"/>
    </row>
    <row r="2046" spans="1:6" hidden="1">
      <c r="A2046" s="334"/>
      <c r="B2046" s="335"/>
      <c r="C2046" s="335"/>
      <c r="D2046" s="335"/>
      <c r="E2046" s="335"/>
      <c r="F2046" s="338"/>
    </row>
    <row r="2047" spans="1:6" hidden="1">
      <c r="A2047" s="334"/>
      <c r="B2047" s="335"/>
      <c r="C2047" s="335"/>
      <c r="D2047" s="335"/>
      <c r="E2047" s="335"/>
      <c r="F2047" s="338"/>
    </row>
    <row r="2048" spans="1:6" hidden="1">
      <c r="A2048" s="334"/>
      <c r="B2048" s="335"/>
      <c r="C2048" s="335"/>
      <c r="D2048" s="335"/>
      <c r="E2048" s="335"/>
      <c r="F2048" s="338"/>
    </row>
    <row r="2049" spans="1:6" hidden="1">
      <c r="A2049" s="334"/>
      <c r="B2049" s="335"/>
      <c r="C2049" s="335"/>
      <c r="D2049" s="335"/>
      <c r="E2049" s="335"/>
      <c r="F2049" s="338"/>
    </row>
    <row r="2050" spans="1:6" hidden="1">
      <c r="A2050" s="334"/>
      <c r="B2050" s="335"/>
      <c r="C2050" s="335"/>
      <c r="D2050" s="335"/>
      <c r="E2050" s="335"/>
      <c r="F2050" s="338"/>
    </row>
    <row r="2051" spans="1:6" hidden="1">
      <c r="A2051" s="334"/>
      <c r="B2051" s="335"/>
      <c r="C2051" s="335"/>
      <c r="D2051" s="335"/>
      <c r="E2051" s="335"/>
      <c r="F2051" s="338"/>
    </row>
    <row r="2052" spans="1:6" hidden="1">
      <c r="A2052" s="334"/>
      <c r="B2052" s="335"/>
      <c r="C2052" s="335"/>
      <c r="D2052" s="335"/>
      <c r="E2052" s="335"/>
      <c r="F2052" s="338"/>
    </row>
    <row r="2053" spans="1:6" hidden="1">
      <c r="A2053" s="334"/>
      <c r="B2053" s="335"/>
      <c r="C2053" s="335"/>
      <c r="D2053" s="335"/>
      <c r="E2053" s="335"/>
      <c r="F2053" s="338"/>
    </row>
    <row r="2054" spans="1:6" hidden="1">
      <c r="A2054" s="334"/>
      <c r="B2054" s="335"/>
      <c r="C2054" s="335"/>
      <c r="D2054" s="335"/>
      <c r="E2054" s="335"/>
      <c r="F2054" s="338"/>
    </row>
    <row r="2055" spans="1:6" hidden="1">
      <c r="A2055" s="334"/>
      <c r="B2055" s="335"/>
      <c r="C2055" s="335"/>
      <c r="D2055" s="335"/>
      <c r="E2055" s="335"/>
      <c r="F2055" s="338"/>
    </row>
    <row r="2056" spans="1:6" hidden="1">
      <c r="A2056" s="334"/>
      <c r="B2056" s="335"/>
      <c r="C2056" s="335"/>
      <c r="D2056" s="335"/>
      <c r="E2056" s="335"/>
      <c r="F2056" s="338"/>
    </row>
    <row r="2057" spans="1:6" hidden="1">
      <c r="A2057" s="334"/>
      <c r="B2057" s="335"/>
      <c r="C2057" s="335"/>
      <c r="D2057" s="335"/>
      <c r="E2057" s="335"/>
      <c r="F2057" s="338"/>
    </row>
    <row r="2058" spans="1:6" hidden="1">
      <c r="A2058" s="334"/>
      <c r="B2058" s="335"/>
      <c r="C2058" s="335"/>
      <c r="D2058" s="335"/>
      <c r="E2058" s="335"/>
      <c r="F2058" s="338"/>
    </row>
    <row r="2059" spans="1:6" hidden="1">
      <c r="A2059" s="334"/>
      <c r="B2059" s="335"/>
      <c r="C2059" s="335"/>
      <c r="D2059" s="335"/>
      <c r="E2059" s="335"/>
      <c r="F2059" s="338"/>
    </row>
    <row r="2060" spans="1:6" hidden="1">
      <c r="A2060" s="334"/>
      <c r="B2060" s="335"/>
      <c r="C2060" s="335"/>
      <c r="D2060" s="335"/>
      <c r="E2060" s="335"/>
      <c r="F2060" s="338"/>
    </row>
    <row r="2061" spans="1:6" hidden="1">
      <c r="A2061" s="334"/>
      <c r="B2061" s="335"/>
      <c r="C2061" s="335"/>
      <c r="D2061" s="335"/>
      <c r="E2061" s="335"/>
      <c r="F2061" s="338"/>
    </row>
    <row r="2062" spans="1:6" hidden="1">
      <c r="A2062" s="334"/>
      <c r="B2062" s="335"/>
      <c r="C2062" s="335"/>
      <c r="D2062" s="335"/>
      <c r="E2062" s="335"/>
      <c r="F2062" s="338"/>
    </row>
    <row r="2063" spans="1:6" hidden="1">
      <c r="A2063" s="334"/>
      <c r="B2063" s="335"/>
      <c r="C2063" s="335"/>
      <c r="D2063" s="335"/>
      <c r="E2063" s="335"/>
      <c r="F2063" s="338"/>
    </row>
    <row r="2064" spans="1:6" hidden="1">
      <c r="A2064" s="334"/>
      <c r="B2064" s="335"/>
      <c r="C2064" s="335"/>
      <c r="D2064" s="335"/>
      <c r="E2064" s="335"/>
      <c r="F2064" s="338"/>
    </row>
    <row r="2065" spans="1:6" hidden="1">
      <c r="A2065" s="334"/>
      <c r="B2065" s="335"/>
      <c r="C2065" s="335"/>
      <c r="D2065" s="335"/>
      <c r="E2065" s="335"/>
      <c r="F2065" s="338"/>
    </row>
    <row r="2066" spans="1:6" hidden="1">
      <c r="A2066" s="334"/>
      <c r="B2066" s="335"/>
      <c r="C2066" s="335"/>
      <c r="D2066" s="335"/>
      <c r="E2066" s="335"/>
      <c r="F2066" s="338"/>
    </row>
    <row r="2067" spans="1:6" hidden="1">
      <c r="A2067" s="334"/>
      <c r="B2067" s="335"/>
      <c r="C2067" s="335"/>
      <c r="D2067" s="335"/>
      <c r="E2067" s="335"/>
      <c r="F2067" s="338"/>
    </row>
    <row r="2068" spans="1:6" hidden="1">
      <c r="A2068" s="334"/>
      <c r="B2068" s="335"/>
      <c r="C2068" s="335"/>
      <c r="D2068" s="335"/>
      <c r="E2068" s="335"/>
      <c r="F2068" s="338"/>
    </row>
    <row r="2069" spans="1:6" hidden="1">
      <c r="A2069" s="334"/>
      <c r="B2069" s="335"/>
      <c r="C2069" s="335"/>
      <c r="D2069" s="335"/>
      <c r="E2069" s="335"/>
      <c r="F2069" s="338"/>
    </row>
    <row r="2070" spans="1:6" hidden="1">
      <c r="A2070" s="334"/>
      <c r="B2070" s="335"/>
      <c r="C2070" s="335"/>
      <c r="D2070" s="335"/>
      <c r="E2070" s="335"/>
      <c r="F2070" s="338"/>
    </row>
    <row r="2071" spans="1:6" hidden="1">
      <c r="A2071" s="334"/>
      <c r="B2071" s="335"/>
      <c r="C2071" s="335"/>
      <c r="D2071" s="335"/>
      <c r="E2071" s="335"/>
      <c r="F2071" s="338"/>
    </row>
    <row r="2072" spans="1:6" hidden="1">
      <c r="A2072" s="334"/>
      <c r="B2072" s="335"/>
      <c r="C2072" s="335"/>
      <c r="D2072" s="335"/>
      <c r="E2072" s="335"/>
      <c r="F2072" s="338"/>
    </row>
    <row r="2073" spans="1:6" hidden="1">
      <c r="A2073" s="334"/>
      <c r="B2073" s="335"/>
      <c r="C2073" s="335"/>
      <c r="D2073" s="335"/>
      <c r="E2073" s="335"/>
      <c r="F2073" s="338"/>
    </row>
    <row r="2074" spans="1:6" hidden="1">
      <c r="A2074" s="334"/>
      <c r="B2074" s="335"/>
      <c r="C2074" s="335"/>
      <c r="D2074" s="335"/>
      <c r="E2074" s="335"/>
      <c r="F2074" s="338"/>
    </row>
    <row r="2075" spans="1:6" hidden="1">
      <c r="A2075" s="334"/>
      <c r="B2075" s="335"/>
      <c r="C2075" s="335"/>
      <c r="D2075" s="335"/>
      <c r="E2075" s="335"/>
      <c r="F2075" s="338"/>
    </row>
    <row r="2076" spans="1:6" hidden="1">
      <c r="A2076" s="334"/>
      <c r="B2076" s="335"/>
      <c r="C2076" s="335"/>
      <c r="D2076" s="335"/>
      <c r="E2076" s="335"/>
      <c r="F2076" s="338"/>
    </row>
    <row r="2077" spans="1:6" hidden="1">
      <c r="A2077" s="334"/>
      <c r="B2077" s="335"/>
      <c r="C2077" s="335"/>
      <c r="D2077" s="335"/>
      <c r="E2077" s="335"/>
      <c r="F2077" s="338"/>
    </row>
    <row r="2078" spans="1:6" hidden="1">
      <c r="A2078" s="334"/>
      <c r="B2078" s="335"/>
      <c r="C2078" s="335"/>
      <c r="D2078" s="335"/>
      <c r="E2078" s="335"/>
      <c r="F2078" s="338"/>
    </row>
    <row r="2079" spans="1:6" hidden="1">
      <c r="A2079" s="334"/>
      <c r="B2079" s="335"/>
      <c r="C2079" s="335"/>
      <c r="D2079" s="335"/>
      <c r="E2079" s="335"/>
      <c r="F2079" s="338"/>
    </row>
    <row r="2080" spans="1:6" hidden="1">
      <c r="A2080" s="334"/>
      <c r="B2080" s="335"/>
      <c r="C2080" s="335"/>
      <c r="D2080" s="335"/>
      <c r="E2080" s="335"/>
      <c r="F2080" s="338"/>
    </row>
    <row r="2081" spans="1:6" hidden="1">
      <c r="A2081" s="334"/>
      <c r="B2081" s="335"/>
      <c r="C2081" s="335"/>
      <c r="D2081" s="335"/>
      <c r="E2081" s="335"/>
      <c r="F2081" s="338"/>
    </row>
    <row r="2082" spans="1:6" hidden="1">
      <c r="A2082" s="334"/>
      <c r="B2082" s="335"/>
      <c r="C2082" s="335"/>
      <c r="D2082" s="335"/>
      <c r="E2082" s="335"/>
      <c r="F2082" s="338"/>
    </row>
    <row r="2083" spans="1:6" hidden="1">
      <c r="A2083" s="334"/>
      <c r="B2083" s="335"/>
      <c r="C2083" s="335"/>
      <c r="D2083" s="335"/>
      <c r="E2083" s="335"/>
      <c r="F2083" s="338"/>
    </row>
    <row r="2084" spans="1:6" hidden="1">
      <c r="A2084" s="334"/>
      <c r="B2084" s="335"/>
      <c r="C2084" s="335"/>
      <c r="D2084" s="335"/>
      <c r="E2084" s="335"/>
      <c r="F2084" s="338"/>
    </row>
    <row r="2085" spans="1:6" hidden="1">
      <c r="A2085" s="334"/>
      <c r="B2085" s="335"/>
      <c r="C2085" s="335"/>
      <c r="D2085" s="335"/>
      <c r="E2085" s="335"/>
      <c r="F2085" s="338"/>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28"/>
  <sheetViews>
    <sheetView zoomScaleNormal="100" workbookViewId="0">
      <selection activeCell="A5" sqref="A5"/>
    </sheetView>
  </sheetViews>
  <sheetFormatPr defaultColWidth="0" defaultRowHeight="15" zeroHeight="1"/>
  <cols>
    <col min="1" max="7" width="13" customWidth="1"/>
    <col min="8" max="12" width="9.140625" customWidth="1"/>
    <col min="13" max="16384" width="9.140625" hidden="1"/>
  </cols>
  <sheetData>
    <row r="1" spans="1:12" ht="18">
      <c r="A1" s="279"/>
      <c r="B1" s="280"/>
      <c r="C1" s="332"/>
      <c r="D1" s="182">
        <f>+Business!B3</f>
        <v>0</v>
      </c>
      <c r="E1" s="333"/>
      <c r="F1" s="283"/>
      <c r="G1" s="283"/>
      <c r="H1" s="283"/>
      <c r="I1" s="281"/>
      <c r="J1" s="281"/>
      <c r="K1" s="281"/>
      <c r="L1" s="284"/>
    </row>
    <row r="2" spans="1:12" ht="18">
      <c r="A2" s="281"/>
      <c r="B2" s="280"/>
      <c r="C2" s="332"/>
      <c r="D2" s="182" t="s">
        <v>311</v>
      </c>
      <c r="E2" s="333"/>
      <c r="F2" s="283"/>
      <c r="G2" s="283"/>
      <c r="H2" s="283"/>
      <c r="I2" s="281"/>
      <c r="J2" s="281"/>
      <c r="K2" s="281"/>
      <c r="L2" s="284"/>
    </row>
    <row r="3" spans="1:12">
      <c r="A3" s="285" t="s">
        <v>299</v>
      </c>
      <c r="B3" s="286"/>
      <c r="C3" s="287"/>
      <c r="D3" s="285"/>
      <c r="E3" s="285"/>
      <c r="F3" s="285"/>
      <c r="G3" s="285"/>
      <c r="H3" s="285"/>
      <c r="I3" s="285"/>
      <c r="J3" s="285"/>
      <c r="K3" s="285"/>
      <c r="L3" s="284"/>
    </row>
    <row r="4" spans="1:12">
      <c r="A4" s="285"/>
      <c r="B4" s="286"/>
      <c r="C4" s="287"/>
      <c r="D4" s="285"/>
      <c r="E4" s="285"/>
      <c r="F4" s="285"/>
      <c r="G4" s="285"/>
      <c r="H4" s="285"/>
      <c r="I4" s="285"/>
      <c r="J4" s="285"/>
      <c r="K4" s="285"/>
      <c r="L4" s="284"/>
    </row>
    <row r="5" spans="1:12">
      <c r="A5" s="285"/>
      <c r="B5" s="286"/>
      <c r="C5" s="287"/>
      <c r="D5" s="285"/>
      <c r="E5" s="285"/>
      <c r="F5" s="285"/>
      <c r="G5" s="285"/>
      <c r="H5" s="285"/>
      <c r="I5" s="285"/>
      <c r="J5" s="285"/>
      <c r="K5" s="285"/>
      <c r="L5" s="284"/>
    </row>
    <row r="6" spans="1:12">
      <c r="A6" s="285"/>
      <c r="B6" s="286"/>
      <c r="C6" s="287"/>
      <c r="D6" s="285"/>
      <c r="E6" s="285"/>
      <c r="F6" s="285"/>
      <c r="G6" s="285"/>
      <c r="H6" s="285"/>
      <c r="I6" s="285"/>
      <c r="J6" s="285"/>
      <c r="K6" s="285"/>
      <c r="L6" s="284"/>
    </row>
    <row r="7" spans="1:12">
      <c r="A7" s="285"/>
      <c r="B7" s="286"/>
      <c r="C7" s="287"/>
      <c r="D7" s="285"/>
      <c r="E7" s="285"/>
      <c r="F7" s="285"/>
      <c r="G7" s="285"/>
      <c r="H7" s="285"/>
      <c r="I7" s="285"/>
      <c r="J7" s="285"/>
      <c r="K7" s="285"/>
      <c r="L7" s="284"/>
    </row>
    <row r="8" spans="1:12">
      <c r="A8" s="285" t="s">
        <v>300</v>
      </c>
      <c r="B8" s="286"/>
      <c r="C8" s="285"/>
      <c r="D8" s="285"/>
      <c r="E8" s="285"/>
      <c r="F8" s="285"/>
      <c r="G8" s="285"/>
      <c r="H8" s="285"/>
      <c r="I8" s="285"/>
      <c r="J8" s="285"/>
      <c r="K8" s="285"/>
      <c r="L8" s="284"/>
    </row>
    <row r="9" spans="1:12">
      <c r="A9" s="285"/>
      <c r="B9" s="286"/>
      <c r="C9" s="285"/>
      <c r="D9" s="285"/>
      <c r="E9" s="285"/>
      <c r="F9" s="285"/>
      <c r="G9" s="285"/>
      <c r="H9" s="285"/>
      <c r="I9" s="285"/>
      <c r="J9" s="285"/>
      <c r="K9" s="285"/>
      <c r="L9" s="284"/>
    </row>
    <row r="10" spans="1:12">
      <c r="A10" s="285" t="s">
        <v>301</v>
      </c>
      <c r="B10" s="286"/>
      <c r="C10" s="285"/>
      <c r="D10" s="285"/>
      <c r="E10" s="285"/>
      <c r="F10" s="285"/>
      <c r="G10" s="285"/>
      <c r="H10" s="285"/>
      <c r="I10" s="285"/>
      <c r="J10" s="285"/>
      <c r="K10" s="285"/>
      <c r="L10" s="284"/>
    </row>
    <row r="11" spans="1:12">
      <c r="A11" s="285" t="s">
        <v>210</v>
      </c>
      <c r="B11" s="286"/>
      <c r="C11" s="285"/>
      <c r="D11" s="285"/>
      <c r="E11" s="285"/>
      <c r="F11" s="285"/>
      <c r="G11" s="285"/>
      <c r="H11" s="285"/>
      <c r="I11" s="285"/>
      <c r="J11" s="285"/>
      <c r="K11" s="285"/>
      <c r="L11" s="284"/>
    </row>
    <row r="12" spans="1:12">
      <c r="A12" s="285"/>
      <c r="B12" s="286"/>
      <c r="C12" s="285"/>
      <c r="D12" s="285"/>
      <c r="E12" s="285"/>
      <c r="F12" s="285"/>
      <c r="G12" s="285"/>
      <c r="H12" s="285"/>
      <c r="I12" s="285"/>
      <c r="J12" s="285"/>
      <c r="K12" s="285"/>
      <c r="L12" s="284"/>
    </row>
    <row r="13" spans="1:12">
      <c r="A13" s="285" t="s">
        <v>302</v>
      </c>
      <c r="B13" s="286"/>
      <c r="C13" s="285"/>
      <c r="D13" s="285"/>
      <c r="E13" s="285"/>
      <c r="F13" s="285"/>
      <c r="G13" s="285"/>
      <c r="H13" s="285"/>
      <c r="I13" s="285"/>
      <c r="J13" s="285"/>
      <c r="K13" s="285"/>
      <c r="L13" s="284"/>
    </row>
    <row r="14" spans="1:12">
      <c r="A14" s="285"/>
      <c r="B14" s="286"/>
      <c r="C14" s="285"/>
      <c r="D14" s="285"/>
      <c r="E14" s="285"/>
      <c r="F14" s="285"/>
      <c r="G14" s="285"/>
      <c r="H14" s="285"/>
      <c r="I14" s="285"/>
      <c r="J14" s="285"/>
      <c r="K14" s="285"/>
      <c r="L14" s="284"/>
    </row>
    <row r="15" spans="1:12">
      <c r="A15" s="285" t="s">
        <v>303</v>
      </c>
      <c r="B15" s="286"/>
      <c r="C15" s="285"/>
      <c r="D15" s="285"/>
      <c r="E15" s="288">
        <f>+G29</f>
        <v>41275</v>
      </c>
      <c r="F15" s="285"/>
      <c r="G15" s="286"/>
      <c r="H15" s="285"/>
      <c r="I15" s="285"/>
      <c r="J15" s="285"/>
      <c r="K15" s="285"/>
      <c r="L15" s="284"/>
    </row>
    <row r="16" spans="1:12">
      <c r="A16" s="285"/>
      <c r="B16" s="286"/>
      <c r="C16" s="285"/>
      <c r="D16" s="285"/>
      <c r="E16" s="289"/>
      <c r="F16" s="289"/>
      <c r="G16" s="289"/>
      <c r="H16" s="285"/>
      <c r="I16" s="285"/>
      <c r="J16" s="285"/>
      <c r="K16" s="285"/>
      <c r="L16" s="284"/>
    </row>
    <row r="17" spans="1:12">
      <c r="A17" s="285" t="s">
        <v>304</v>
      </c>
      <c r="B17" s="286"/>
      <c r="C17" s="285"/>
      <c r="D17" s="285"/>
      <c r="E17" s="285"/>
      <c r="F17" s="285"/>
      <c r="G17" s="286" t="s">
        <v>305</v>
      </c>
      <c r="H17" s="285"/>
      <c r="I17" s="285"/>
      <c r="J17" s="285"/>
      <c r="K17" s="285"/>
      <c r="L17" s="284"/>
    </row>
    <row r="18" spans="1:12">
      <c r="A18" s="285"/>
      <c r="B18" s="286"/>
      <c r="C18" s="285"/>
      <c r="D18" s="285"/>
      <c r="E18" s="289"/>
      <c r="F18" s="289"/>
      <c r="G18" s="290"/>
      <c r="H18" s="285"/>
      <c r="I18" s="285"/>
      <c r="J18" s="285"/>
      <c r="K18" s="285"/>
      <c r="L18" s="284"/>
    </row>
    <row r="19" spans="1:12">
      <c r="A19" s="285" t="s">
        <v>306</v>
      </c>
      <c r="B19" s="285"/>
      <c r="C19" s="285"/>
      <c r="D19" s="285"/>
      <c r="E19" s="291">
        <f>+Business!B20</f>
        <v>0</v>
      </c>
      <c r="F19" s="292"/>
      <c r="G19" s="292"/>
      <c r="H19" s="285"/>
      <c r="I19" s="285"/>
      <c r="J19" s="285"/>
      <c r="K19" s="285"/>
      <c r="L19" s="284"/>
    </row>
    <row r="20" spans="1:12">
      <c r="A20" s="285"/>
      <c r="B20" s="285"/>
      <c r="C20" s="285"/>
      <c r="D20" s="285"/>
      <c r="E20" s="286"/>
      <c r="F20" s="286"/>
      <c r="G20" s="286"/>
      <c r="H20" s="285"/>
      <c r="I20" s="285"/>
      <c r="J20" s="285"/>
      <c r="K20" s="285"/>
      <c r="L20" s="284"/>
    </row>
    <row r="21" spans="1:12">
      <c r="A21" s="285" t="s">
        <v>307</v>
      </c>
      <c r="B21" s="285"/>
      <c r="C21" s="285"/>
      <c r="D21" s="285"/>
      <c r="E21" s="292"/>
      <c r="F21" s="292"/>
      <c r="G21" s="292" t="s">
        <v>308</v>
      </c>
      <c r="H21" s="285"/>
      <c r="I21" s="285"/>
      <c r="J21" s="285"/>
      <c r="K21" s="285"/>
      <c r="L21" s="284"/>
    </row>
    <row r="22" spans="1:12" ht="15.75" thickBot="1">
      <c r="A22" s="285"/>
      <c r="B22" s="286"/>
      <c r="C22" s="285"/>
      <c r="D22" s="285"/>
      <c r="E22" s="285"/>
      <c r="F22" s="285"/>
      <c r="G22" s="285"/>
      <c r="H22" s="285"/>
      <c r="I22" s="285"/>
      <c r="J22" s="285"/>
      <c r="K22" s="285"/>
      <c r="L22" s="284"/>
    </row>
    <row r="23" spans="1:12">
      <c r="A23" s="293"/>
      <c r="B23" s="294"/>
      <c r="C23" s="293"/>
      <c r="D23" s="293"/>
      <c r="E23" s="293"/>
      <c r="F23" s="293"/>
      <c r="G23" s="293"/>
      <c r="H23" s="285"/>
      <c r="I23" s="285"/>
      <c r="J23" s="285"/>
      <c r="K23" s="285"/>
      <c r="L23" s="284"/>
    </row>
    <row r="24" spans="1:12">
      <c r="A24" s="279"/>
      <c r="B24" s="280"/>
      <c r="C24" s="281"/>
      <c r="D24" s="282">
        <f>+D1</f>
        <v>0</v>
      </c>
      <c r="E24" s="283"/>
      <c r="F24" s="283"/>
      <c r="G24" s="283"/>
      <c r="H24" s="283"/>
      <c r="I24" s="281"/>
      <c r="J24" s="281"/>
      <c r="K24" s="281"/>
      <c r="L24" s="284"/>
    </row>
    <row r="25" spans="1:12">
      <c r="A25" s="281"/>
      <c r="B25" s="280"/>
      <c r="C25" s="281"/>
      <c r="D25" s="282" t="s">
        <v>195</v>
      </c>
      <c r="E25" s="283"/>
      <c r="F25" s="283"/>
      <c r="G25" s="283"/>
      <c r="H25" s="283"/>
      <c r="I25" s="281"/>
      <c r="J25" s="281"/>
      <c r="K25" s="281"/>
      <c r="L25" s="284"/>
    </row>
    <row r="26" spans="1:12">
      <c r="A26" s="285" t="s">
        <v>196</v>
      </c>
      <c r="B26" s="295"/>
      <c r="C26" s="285" t="s">
        <v>197</v>
      </c>
      <c r="D26" s="285"/>
      <c r="E26" s="285"/>
      <c r="F26" s="285"/>
      <c r="G26" s="285"/>
      <c r="H26" s="285"/>
      <c r="I26" s="285"/>
      <c r="J26" s="285"/>
      <c r="K26" s="285"/>
      <c r="L26" s="284"/>
    </row>
    <row r="27" spans="1:12">
      <c r="A27" s="296">
        <f>+Business!B20</f>
        <v>0</v>
      </c>
      <c r="B27" s="287"/>
      <c r="C27" s="287">
        <f>+Business!C20</f>
        <v>0</v>
      </c>
      <c r="D27" s="285"/>
      <c r="E27" s="285"/>
      <c r="F27" s="297"/>
      <c r="G27" s="297"/>
      <c r="H27" s="285"/>
      <c r="I27" s="285"/>
      <c r="J27" s="285"/>
      <c r="K27" s="285"/>
      <c r="L27" s="284"/>
    </row>
    <row r="28" spans="1:12">
      <c r="A28" s="285"/>
      <c r="B28" s="285"/>
      <c r="C28" s="285"/>
      <c r="D28" s="285"/>
      <c r="E28" s="295"/>
      <c r="F28" s="295"/>
      <c r="G28" s="295"/>
      <c r="H28" s="285"/>
      <c r="I28" s="285"/>
      <c r="J28" s="285"/>
      <c r="K28" s="285"/>
      <c r="L28" s="284"/>
    </row>
    <row r="29" spans="1:12">
      <c r="A29" s="298" t="s">
        <v>198</v>
      </c>
      <c r="B29" s="289"/>
      <c r="C29" s="289"/>
      <c r="D29" s="289"/>
      <c r="E29" s="299"/>
      <c r="F29" s="299"/>
      <c r="G29" s="300">
        <v>41275</v>
      </c>
      <c r="H29" s="285"/>
      <c r="I29" s="285" t="s">
        <v>309</v>
      </c>
      <c r="J29" s="285"/>
      <c r="K29" s="285"/>
      <c r="L29" s="284"/>
    </row>
    <row r="30" spans="1:12">
      <c r="A30" s="301" t="s">
        <v>199</v>
      </c>
      <c r="B30" s="302"/>
      <c r="C30" s="302"/>
      <c r="D30" s="302"/>
      <c r="E30" s="297"/>
      <c r="F30" s="297"/>
      <c r="G30" s="303" t="s">
        <v>200</v>
      </c>
      <c r="H30" s="285"/>
      <c r="I30" s="285" t="s">
        <v>310</v>
      </c>
      <c r="J30" s="285"/>
      <c r="K30" s="285"/>
      <c r="L30" s="284"/>
    </row>
    <row r="31" spans="1:12">
      <c r="A31" s="301" t="s">
        <v>201</v>
      </c>
      <c r="B31" s="302"/>
      <c r="C31" s="302"/>
      <c r="D31" s="302"/>
      <c r="E31" s="304"/>
      <c r="F31" s="304"/>
      <c r="G31" s="305">
        <v>1</v>
      </c>
      <c r="H31" s="285"/>
      <c r="I31" s="285"/>
      <c r="J31" s="285"/>
      <c r="K31" s="285"/>
      <c r="L31" s="284"/>
    </row>
    <row r="32" spans="1:12">
      <c r="A32" s="301" t="s">
        <v>202</v>
      </c>
      <c r="B32" s="302"/>
      <c r="C32" s="302"/>
      <c r="D32" s="302"/>
      <c r="E32" s="297"/>
      <c r="F32" s="297"/>
      <c r="G32" s="306">
        <f>+Business!D20</f>
        <v>0</v>
      </c>
      <c r="H32" s="285"/>
      <c r="I32" s="285"/>
      <c r="J32" s="285"/>
      <c r="K32" s="285"/>
      <c r="L32" s="284"/>
    </row>
    <row r="33" spans="1:12">
      <c r="A33" s="301" t="s">
        <v>203</v>
      </c>
      <c r="B33" s="302"/>
      <c r="C33" s="302"/>
      <c r="D33" s="302"/>
      <c r="E33" s="307"/>
      <c r="F33" s="307"/>
      <c r="G33" s="308" t="e">
        <f>+G35/G32</f>
        <v>#N/A</v>
      </c>
      <c r="H33" s="285"/>
      <c r="I33" s="285"/>
      <c r="J33" s="285"/>
      <c r="K33" s="285"/>
      <c r="L33" s="284"/>
    </row>
    <row r="34" spans="1:12">
      <c r="A34" s="301"/>
      <c r="B34" s="302"/>
      <c r="C34" s="302"/>
      <c r="D34" s="302"/>
      <c r="E34" s="307"/>
      <c r="F34" s="307"/>
      <c r="G34" s="308"/>
      <c r="H34" s="285"/>
      <c r="I34" s="285"/>
      <c r="J34" s="285"/>
      <c r="K34" s="285"/>
      <c r="L34" s="284"/>
    </row>
    <row r="35" spans="1:12">
      <c r="A35" s="309" t="s">
        <v>204</v>
      </c>
      <c r="B35" s="310"/>
      <c r="C35" s="310" t="s">
        <v>205</v>
      </c>
      <c r="D35" s="310"/>
      <c r="E35" s="311"/>
      <c r="F35" s="311"/>
      <c r="G35" s="312" t="e">
        <f>VLOOKUP(G29,'Div Record'!A:I,8,FALSE)</f>
        <v>#N/A</v>
      </c>
      <c r="H35" s="285"/>
      <c r="I35" s="285"/>
      <c r="J35" s="285"/>
      <c r="K35" s="285"/>
      <c r="L35" s="284"/>
    </row>
    <row r="36" spans="1:12">
      <c r="A36" s="301"/>
      <c r="B36" s="302"/>
      <c r="C36" s="302"/>
      <c r="D36" s="302"/>
      <c r="E36" s="307"/>
      <c r="F36" s="307"/>
      <c r="G36" s="308"/>
      <c r="H36" s="285"/>
      <c r="I36" s="285"/>
      <c r="J36" s="285"/>
      <c r="K36" s="285"/>
      <c r="L36" s="284"/>
    </row>
    <row r="37" spans="1:12">
      <c r="A37" s="301" t="s">
        <v>206</v>
      </c>
      <c r="B37" s="302"/>
      <c r="C37" s="302"/>
      <c r="D37" s="302"/>
      <c r="E37" s="307"/>
      <c r="F37" s="307"/>
      <c r="G37" s="308" t="e">
        <f>ROUND(+G35/9,2)</f>
        <v>#N/A</v>
      </c>
      <c r="H37" s="285"/>
      <c r="I37" s="285"/>
      <c r="J37" s="285"/>
      <c r="K37" s="285"/>
      <c r="L37" s="284"/>
    </row>
    <row r="38" spans="1:12">
      <c r="A38" s="301" t="s">
        <v>207</v>
      </c>
      <c r="B38" s="302"/>
      <c r="C38" s="302" t="s">
        <v>208</v>
      </c>
      <c r="D38" s="302"/>
      <c r="E38" s="307"/>
      <c r="F38" s="307"/>
      <c r="G38" s="308" t="e">
        <f>+G35+G37</f>
        <v>#N/A</v>
      </c>
      <c r="H38" s="285"/>
      <c r="I38" s="285"/>
      <c r="J38" s="285"/>
      <c r="K38" s="285"/>
      <c r="L38" s="284"/>
    </row>
    <row r="39" spans="1:12">
      <c r="A39" s="313"/>
      <c r="B39" s="314"/>
      <c r="C39" s="314"/>
      <c r="D39" s="314"/>
      <c r="E39" s="292"/>
      <c r="F39" s="292"/>
      <c r="G39" s="315"/>
      <c r="H39" s="285"/>
      <c r="I39" s="285"/>
      <c r="J39" s="285"/>
      <c r="K39" s="285"/>
      <c r="L39" s="284"/>
    </row>
    <row r="40" spans="1:12">
      <c r="A40" s="302"/>
      <c r="B40" s="302"/>
      <c r="C40" s="302"/>
      <c r="D40" s="302"/>
      <c r="E40" s="307"/>
      <c r="F40" s="307"/>
      <c r="G40" s="307"/>
      <c r="H40" s="285"/>
      <c r="I40" s="285"/>
      <c r="J40" s="285"/>
      <c r="K40" s="285"/>
      <c r="L40" s="284"/>
    </row>
    <row r="41" spans="1:12">
      <c r="A41" s="285"/>
      <c r="B41" s="285"/>
      <c r="C41" s="285"/>
      <c r="D41" s="285"/>
      <c r="E41" s="286"/>
      <c r="F41" s="286"/>
      <c r="G41" s="286"/>
      <c r="H41" s="285"/>
      <c r="I41" s="285"/>
      <c r="J41" s="285"/>
      <c r="K41" s="285"/>
      <c r="L41" s="284"/>
    </row>
    <row r="42" spans="1:12">
      <c r="A42" s="285" t="s">
        <v>304</v>
      </c>
      <c r="B42" s="285"/>
      <c r="C42" s="285"/>
      <c r="D42" s="285"/>
      <c r="E42" s="286"/>
      <c r="F42" s="286"/>
      <c r="G42" s="286" t="s">
        <v>305</v>
      </c>
      <c r="H42" s="285"/>
      <c r="I42" s="285"/>
      <c r="J42" s="285"/>
      <c r="K42" s="285"/>
      <c r="L42" s="284"/>
    </row>
    <row r="43" spans="1:12">
      <c r="A43" s="285"/>
      <c r="B43" s="285"/>
      <c r="C43" s="285"/>
      <c r="D43" s="285"/>
      <c r="E43" s="290"/>
      <c r="F43" s="290"/>
      <c r="G43" s="290"/>
      <c r="H43" s="285"/>
      <c r="I43" s="285"/>
      <c r="J43" s="285"/>
      <c r="K43" s="285"/>
      <c r="L43" s="284"/>
    </row>
    <row r="44" spans="1:12">
      <c r="A44" s="285" t="s">
        <v>306</v>
      </c>
      <c r="B44" s="285"/>
      <c r="C44" s="285"/>
      <c r="D44" s="285"/>
      <c r="E44" s="291">
        <f>+E19</f>
        <v>0</v>
      </c>
      <c r="F44" s="292"/>
      <c r="G44" s="292"/>
      <c r="H44" s="285"/>
      <c r="I44" s="285"/>
      <c r="J44" s="285"/>
      <c r="K44" s="285"/>
      <c r="L44" s="284"/>
    </row>
    <row r="45" spans="1:12">
      <c r="A45" s="285"/>
      <c r="B45" s="285"/>
      <c r="C45" s="285"/>
      <c r="D45" s="285"/>
      <c r="E45" s="286"/>
      <c r="F45" s="286"/>
      <c r="G45" s="286"/>
      <c r="H45" s="285"/>
      <c r="I45" s="285"/>
      <c r="J45" s="285"/>
      <c r="K45" s="285"/>
      <c r="L45" s="284"/>
    </row>
    <row r="46" spans="1:12">
      <c r="A46" s="285" t="s">
        <v>307</v>
      </c>
      <c r="B46" s="285"/>
      <c r="C46" s="285"/>
      <c r="D46" s="285"/>
      <c r="E46" s="292"/>
      <c r="F46" s="292"/>
      <c r="G46" s="292" t="s">
        <v>308</v>
      </c>
      <c r="H46" s="285"/>
      <c r="I46" s="285"/>
      <c r="J46" s="285"/>
      <c r="K46" s="285"/>
      <c r="L46" s="284"/>
    </row>
    <row r="47" spans="1:12">
      <c r="A47" s="285"/>
      <c r="B47" s="286"/>
      <c r="C47" s="285"/>
      <c r="D47" s="285"/>
      <c r="E47" s="285"/>
      <c r="F47" s="285"/>
      <c r="G47" s="285"/>
      <c r="H47" s="285"/>
      <c r="I47" s="285"/>
      <c r="J47" s="285"/>
      <c r="K47" s="285"/>
      <c r="L47" s="284"/>
    </row>
    <row r="48" spans="1:12"/>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sheetData>
  <sheetProtection algorithmName="SHA-512" hashValue="491xtuo9oa13CuYMIf/z8+MHSNRi8mvWYycFp853I3SdwMUZK25qfNQmX4zZMjuHaPDcyp42uI4B1qM1ZUK5qw==" saltValue="PZYNHRcR9F4UfOBZM3OAnw==" spinCount="100000" sheet="1" objects="1" scenarios="1"/>
  <pageMargins left="0.7" right="0.7" top="0.75" bottom="0.75" header="0.3" footer="0.3"/>
  <pageSetup paperSize="9"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zoomScaleNormal="100" workbookViewId="0">
      <selection activeCell="A5" sqref="A5"/>
    </sheetView>
  </sheetViews>
  <sheetFormatPr defaultColWidth="0" defaultRowHeight="15"/>
  <cols>
    <col min="1" max="7" width="13" customWidth="1"/>
    <col min="8" max="12" width="9.140625" customWidth="1"/>
    <col min="13" max="16384" width="9.140625" hidden="1"/>
  </cols>
  <sheetData>
    <row r="1" spans="1:12" ht="18">
      <c r="A1" s="279"/>
      <c r="B1" s="280"/>
      <c r="C1" s="332"/>
      <c r="D1" s="182">
        <f>+Business!B3</f>
        <v>0</v>
      </c>
      <c r="E1" s="333"/>
      <c r="F1" s="283"/>
      <c r="G1" s="283"/>
      <c r="H1" s="283"/>
      <c r="I1" s="281"/>
      <c r="J1" s="281"/>
      <c r="K1" s="281"/>
      <c r="L1" s="284"/>
    </row>
    <row r="2" spans="1:12" ht="18">
      <c r="A2" s="281"/>
      <c r="B2" s="280"/>
      <c r="C2" s="332"/>
      <c r="D2" s="182" t="s">
        <v>311</v>
      </c>
      <c r="E2" s="333"/>
      <c r="F2" s="283"/>
      <c r="G2" s="283"/>
      <c r="H2" s="283"/>
      <c r="I2" s="281"/>
      <c r="J2" s="281"/>
      <c r="K2" s="281"/>
      <c r="L2" s="284"/>
    </row>
    <row r="3" spans="1:12">
      <c r="A3" s="285" t="s">
        <v>299</v>
      </c>
      <c r="B3" s="286"/>
      <c r="C3" s="287"/>
      <c r="D3" s="285"/>
      <c r="E3" s="285"/>
      <c r="F3" s="285"/>
      <c r="G3" s="285"/>
      <c r="H3" s="285"/>
      <c r="I3" s="285"/>
      <c r="J3" s="285"/>
      <c r="K3" s="285"/>
      <c r="L3" s="284"/>
    </row>
    <row r="4" spans="1:12">
      <c r="A4" s="285"/>
      <c r="B4" s="286"/>
      <c r="C4" s="287"/>
      <c r="D4" s="285"/>
      <c r="E4" s="285"/>
      <c r="F4" s="285"/>
      <c r="G4" s="285"/>
      <c r="H4" s="285"/>
      <c r="I4" s="285"/>
      <c r="J4" s="285"/>
      <c r="K4" s="285"/>
      <c r="L4" s="284"/>
    </row>
    <row r="5" spans="1:12">
      <c r="A5" s="285"/>
      <c r="B5" s="286"/>
      <c r="C5" s="287"/>
      <c r="D5" s="285"/>
      <c r="E5" s="285"/>
      <c r="F5" s="285"/>
      <c r="G5" s="285"/>
      <c r="H5" s="285"/>
      <c r="I5" s="285"/>
      <c r="J5" s="285"/>
      <c r="K5" s="285"/>
      <c r="L5" s="284"/>
    </row>
    <row r="6" spans="1:12">
      <c r="A6" s="285"/>
      <c r="B6" s="286"/>
      <c r="C6" s="287"/>
      <c r="D6" s="285"/>
      <c r="E6" s="285"/>
      <c r="F6" s="285"/>
      <c r="G6" s="285"/>
      <c r="H6" s="285"/>
      <c r="I6" s="285"/>
      <c r="J6" s="285"/>
      <c r="K6" s="285"/>
      <c r="L6" s="284"/>
    </row>
    <row r="7" spans="1:12">
      <c r="A7" s="285"/>
      <c r="B7" s="286"/>
      <c r="C7" s="287"/>
      <c r="D7" s="285"/>
      <c r="E7" s="285"/>
      <c r="F7" s="285"/>
      <c r="G7" s="285"/>
      <c r="H7" s="285"/>
      <c r="I7" s="285"/>
      <c r="J7" s="285"/>
      <c r="K7" s="285"/>
      <c r="L7" s="284"/>
    </row>
    <row r="8" spans="1:12">
      <c r="A8" s="285" t="s">
        <v>300</v>
      </c>
      <c r="B8" s="286"/>
      <c r="C8" s="285"/>
      <c r="D8" s="285"/>
      <c r="E8" s="285"/>
      <c r="F8" s="285"/>
      <c r="G8" s="285"/>
      <c r="H8" s="285"/>
      <c r="I8" s="285"/>
      <c r="J8" s="285"/>
      <c r="K8" s="285"/>
      <c r="L8" s="284"/>
    </row>
    <row r="9" spans="1:12">
      <c r="A9" s="285"/>
      <c r="B9" s="286"/>
      <c r="C9" s="285"/>
      <c r="D9" s="285"/>
      <c r="E9" s="285"/>
      <c r="F9" s="285"/>
      <c r="G9" s="285"/>
      <c r="H9" s="285"/>
      <c r="I9" s="285"/>
      <c r="J9" s="285"/>
      <c r="K9" s="285"/>
      <c r="L9" s="284"/>
    </row>
    <row r="10" spans="1:12">
      <c r="A10" s="285" t="s">
        <v>301</v>
      </c>
      <c r="B10" s="286"/>
      <c r="C10" s="285"/>
      <c r="D10" s="285"/>
      <c r="E10" s="285"/>
      <c r="F10" s="285"/>
      <c r="G10" s="285"/>
      <c r="H10" s="285"/>
      <c r="I10" s="285"/>
      <c r="J10" s="285"/>
      <c r="K10" s="285"/>
      <c r="L10" s="284"/>
    </row>
    <row r="11" spans="1:12">
      <c r="A11" s="285" t="s">
        <v>210</v>
      </c>
      <c r="B11" s="286"/>
      <c r="C11" s="285"/>
      <c r="D11" s="285"/>
      <c r="E11" s="285"/>
      <c r="F11" s="285"/>
      <c r="G11" s="285"/>
      <c r="H11" s="285"/>
      <c r="I11" s="285"/>
      <c r="J11" s="285"/>
      <c r="K11" s="285"/>
      <c r="L11" s="284"/>
    </row>
    <row r="12" spans="1:12">
      <c r="A12" s="285"/>
      <c r="B12" s="286"/>
      <c r="C12" s="285"/>
      <c r="D12" s="285"/>
      <c r="E12" s="285"/>
      <c r="F12" s="285"/>
      <c r="G12" s="285"/>
      <c r="H12" s="285"/>
      <c r="I12" s="285"/>
      <c r="J12" s="285"/>
      <c r="K12" s="285"/>
      <c r="L12" s="284"/>
    </row>
    <row r="13" spans="1:12">
      <c r="A13" s="285" t="s">
        <v>302</v>
      </c>
      <c r="B13" s="286"/>
      <c r="C13" s="285"/>
      <c r="D13" s="285"/>
      <c r="E13" s="285"/>
      <c r="F13" s="285"/>
      <c r="G13" s="285"/>
      <c r="H13" s="285"/>
      <c r="I13" s="285"/>
      <c r="J13" s="285"/>
      <c r="K13" s="285"/>
      <c r="L13" s="284"/>
    </row>
    <row r="14" spans="1:12">
      <c r="A14" s="285"/>
      <c r="B14" s="286"/>
      <c r="C14" s="285"/>
      <c r="D14" s="285"/>
      <c r="E14" s="285"/>
      <c r="F14" s="285"/>
      <c r="G14" s="285"/>
      <c r="H14" s="285"/>
      <c r="I14" s="285"/>
      <c r="J14" s="285"/>
      <c r="K14" s="285"/>
      <c r="L14" s="284"/>
    </row>
    <row r="15" spans="1:12">
      <c r="A15" s="285" t="s">
        <v>303</v>
      </c>
      <c r="B15" s="286"/>
      <c r="C15" s="285"/>
      <c r="D15" s="285"/>
      <c r="E15" s="288">
        <f>+G29</f>
        <v>40909</v>
      </c>
      <c r="F15" s="285"/>
      <c r="G15" s="286"/>
      <c r="H15" s="285"/>
      <c r="I15" s="285"/>
      <c r="J15" s="285"/>
      <c r="K15" s="285"/>
      <c r="L15" s="284"/>
    </row>
    <row r="16" spans="1:12">
      <c r="A16" s="285"/>
      <c r="B16" s="286"/>
      <c r="C16" s="285"/>
      <c r="D16" s="285"/>
      <c r="E16" s="289"/>
      <c r="F16" s="289"/>
      <c r="G16" s="289"/>
      <c r="H16" s="285"/>
      <c r="I16" s="285"/>
      <c r="J16" s="285"/>
      <c r="K16" s="285"/>
      <c r="L16" s="284"/>
    </row>
    <row r="17" spans="1:12">
      <c r="A17" s="285" t="s">
        <v>304</v>
      </c>
      <c r="B17" s="286"/>
      <c r="C17" s="285"/>
      <c r="D17" s="285"/>
      <c r="E17" s="285"/>
      <c r="F17" s="285"/>
      <c r="G17" s="286" t="s">
        <v>305</v>
      </c>
      <c r="H17" s="285"/>
      <c r="I17" s="285"/>
      <c r="J17" s="285"/>
      <c r="K17" s="285"/>
      <c r="L17" s="284"/>
    </row>
    <row r="18" spans="1:12">
      <c r="A18" s="285"/>
      <c r="B18" s="286"/>
      <c r="C18" s="285"/>
      <c r="D18" s="285"/>
      <c r="E18" s="289"/>
      <c r="F18" s="289"/>
      <c r="G18" s="290"/>
      <c r="H18" s="285"/>
      <c r="I18" s="285"/>
      <c r="J18" s="285"/>
      <c r="K18" s="285"/>
      <c r="L18" s="284"/>
    </row>
    <row r="19" spans="1:12">
      <c r="A19" s="285" t="s">
        <v>306</v>
      </c>
      <c r="B19" s="285"/>
      <c r="C19" s="285"/>
      <c r="D19" s="285"/>
      <c r="E19" s="291">
        <f>+Business!B21</f>
        <v>0</v>
      </c>
      <c r="F19" s="292"/>
      <c r="G19" s="292"/>
      <c r="H19" s="285"/>
      <c r="I19" s="285"/>
      <c r="J19" s="285"/>
      <c r="K19" s="285"/>
      <c r="L19" s="284"/>
    </row>
    <row r="20" spans="1:12">
      <c r="A20" s="285"/>
      <c r="B20" s="285"/>
      <c r="C20" s="285"/>
      <c r="D20" s="285"/>
      <c r="E20" s="286"/>
      <c r="F20" s="286"/>
      <c r="G20" s="286"/>
      <c r="H20" s="285"/>
      <c r="I20" s="285"/>
      <c r="J20" s="285"/>
      <c r="K20" s="285"/>
      <c r="L20" s="284"/>
    </row>
    <row r="21" spans="1:12">
      <c r="A21" s="285" t="s">
        <v>307</v>
      </c>
      <c r="B21" s="285"/>
      <c r="C21" s="285"/>
      <c r="D21" s="285"/>
      <c r="E21" s="292"/>
      <c r="F21" s="292"/>
      <c r="G21" s="292" t="s">
        <v>308</v>
      </c>
      <c r="H21" s="285"/>
      <c r="I21" s="285"/>
      <c r="J21" s="285"/>
      <c r="K21" s="285"/>
      <c r="L21" s="284"/>
    </row>
    <row r="22" spans="1:12" ht="15.75" thickBot="1">
      <c r="A22" s="285"/>
      <c r="B22" s="286"/>
      <c r="C22" s="285"/>
      <c r="D22" s="285"/>
      <c r="E22" s="285"/>
      <c r="F22" s="285"/>
      <c r="G22" s="285"/>
      <c r="H22" s="285"/>
      <c r="I22" s="285"/>
      <c r="J22" s="285"/>
      <c r="K22" s="285"/>
      <c r="L22" s="284"/>
    </row>
    <row r="23" spans="1:12">
      <c r="A23" s="293"/>
      <c r="B23" s="294"/>
      <c r="C23" s="293"/>
      <c r="D23" s="293"/>
      <c r="E23" s="293"/>
      <c r="F23" s="293"/>
      <c r="G23" s="293"/>
      <c r="H23" s="285"/>
      <c r="I23" s="285"/>
      <c r="J23" s="285"/>
      <c r="K23" s="285"/>
      <c r="L23" s="284"/>
    </row>
    <row r="24" spans="1:12">
      <c r="A24" s="279"/>
      <c r="B24" s="280"/>
      <c r="C24" s="281"/>
      <c r="D24" s="282">
        <f>+D1</f>
        <v>0</v>
      </c>
      <c r="E24" s="283"/>
      <c r="F24" s="283"/>
      <c r="G24" s="283"/>
      <c r="H24" s="283"/>
      <c r="I24" s="281"/>
      <c r="J24" s="281"/>
      <c r="K24" s="281"/>
      <c r="L24" s="284"/>
    </row>
    <row r="25" spans="1:12">
      <c r="A25" s="281"/>
      <c r="B25" s="280"/>
      <c r="C25" s="281"/>
      <c r="D25" s="282" t="s">
        <v>195</v>
      </c>
      <c r="E25" s="283"/>
      <c r="F25" s="283"/>
      <c r="G25" s="283"/>
      <c r="H25" s="283"/>
      <c r="I25" s="281"/>
      <c r="J25" s="281"/>
      <c r="K25" s="281"/>
      <c r="L25" s="284"/>
    </row>
    <row r="26" spans="1:12">
      <c r="A26" s="285" t="s">
        <v>196</v>
      </c>
      <c r="B26" s="295"/>
      <c r="C26" s="285" t="s">
        <v>197</v>
      </c>
      <c r="D26" s="285"/>
      <c r="E26" s="285"/>
      <c r="F26" s="285"/>
      <c r="G26" s="285"/>
      <c r="H26" s="285"/>
      <c r="I26" s="285"/>
      <c r="J26" s="285"/>
      <c r="K26" s="285"/>
      <c r="L26" s="284"/>
    </row>
    <row r="27" spans="1:12">
      <c r="A27" s="296">
        <f>+Business!B21</f>
        <v>0</v>
      </c>
      <c r="B27" s="287"/>
      <c r="C27" s="287">
        <f>+Business!C21</f>
        <v>0</v>
      </c>
      <c r="D27" s="285"/>
      <c r="E27" s="285"/>
      <c r="F27" s="297"/>
      <c r="G27" s="297"/>
      <c r="H27" s="285"/>
      <c r="I27" s="285"/>
      <c r="J27" s="285"/>
      <c r="K27" s="285"/>
      <c r="L27" s="284"/>
    </row>
    <row r="28" spans="1:12">
      <c r="A28" s="285"/>
      <c r="B28" s="285"/>
      <c r="C28" s="285"/>
      <c r="D28" s="285"/>
      <c r="E28" s="295"/>
      <c r="F28" s="295"/>
      <c r="G28" s="295"/>
      <c r="H28" s="285"/>
      <c r="I28" s="285"/>
      <c r="J28" s="285"/>
      <c r="K28" s="285"/>
      <c r="L28" s="284"/>
    </row>
    <row r="29" spans="1:12">
      <c r="A29" s="298" t="s">
        <v>198</v>
      </c>
      <c r="B29" s="289"/>
      <c r="C29" s="289"/>
      <c r="D29" s="289"/>
      <c r="E29" s="299"/>
      <c r="F29" s="299"/>
      <c r="G29" s="300">
        <v>40909</v>
      </c>
      <c r="H29" s="285"/>
      <c r="I29" s="285" t="s">
        <v>309</v>
      </c>
      <c r="J29" s="285"/>
      <c r="K29" s="285"/>
      <c r="L29" s="284"/>
    </row>
    <row r="30" spans="1:12">
      <c r="A30" s="301" t="s">
        <v>199</v>
      </c>
      <c r="B30" s="302"/>
      <c r="C30" s="302"/>
      <c r="D30" s="302"/>
      <c r="E30" s="297"/>
      <c r="F30" s="297"/>
      <c r="G30" s="303" t="s">
        <v>200</v>
      </c>
      <c r="H30" s="285"/>
      <c r="I30" s="285" t="s">
        <v>310</v>
      </c>
      <c r="J30" s="285"/>
      <c r="K30" s="285"/>
      <c r="L30" s="284"/>
    </row>
    <row r="31" spans="1:12">
      <c r="A31" s="301" t="s">
        <v>201</v>
      </c>
      <c r="B31" s="302"/>
      <c r="C31" s="302"/>
      <c r="D31" s="302"/>
      <c r="E31" s="304"/>
      <c r="F31" s="304"/>
      <c r="G31" s="305">
        <v>1</v>
      </c>
      <c r="H31" s="285"/>
      <c r="I31" s="285"/>
      <c r="J31" s="285"/>
      <c r="K31" s="285"/>
      <c r="L31" s="284"/>
    </row>
    <row r="32" spans="1:12">
      <c r="A32" s="301" t="s">
        <v>202</v>
      </c>
      <c r="B32" s="302"/>
      <c r="C32" s="302"/>
      <c r="D32" s="302"/>
      <c r="E32" s="297"/>
      <c r="F32" s="297"/>
      <c r="G32" s="306">
        <f>+Business!D21</f>
        <v>0</v>
      </c>
      <c r="H32" s="285"/>
      <c r="I32" s="285"/>
      <c r="J32" s="285"/>
      <c r="K32" s="285"/>
      <c r="L32" s="284"/>
    </row>
    <row r="33" spans="1:12">
      <c r="A33" s="301" t="s">
        <v>203</v>
      </c>
      <c r="B33" s="302"/>
      <c r="C33" s="302"/>
      <c r="D33" s="302"/>
      <c r="E33" s="307"/>
      <c r="F33" s="307"/>
      <c r="G33" s="308" t="e">
        <f>+G35/G32</f>
        <v>#N/A</v>
      </c>
      <c r="H33" s="285"/>
      <c r="I33" s="285"/>
      <c r="J33" s="285"/>
      <c r="K33" s="285"/>
      <c r="L33" s="284"/>
    </row>
    <row r="34" spans="1:12">
      <c r="A34" s="301"/>
      <c r="B34" s="302"/>
      <c r="C34" s="302"/>
      <c r="D34" s="302"/>
      <c r="E34" s="307"/>
      <c r="F34" s="307"/>
      <c r="G34" s="308"/>
      <c r="H34" s="285"/>
      <c r="I34" s="285"/>
      <c r="J34" s="285"/>
      <c r="K34" s="285"/>
      <c r="L34" s="284"/>
    </row>
    <row r="35" spans="1:12">
      <c r="A35" s="309" t="s">
        <v>204</v>
      </c>
      <c r="B35" s="310"/>
      <c r="C35" s="310" t="s">
        <v>205</v>
      </c>
      <c r="D35" s="310"/>
      <c r="E35" s="311"/>
      <c r="F35" s="311"/>
      <c r="G35" s="312" t="e">
        <f>VLOOKUP(G29,'Div Record'!A:I,9,FALSE)</f>
        <v>#N/A</v>
      </c>
      <c r="H35" s="285"/>
      <c r="I35" s="285"/>
      <c r="J35" s="285"/>
      <c r="K35" s="285"/>
      <c r="L35" s="284"/>
    </row>
    <row r="36" spans="1:12">
      <c r="A36" s="301"/>
      <c r="B36" s="302"/>
      <c r="C36" s="302"/>
      <c r="D36" s="302"/>
      <c r="E36" s="307"/>
      <c r="F36" s="307"/>
      <c r="G36" s="308"/>
      <c r="H36" s="285"/>
      <c r="I36" s="285"/>
      <c r="J36" s="285"/>
      <c r="K36" s="285"/>
      <c r="L36" s="284"/>
    </row>
    <row r="37" spans="1:12">
      <c r="A37" s="301" t="s">
        <v>206</v>
      </c>
      <c r="B37" s="302"/>
      <c r="C37" s="302"/>
      <c r="D37" s="302"/>
      <c r="E37" s="307"/>
      <c r="F37" s="307"/>
      <c r="G37" s="308" t="e">
        <f>ROUND(+G35/9,2)</f>
        <v>#N/A</v>
      </c>
      <c r="H37" s="285"/>
      <c r="I37" s="285"/>
      <c r="J37" s="285"/>
      <c r="K37" s="285"/>
      <c r="L37" s="284"/>
    </row>
    <row r="38" spans="1:12">
      <c r="A38" s="301" t="s">
        <v>207</v>
      </c>
      <c r="B38" s="302"/>
      <c r="C38" s="302" t="s">
        <v>208</v>
      </c>
      <c r="D38" s="302"/>
      <c r="E38" s="307"/>
      <c r="F38" s="307"/>
      <c r="G38" s="308" t="e">
        <f>+G35+G37</f>
        <v>#N/A</v>
      </c>
      <c r="H38" s="285"/>
      <c r="I38" s="285"/>
      <c r="J38" s="285"/>
      <c r="K38" s="285"/>
      <c r="L38" s="284"/>
    </row>
    <row r="39" spans="1:12">
      <c r="A39" s="313"/>
      <c r="B39" s="314"/>
      <c r="C39" s="314"/>
      <c r="D39" s="314"/>
      <c r="E39" s="292"/>
      <c r="F39" s="292"/>
      <c r="G39" s="315"/>
      <c r="H39" s="285"/>
      <c r="I39" s="285"/>
      <c r="J39" s="285"/>
      <c r="K39" s="285"/>
      <c r="L39" s="284"/>
    </row>
    <row r="40" spans="1:12">
      <c r="A40" s="302"/>
      <c r="B40" s="302"/>
      <c r="C40" s="302"/>
      <c r="D40" s="302"/>
      <c r="E40" s="307"/>
      <c r="F40" s="307"/>
      <c r="G40" s="307"/>
      <c r="H40" s="285"/>
      <c r="I40" s="285"/>
      <c r="J40" s="285"/>
      <c r="K40" s="285"/>
      <c r="L40" s="284"/>
    </row>
    <row r="41" spans="1:12">
      <c r="A41" s="285"/>
      <c r="B41" s="285"/>
      <c r="C41" s="285"/>
      <c r="D41" s="285"/>
      <c r="E41" s="286"/>
      <c r="F41" s="286"/>
      <c r="G41" s="286"/>
      <c r="H41" s="285"/>
      <c r="I41" s="285"/>
      <c r="J41" s="285"/>
      <c r="K41" s="285"/>
      <c r="L41" s="284"/>
    </row>
    <row r="42" spans="1:12">
      <c r="A42" s="285" t="s">
        <v>304</v>
      </c>
      <c r="B42" s="285"/>
      <c r="C42" s="285"/>
      <c r="D42" s="285"/>
      <c r="E42" s="286"/>
      <c r="F42" s="286"/>
      <c r="G42" s="286" t="s">
        <v>305</v>
      </c>
      <c r="H42" s="285"/>
      <c r="I42" s="285"/>
      <c r="J42" s="285"/>
      <c r="K42" s="285"/>
      <c r="L42" s="284"/>
    </row>
    <row r="43" spans="1:12">
      <c r="A43" s="285"/>
      <c r="B43" s="285"/>
      <c r="C43" s="285"/>
      <c r="D43" s="285"/>
      <c r="E43" s="290"/>
      <c r="F43" s="290"/>
      <c r="G43" s="290"/>
      <c r="H43" s="285"/>
      <c r="I43" s="285"/>
      <c r="J43" s="285"/>
      <c r="K43" s="285"/>
      <c r="L43" s="284"/>
    </row>
    <row r="44" spans="1:12">
      <c r="A44" s="285" t="s">
        <v>306</v>
      </c>
      <c r="B44" s="285"/>
      <c r="C44" s="285"/>
      <c r="D44" s="285"/>
      <c r="E44" s="291">
        <f>+E19</f>
        <v>0</v>
      </c>
      <c r="F44" s="292"/>
      <c r="G44" s="292"/>
      <c r="H44" s="285"/>
      <c r="I44" s="285"/>
      <c r="J44" s="285"/>
      <c r="K44" s="285"/>
      <c r="L44" s="284"/>
    </row>
    <row r="45" spans="1:12">
      <c r="A45" s="285"/>
      <c r="B45" s="285"/>
      <c r="C45" s="285"/>
      <c r="D45" s="285"/>
      <c r="E45" s="286"/>
      <c r="F45" s="286"/>
      <c r="G45" s="286"/>
      <c r="H45" s="285"/>
      <c r="I45" s="285"/>
      <c r="J45" s="285"/>
      <c r="K45" s="285"/>
      <c r="L45" s="284"/>
    </row>
    <row r="46" spans="1:12">
      <c r="A46" s="285" t="s">
        <v>307</v>
      </c>
      <c r="B46" s="285"/>
      <c r="C46" s="285"/>
      <c r="D46" s="285"/>
      <c r="E46" s="292"/>
      <c r="F46" s="292"/>
      <c r="G46" s="292" t="s">
        <v>308</v>
      </c>
      <c r="H46" s="285"/>
      <c r="I46" s="285"/>
      <c r="J46" s="285"/>
      <c r="K46" s="285"/>
      <c r="L46" s="284"/>
    </row>
    <row r="47" spans="1:12">
      <c r="A47" s="285"/>
      <c r="B47" s="286"/>
      <c r="C47" s="285"/>
      <c r="D47" s="285"/>
      <c r="E47" s="285"/>
      <c r="F47" s="285"/>
      <c r="G47" s="285"/>
      <c r="H47" s="285"/>
      <c r="I47" s="285"/>
      <c r="J47" s="285"/>
      <c r="K47" s="285"/>
      <c r="L47" s="284"/>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heetViews>
  <sheetFormatPr defaultRowHeight="15"/>
  <cols>
    <col min="1" max="1" width="83.140625" style="474" customWidth="1"/>
  </cols>
  <sheetData>
    <row r="1" spans="1:1">
      <c r="A1" s="473" t="s">
        <v>571</v>
      </c>
    </row>
    <row r="2" spans="1:1">
      <c r="A2" s="473"/>
    </row>
    <row r="3" spans="1:1">
      <c r="A3" s="472" t="s">
        <v>614</v>
      </c>
    </row>
    <row r="4" spans="1:1" ht="30">
      <c r="A4" s="471" t="s">
        <v>599</v>
      </c>
    </row>
    <row r="5" spans="1:1" ht="30">
      <c r="A5" s="471" t="s">
        <v>600</v>
      </c>
    </row>
    <row r="6" spans="1:1" ht="30">
      <c r="A6" s="471" t="s">
        <v>601</v>
      </c>
    </row>
    <row r="7" spans="1:1" ht="30">
      <c r="A7" s="471" t="s">
        <v>618</v>
      </c>
    </row>
    <row r="8" spans="1:1">
      <c r="A8" s="471" t="s">
        <v>602</v>
      </c>
    </row>
    <row r="9" spans="1:1" ht="30">
      <c r="A9" s="471" t="s">
        <v>603</v>
      </c>
    </row>
    <row r="10" spans="1:1" ht="60">
      <c r="A10" s="471" t="s">
        <v>611</v>
      </c>
    </row>
    <row r="11" spans="1:1" ht="30">
      <c r="A11" s="471" t="s">
        <v>617</v>
      </c>
    </row>
    <row r="12" spans="1:1" ht="30">
      <c r="A12" s="471" t="s">
        <v>615</v>
      </c>
    </row>
    <row r="13" spans="1:1" ht="30">
      <c r="A13" s="471" t="s">
        <v>616</v>
      </c>
    </row>
    <row r="14" spans="1:1">
      <c r="A14" s="471"/>
    </row>
    <row r="15" spans="1:1">
      <c r="A15" s="472" t="s">
        <v>613</v>
      </c>
    </row>
    <row r="16" spans="1:1">
      <c r="A16" s="471" t="s">
        <v>612</v>
      </c>
    </row>
    <row r="17" spans="1:1">
      <c r="A17" s="471" t="s">
        <v>604</v>
      </c>
    </row>
    <row r="18" spans="1:1">
      <c r="A18" s="471" t="s">
        <v>605</v>
      </c>
    </row>
    <row r="19" spans="1:1" ht="30">
      <c r="A19" s="471" t="s">
        <v>606</v>
      </c>
    </row>
    <row r="20" spans="1:1" ht="30">
      <c r="A20" s="471" t="s">
        <v>607</v>
      </c>
    </row>
    <row r="21" spans="1:1">
      <c r="A21" s="471" t="s">
        <v>608</v>
      </c>
    </row>
    <row r="22" spans="1:1" ht="30">
      <c r="A22" s="471" t="s">
        <v>609</v>
      </c>
    </row>
    <row r="23" spans="1:1" ht="45">
      <c r="A23" s="471" t="s">
        <v>610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83"/>
  <sheetViews>
    <sheetView tabSelected="1" workbookViewId="0">
      <pane ySplit="2" topLeftCell="A3" activePane="bottomLeft" state="frozen"/>
      <selection activeCell="B7" sqref="B7"/>
      <selection pane="bottomLeft"/>
    </sheetView>
  </sheetViews>
  <sheetFormatPr defaultColWidth="0" defaultRowHeight="15" zeroHeight="1"/>
  <cols>
    <col min="1" max="1" width="35.42578125" style="2" customWidth="1"/>
    <col min="2" max="2" width="36.42578125" style="23" customWidth="1"/>
    <col min="3" max="3" width="42.28515625" style="2" customWidth="1"/>
    <col min="4" max="4" width="13.5703125" style="2" customWidth="1"/>
    <col min="5" max="6" width="9.140625" style="2" customWidth="1"/>
    <col min="7" max="9" width="9.140625" style="469" hidden="1" customWidth="1"/>
    <col min="10" max="16384" width="0" style="2" hidden="1"/>
  </cols>
  <sheetData>
    <row r="1" spans="1:6" ht="18">
      <c r="A1" s="11" t="s">
        <v>256</v>
      </c>
      <c r="B1" s="8"/>
    </row>
    <row r="2" spans="1:6">
      <c r="B2" s="23" t="s">
        <v>79</v>
      </c>
    </row>
    <row r="3" spans="1:6">
      <c r="A3" s="24" t="s">
        <v>257</v>
      </c>
      <c r="B3" s="514"/>
    </row>
    <row r="4" spans="1:6">
      <c r="A4" s="25" t="s">
        <v>80</v>
      </c>
      <c r="B4" s="511"/>
    </row>
    <row r="5" spans="1:6">
      <c r="A5" s="25" t="s">
        <v>81</v>
      </c>
      <c r="B5" s="511"/>
    </row>
    <row r="6" spans="1:6">
      <c r="A6" s="243" t="s">
        <v>262</v>
      </c>
      <c r="B6" s="512"/>
    </row>
    <row r="7" spans="1:6" hidden="1">
      <c r="A7" s="26" t="s">
        <v>82</v>
      </c>
      <c r="B7" s="512" t="s">
        <v>622</v>
      </c>
      <c r="F7" s="285" t="s">
        <v>554</v>
      </c>
    </row>
    <row r="8" spans="1:6" hidden="1">
      <c r="A8" s="26" t="s">
        <v>83</v>
      </c>
      <c r="B8" s="512"/>
      <c r="F8" s="285" t="s">
        <v>554</v>
      </c>
    </row>
    <row r="9" spans="1:6" hidden="1">
      <c r="A9" s="403" t="s">
        <v>401</v>
      </c>
      <c r="B9" s="513"/>
      <c r="C9" s="285" t="s">
        <v>570</v>
      </c>
      <c r="F9" s="285" t="s">
        <v>554</v>
      </c>
    </row>
    <row r="10" spans="1:6" hidden="1">
      <c r="A10" s="26" t="s">
        <v>84</v>
      </c>
      <c r="B10" s="514"/>
      <c r="F10" s="285" t="s">
        <v>554</v>
      </c>
    </row>
    <row r="11" spans="1:6" hidden="1">
      <c r="A11" s="26" t="s">
        <v>85</v>
      </c>
      <c r="B11" s="513"/>
      <c r="F11" s="285" t="s">
        <v>554</v>
      </c>
    </row>
    <row r="12" spans="1:6">
      <c r="A12" s="26" t="s">
        <v>243</v>
      </c>
      <c r="B12" s="513"/>
    </row>
    <row r="13" spans="1:6">
      <c r="A13" s="26" t="s">
        <v>244</v>
      </c>
      <c r="B13" s="513"/>
    </row>
    <row r="14" spans="1:6">
      <c r="A14" s="26" t="s">
        <v>245</v>
      </c>
      <c r="B14" s="513"/>
    </row>
    <row r="15" spans="1:6">
      <c r="A15" s="26" t="s">
        <v>246</v>
      </c>
      <c r="B15" s="513"/>
    </row>
    <row r="16" spans="1:6">
      <c r="A16" s="26" t="s">
        <v>247</v>
      </c>
      <c r="B16" s="513"/>
    </row>
    <row r="17" spans="1:6"/>
    <row r="18" spans="1:6" hidden="1">
      <c r="F18" s="285" t="s">
        <v>554</v>
      </c>
    </row>
    <row r="19" spans="1:6" hidden="1">
      <c r="A19" s="327" t="s">
        <v>320</v>
      </c>
      <c r="B19" s="328" t="s">
        <v>209</v>
      </c>
      <c r="C19" s="328" t="s">
        <v>321</v>
      </c>
      <c r="D19" s="328" t="s">
        <v>322</v>
      </c>
      <c r="F19" s="285" t="s">
        <v>554</v>
      </c>
    </row>
    <row r="20" spans="1:6" hidden="1">
      <c r="A20" s="329" t="s">
        <v>323</v>
      </c>
      <c r="B20" s="330"/>
      <c r="C20" s="330"/>
      <c r="D20" s="331">
        <v>0</v>
      </c>
      <c r="F20" s="285" t="s">
        <v>554</v>
      </c>
    </row>
    <row r="21" spans="1:6" hidden="1">
      <c r="A21" s="392" t="s">
        <v>324</v>
      </c>
      <c r="B21" s="393"/>
      <c r="C21" s="393"/>
      <c r="D21" s="394">
        <v>0</v>
      </c>
      <c r="F21" s="285" t="s">
        <v>554</v>
      </c>
    </row>
    <row r="22" spans="1:6" hidden="1">
      <c r="A22" s="398" t="s">
        <v>232</v>
      </c>
      <c r="B22" s="399"/>
      <c r="C22" s="399"/>
      <c r="D22" s="400">
        <f>SUM(D20:D21)</f>
        <v>0</v>
      </c>
      <c r="F22" s="285" t="s">
        <v>554</v>
      </c>
    </row>
    <row r="23" spans="1:6" hidden="1">
      <c r="F23" s="285" t="s">
        <v>554</v>
      </c>
    </row>
    <row r="24" spans="1:6"/>
    <row r="25" spans="1:6">
      <c r="A25" s="285" t="s">
        <v>349</v>
      </c>
    </row>
    <row r="26" spans="1:6">
      <c r="A26" s="470" t="s">
        <v>410</v>
      </c>
    </row>
    <row r="27" spans="1:6">
      <c r="A27" s="470" t="s">
        <v>411</v>
      </c>
    </row>
    <row r="28" spans="1:6">
      <c r="A28" s="470" t="s">
        <v>346</v>
      </c>
    </row>
    <row r="29" spans="1:6">
      <c r="A29" s="470" t="s">
        <v>347</v>
      </c>
    </row>
    <row r="30" spans="1:6">
      <c r="A30" s="470" t="s">
        <v>348</v>
      </c>
    </row>
    <row r="31" spans="1:6"/>
    <row r="32" spans="1:6"/>
    <row r="33" spans="1:8">
      <c r="A33" s="285"/>
    </row>
    <row r="34" spans="1:8"/>
    <row r="35" spans="1:8" ht="33" customHeight="1">
      <c r="G35" s="370" t="s">
        <v>557</v>
      </c>
    </row>
    <row r="36" spans="1:8" ht="33" customHeight="1">
      <c r="G36" s="370" t="s">
        <v>558</v>
      </c>
      <c r="H36" s="370" t="s">
        <v>559</v>
      </c>
    </row>
    <row r="37" spans="1:8" ht="33" customHeight="1">
      <c r="G37" s="370" t="s">
        <v>557</v>
      </c>
      <c r="H37" s="370" t="s">
        <v>560</v>
      </c>
    </row>
    <row r="38" spans="1:8" ht="33" customHeight="1">
      <c r="G38" s="370" t="s">
        <v>557</v>
      </c>
    </row>
    <row r="39" spans="1:8" ht="33" customHeight="1">
      <c r="G39" s="370" t="s">
        <v>557</v>
      </c>
    </row>
    <row r="40" spans="1:8">
      <c r="G40" s="370" t="s">
        <v>563</v>
      </c>
      <c r="H40" s="370" t="s">
        <v>561</v>
      </c>
    </row>
    <row r="41" spans="1:8" ht="33" customHeight="1">
      <c r="G41" s="370" t="s">
        <v>563</v>
      </c>
      <c r="H41" s="370" t="s">
        <v>562</v>
      </c>
    </row>
    <row r="42" spans="1:8" ht="45" customHeight="1">
      <c r="G42" s="370" t="s">
        <v>563</v>
      </c>
      <c r="H42" s="370" t="s">
        <v>564</v>
      </c>
    </row>
    <row r="43" spans="1:8" ht="49.5" customHeight="1">
      <c r="G43" s="370" t="s">
        <v>563</v>
      </c>
      <c r="H43" s="370" t="s">
        <v>564</v>
      </c>
    </row>
    <row r="44" spans="1:8">
      <c r="G44" s="370" t="s">
        <v>563</v>
      </c>
      <c r="H44" s="370" t="s">
        <v>561</v>
      </c>
    </row>
    <row r="45" spans="1:8" ht="33" customHeight="1">
      <c r="G45" s="370" t="s">
        <v>563</v>
      </c>
      <c r="H45" s="370" t="s">
        <v>564</v>
      </c>
    </row>
    <row r="46" spans="1:8" ht="45.75" customHeight="1">
      <c r="G46" s="370" t="s">
        <v>563</v>
      </c>
      <c r="H46" s="370" t="s">
        <v>564</v>
      </c>
    </row>
    <row r="47" spans="1:8" ht="45" customHeight="1">
      <c r="G47" s="370" t="s">
        <v>563</v>
      </c>
      <c r="H47" s="370" t="s">
        <v>564</v>
      </c>
    </row>
    <row r="48" spans="1:8" ht="33" customHeight="1">
      <c r="G48" s="370" t="s">
        <v>563</v>
      </c>
      <c r="H48" s="370" t="s">
        <v>565</v>
      </c>
    </row>
    <row r="49" spans="7:8" ht="47.25" customHeight="1">
      <c r="G49" s="469" t="s">
        <v>566</v>
      </c>
    </row>
    <row r="50" spans="7:8" ht="44.25" customHeight="1">
      <c r="G50" s="370" t="s">
        <v>567</v>
      </c>
      <c r="H50" s="370" t="s">
        <v>569</v>
      </c>
    </row>
    <row r="51" spans="7:8">
      <c r="G51" s="370" t="s">
        <v>568</v>
      </c>
      <c r="H51" s="370" t="s">
        <v>569</v>
      </c>
    </row>
    <row r="52" spans="7:8"/>
    <row r="53" spans="7:8" hidden="1"/>
    <row r="54" spans="7:8" hidden="1"/>
    <row r="55" spans="7:8" hidden="1"/>
    <row r="56" spans="7:8" hidden="1"/>
    <row r="57" spans="7:8" hidden="1"/>
    <row r="58" spans="7:8" hidden="1"/>
    <row r="59" spans="7:8" hidden="1"/>
    <row r="60" spans="7:8" hidden="1"/>
    <row r="61" spans="7:8" hidden="1"/>
    <row r="62" spans="7:8" hidden="1"/>
    <row r="63" spans="7:8" hidden="1"/>
    <row r="64" spans="7:8"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sheetData>
  <dataValidations count="3">
    <dataValidation type="list" allowBlank="1" showInputMessage="1" showErrorMessage="1" sqref="B8">
      <formula1>"cash, invoice"</formula1>
    </dataValidation>
    <dataValidation type="list" allowBlank="1" showInputMessage="1" showErrorMessage="1" sqref="B7 B10">
      <formula1>"y, n"</formula1>
    </dataValidation>
    <dataValidation type="list" allowBlank="1" showInputMessage="1" showErrorMessage="1" sqref="B6">
      <formula1>"Sole trader, Partnership, LLP, Limited Company, Limited by Guarantee, Community Interest Company, Rental Accounts"</formula1>
    </dataValidation>
  </dataValidations>
  <pageMargins left="0.39370078740157483" right="0" top="0.39370078740157483" bottom="0.39370078740157483" header="0" footer="0"/>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96"/>
  <sheetViews>
    <sheetView topLeftCell="A74" workbookViewId="0">
      <selection activeCell="C3" sqref="C3"/>
    </sheetView>
  </sheetViews>
  <sheetFormatPr defaultRowHeight="15"/>
  <cols>
    <col min="1" max="1" width="9.140625" style="373"/>
    <col min="2" max="2" width="39.5703125" bestFit="1" customWidth="1"/>
    <col min="3" max="3" width="20.140625" style="176" bestFit="1" customWidth="1"/>
  </cols>
  <sheetData>
    <row r="1" spans="1:3">
      <c r="A1" s="373" t="s">
        <v>384</v>
      </c>
      <c r="B1" t="s">
        <v>113</v>
      </c>
      <c r="C1" s="371" t="s">
        <v>385</v>
      </c>
    </row>
    <row r="2" spans="1:3">
      <c r="A2" s="372"/>
      <c r="B2" s="376" t="s">
        <v>387</v>
      </c>
      <c r="C2" s="377">
        <f ca="1">SUM(C3:C1564)</f>
        <v>0</v>
      </c>
    </row>
    <row r="3" spans="1:3">
      <c r="A3" s="373">
        <f>+Summary!K5</f>
        <v>1</v>
      </c>
      <c r="B3" s="176" t="str">
        <f>+Summary!A5</f>
        <v>Sales</v>
      </c>
      <c r="C3" s="176">
        <f>+Summary!AG5</f>
        <v>0</v>
      </c>
    </row>
    <row r="4" spans="1:3">
      <c r="A4" s="373">
        <f>+Summary!K6</f>
        <v>43</v>
      </c>
      <c r="B4" s="176" t="str">
        <f>+Summary!A6</f>
        <v>Grant Income</v>
      </c>
      <c r="C4" s="176">
        <f>+Summary!AG6</f>
        <v>0</v>
      </c>
    </row>
    <row r="5" spans="1:3">
      <c r="A5" s="373">
        <f>+Summary!K7</f>
        <v>2</v>
      </c>
      <c r="B5" s="176" t="str">
        <f>+Summary!A7</f>
        <v>Flat rate scheme adjustment</v>
      </c>
      <c r="C5" s="176">
        <f>+Summary!AG7</f>
        <v>0</v>
      </c>
    </row>
    <row r="6" spans="1:3">
      <c r="A6" s="373">
        <f>+Summary!K8</f>
        <v>45</v>
      </c>
      <c r="B6" s="176" t="str">
        <f>+Summary!A8</f>
        <v>Other income</v>
      </c>
      <c r="C6" s="176">
        <f>+Summary!AG8</f>
        <v>0</v>
      </c>
    </row>
    <row r="7" spans="1:3">
      <c r="A7" s="373">
        <f>+Summary!K9</f>
        <v>410</v>
      </c>
      <c r="B7" s="176" t="str">
        <f>+Summary!A9</f>
        <v>Rental income</v>
      </c>
      <c r="C7" s="176">
        <f>+Summary!AG9</f>
        <v>0</v>
      </c>
    </row>
    <row r="8" spans="1:3">
      <c r="A8" s="373">
        <f>+Summary!K10</f>
        <v>430</v>
      </c>
      <c r="B8" s="176" t="str">
        <f>+Summary!A10</f>
        <v>Interest received</v>
      </c>
      <c r="C8" s="176">
        <f>+Summary!AG10</f>
        <v>0</v>
      </c>
    </row>
    <row r="9" spans="1:3">
      <c r="A9" s="373">
        <f>+Summary!K13</f>
        <v>55</v>
      </c>
      <c r="B9" s="176" t="str">
        <f>+Summary!A13</f>
        <v>Cost of goods sold</v>
      </c>
      <c r="C9" s="176">
        <f>+Summary!AG13</f>
        <v>0</v>
      </c>
    </row>
    <row r="10" spans="1:3">
      <c r="A10" s="373">
        <f>+Summary!K14</f>
        <v>322</v>
      </c>
      <c r="B10" s="176" t="str">
        <f>+Summary!A14</f>
        <v>Accommodation</v>
      </c>
      <c r="C10" s="176">
        <f>+Summary!AG14</f>
        <v>0</v>
      </c>
    </row>
    <row r="11" spans="1:3">
      <c r="A11" s="373">
        <f>+Summary!K15</f>
        <v>340</v>
      </c>
      <c r="B11" s="176" t="str">
        <f>+Summary!A15</f>
        <v>Accountancy</v>
      </c>
      <c r="C11" s="176">
        <f>+Summary!AG15</f>
        <v>0</v>
      </c>
    </row>
    <row r="12" spans="1:3">
      <c r="A12" s="373">
        <f>+Summary!K16</f>
        <v>330</v>
      </c>
      <c r="B12" s="176" t="str">
        <f>+Summary!A16</f>
        <v>Advertising</v>
      </c>
      <c r="C12" s="176">
        <f>+Summary!AG16</f>
        <v>0</v>
      </c>
    </row>
    <row r="13" spans="1:3">
      <c r="A13" s="373">
        <f>+Summary!K17</f>
        <v>360</v>
      </c>
      <c r="B13" s="176" t="str">
        <f>+Summary!A17</f>
        <v>Bank Charges</v>
      </c>
      <c r="C13" s="176">
        <f>+Summary!AG17</f>
        <v>0</v>
      </c>
    </row>
    <row r="14" spans="1:3">
      <c r="A14" s="373">
        <f>+Summary!K18</f>
        <v>252</v>
      </c>
      <c r="B14" s="176" t="str">
        <f>+Summary!A18</f>
        <v>Business Rates</v>
      </c>
      <c r="C14" s="176">
        <f>+Summary!AG18</f>
        <v>0</v>
      </c>
    </row>
    <row r="15" spans="1:3">
      <c r="A15" s="373">
        <f>+Summary!K19</f>
        <v>301</v>
      </c>
      <c r="B15" s="176" t="str">
        <f>+Summary!A19</f>
        <v>Cleaning</v>
      </c>
      <c r="C15" s="176">
        <f>+Summary!AG19</f>
        <v>0</v>
      </c>
    </row>
    <row r="16" spans="1:3">
      <c r="A16" s="373">
        <f>+Summary!K20</f>
        <v>300</v>
      </c>
      <c r="B16" s="176" t="str">
        <f>+Summary!A20</f>
        <v>Companies House Fees</v>
      </c>
      <c r="C16" s="176">
        <f>+Summary!AG20</f>
        <v>0</v>
      </c>
    </row>
    <row r="17" spans="1:3">
      <c r="A17" s="373">
        <f>+Summary!K21</f>
        <v>300</v>
      </c>
      <c r="B17" s="176" t="str">
        <f>+Summary!A21</f>
        <v>Company Formation</v>
      </c>
      <c r="C17" s="176">
        <f>+Summary!AG21</f>
        <v>0</v>
      </c>
    </row>
    <row r="18" spans="1:3">
      <c r="A18" s="373">
        <f>+Summary!K22</f>
        <v>274</v>
      </c>
      <c r="B18" s="176" t="str">
        <f>+Summary!A22</f>
        <v>Computer Consumables</v>
      </c>
      <c r="C18" s="176">
        <f>+Summary!AG22</f>
        <v>0</v>
      </c>
    </row>
    <row r="19" spans="1:3">
      <c r="A19" s="373">
        <f>+Summary!K23</f>
        <v>280</v>
      </c>
      <c r="B19" s="176" t="str">
        <f>+Summary!A23</f>
        <v>Courier</v>
      </c>
      <c r="C19" s="176">
        <f>+Summary!AG23</f>
        <v>0</v>
      </c>
    </row>
    <row r="20" spans="1:3">
      <c r="A20" s="373">
        <f>+Summary!K24</f>
        <v>232</v>
      </c>
      <c r="B20" s="176" t="str">
        <f>+Summary!A24</f>
        <v>Directors Net Salary</v>
      </c>
      <c r="C20" s="176">
        <f>+Summary!AG24</f>
        <v>0</v>
      </c>
    </row>
    <row r="21" spans="1:3">
      <c r="A21" s="373">
        <f>+Summary!K25</f>
        <v>233</v>
      </c>
      <c r="B21" s="176" t="str">
        <f>+Summary!A25</f>
        <v>Directors PAYE &amp; NI</v>
      </c>
      <c r="C21" s="176">
        <f>+Summary!AG25</f>
        <v>0</v>
      </c>
    </row>
    <row r="22" spans="1:3">
      <c r="A22" s="373">
        <f>+Summary!K26</f>
        <v>285</v>
      </c>
      <c r="B22" s="176" t="str">
        <f>+Summary!A26</f>
        <v>Donations</v>
      </c>
      <c r="C22" s="176">
        <f>+Summary!AG26</f>
        <v>0</v>
      </c>
    </row>
    <row r="23" spans="1:3">
      <c r="A23" s="373">
        <f>+Summary!K27</f>
        <v>254</v>
      </c>
      <c r="B23" s="176" t="str">
        <f>+Summary!A27</f>
        <v>Electricity</v>
      </c>
      <c r="C23" s="176">
        <f>+Summary!AG27</f>
        <v>0</v>
      </c>
    </row>
    <row r="24" spans="1:3">
      <c r="A24" s="373">
        <f>+Summary!K28</f>
        <v>230</v>
      </c>
      <c r="B24" s="176" t="str">
        <f>+Summary!A28</f>
        <v>Employees Net Salary</v>
      </c>
      <c r="C24" s="176">
        <f>+Summary!AG28</f>
        <v>0</v>
      </c>
    </row>
    <row r="25" spans="1:3">
      <c r="A25" s="373">
        <f>+Summary!K29</f>
        <v>231</v>
      </c>
      <c r="B25" s="176" t="str">
        <f>+Summary!A29</f>
        <v>Employees PAYE &amp; NI</v>
      </c>
      <c r="C25" s="176">
        <f>+Summary!AG29</f>
        <v>0</v>
      </c>
    </row>
    <row r="26" spans="1:3">
      <c r="A26" s="373">
        <f>+Summary!K30</f>
        <v>336</v>
      </c>
      <c r="B26" s="176" t="str">
        <f>+Summary!A30</f>
        <v>Entertainment: Customers</v>
      </c>
      <c r="C26" s="176">
        <f>+Summary!AG30</f>
        <v>0</v>
      </c>
    </row>
    <row r="27" spans="1:3">
      <c r="A27" s="373">
        <f>+Summary!K31</f>
        <v>335</v>
      </c>
      <c r="B27" s="176" t="str">
        <f>+Summary!A31</f>
        <v>Entertainment: Staff</v>
      </c>
      <c r="C27" s="176">
        <f>+Summary!AG31</f>
        <v>0</v>
      </c>
    </row>
    <row r="28" spans="1:3">
      <c r="A28" s="373">
        <f>+Summary!K32</f>
        <v>331</v>
      </c>
      <c r="B28" s="176" t="str">
        <f>+Summary!A32</f>
        <v>Event Promotional Expenses</v>
      </c>
      <c r="C28" s="176">
        <f>+Summary!AG32</f>
        <v>0</v>
      </c>
    </row>
    <row r="29" spans="1:3">
      <c r="A29" s="373">
        <f>+Summary!K33</f>
        <v>254</v>
      </c>
      <c r="B29" s="176" t="str">
        <f>+Summary!A33</f>
        <v>Gas</v>
      </c>
      <c r="C29" s="176">
        <f>+Summary!AG33</f>
        <v>0</v>
      </c>
    </row>
    <row r="30" spans="1:3">
      <c r="A30" s="373">
        <f>+Summary!K34</f>
        <v>316</v>
      </c>
      <c r="B30" s="176" t="str">
        <f>+Summary!A34</f>
        <v>Hire Equipment and Vehicle</v>
      </c>
      <c r="C30" s="176">
        <f>+Summary!AG34</f>
        <v>0</v>
      </c>
    </row>
    <row r="31" spans="1:3">
      <c r="A31" s="373">
        <f>+Summary!K35</f>
        <v>255</v>
      </c>
      <c r="B31" s="176" t="str">
        <f>+Summary!A35</f>
        <v>Insurance</v>
      </c>
      <c r="C31" s="176">
        <f>+Summary!AG35</f>
        <v>0</v>
      </c>
    </row>
    <row r="32" spans="1:3">
      <c r="A32" s="373">
        <f>+Summary!K36</f>
        <v>444</v>
      </c>
      <c r="B32" s="176" t="str">
        <f>+Summary!A36</f>
        <v>Interest Payable</v>
      </c>
      <c r="C32" s="176">
        <f>+Summary!AG36</f>
        <v>0</v>
      </c>
    </row>
    <row r="33" spans="1:3">
      <c r="A33" s="373">
        <f>+Summary!K37</f>
        <v>270</v>
      </c>
      <c r="B33" s="176" t="str">
        <f>+Summary!A37</f>
        <v>Internet</v>
      </c>
      <c r="C33" s="176">
        <f>+Summary!AG37</f>
        <v>0</v>
      </c>
    </row>
    <row r="34" spans="1:3">
      <c r="A34" s="373">
        <f>+Summary!K38</f>
        <v>348</v>
      </c>
      <c r="B34" s="176" t="str">
        <f>+Summary!A38</f>
        <v>Legal and Professional Fees</v>
      </c>
      <c r="C34" s="176">
        <f>+Summary!AG38</f>
        <v>0</v>
      </c>
    </row>
    <row r="35" spans="1:3">
      <c r="A35" s="373">
        <f>+Summary!K39</f>
        <v>243</v>
      </c>
      <c r="B35" s="176" t="str">
        <f>+Summary!A39</f>
        <v>Meeting costs</v>
      </c>
      <c r="C35" s="176">
        <f>+Summary!AG39</f>
        <v>0</v>
      </c>
    </row>
    <row r="36" spans="1:3">
      <c r="A36" s="373">
        <f>+Summary!K40</f>
        <v>310</v>
      </c>
      <c r="B36" s="176" t="str">
        <f>+Summary!A40</f>
        <v>Mileage Claim Payments</v>
      </c>
      <c r="C36" s="176">
        <f>+Summary!AG40</f>
        <v>0</v>
      </c>
    </row>
    <row r="37" spans="1:3">
      <c r="A37" s="373">
        <f>+Summary!K41</f>
        <v>310</v>
      </c>
      <c r="B37" s="176" t="str">
        <f>+Summary!A41</f>
        <v>Motor Expenses</v>
      </c>
      <c r="C37" s="176">
        <f>+Summary!AG41</f>
        <v>0</v>
      </c>
    </row>
    <row r="38" spans="1:3">
      <c r="A38" s="373">
        <f>+Summary!K42</f>
        <v>273</v>
      </c>
      <c r="B38" s="176" t="str">
        <f>+Summary!A42</f>
        <v>Office Facilities</v>
      </c>
      <c r="C38" s="176">
        <f>+Summary!AG42</f>
        <v>0</v>
      </c>
    </row>
    <row r="39" spans="1:3">
      <c r="A39" s="373">
        <f>+Summary!K43</f>
        <v>235</v>
      </c>
      <c r="B39" s="176" t="str">
        <f>+Summary!A43</f>
        <v xml:space="preserve">Pension </v>
      </c>
      <c r="C39" s="176">
        <f>+Summary!AG43</f>
        <v>0</v>
      </c>
    </row>
    <row r="40" spans="1:3">
      <c r="A40" s="373">
        <f>+Summary!K44</f>
        <v>276</v>
      </c>
      <c r="B40" s="176" t="str">
        <f>+Summary!A44</f>
        <v>Postage</v>
      </c>
      <c r="C40" s="176">
        <f>+Summary!AG44</f>
        <v>0</v>
      </c>
    </row>
    <row r="41" spans="1:3">
      <c r="A41" s="373">
        <f>+Summary!K45</f>
        <v>255</v>
      </c>
      <c r="B41" s="176" t="str">
        <f>+Summary!A45</f>
        <v>Premises Insurance</v>
      </c>
      <c r="C41" s="176">
        <f>+Summary!AG45</f>
        <v>0</v>
      </c>
    </row>
    <row r="42" spans="1:3">
      <c r="A42" s="373">
        <f>+Summary!K46</f>
        <v>276</v>
      </c>
      <c r="B42" s="176" t="str">
        <f>+Summary!A46</f>
        <v>Printing</v>
      </c>
      <c r="C42" s="176">
        <f>+Summary!AG46</f>
        <v>0</v>
      </c>
    </row>
    <row r="43" spans="1:3">
      <c r="A43" s="373">
        <f>+Summary!K47</f>
        <v>284</v>
      </c>
      <c r="B43" s="176" t="str">
        <f>+Summary!A47</f>
        <v>Professional Associations</v>
      </c>
      <c r="C43" s="176">
        <f>+Summary!AG47</f>
        <v>0</v>
      </c>
    </row>
    <row r="44" spans="1:3">
      <c r="A44" s="373">
        <f>+Summary!K48</f>
        <v>282</v>
      </c>
      <c r="B44" s="176" t="str">
        <f>+Summary!A48</f>
        <v>Professional Books, Magazines And Journals</v>
      </c>
      <c r="C44" s="176">
        <f>+Summary!AG48</f>
        <v>0</v>
      </c>
    </row>
    <row r="45" spans="1:3">
      <c r="A45" s="373">
        <f>+Summary!K49</f>
        <v>251</v>
      </c>
      <c r="B45" s="176" t="str">
        <f>+Summary!A49</f>
        <v>Rent</v>
      </c>
      <c r="C45" s="176">
        <f>+Summary!AG49</f>
        <v>0</v>
      </c>
    </row>
    <row r="46" spans="1:3">
      <c r="A46" s="373">
        <f>+Summary!K50</f>
        <v>263</v>
      </c>
      <c r="B46" s="176" t="str">
        <f>+Summary!A50</f>
        <v>Repairs To Equipment</v>
      </c>
      <c r="C46" s="176">
        <f>+Summary!AG50</f>
        <v>0</v>
      </c>
    </row>
    <row r="47" spans="1:3">
      <c r="A47" s="373">
        <f>+Summary!K51</f>
        <v>260</v>
      </c>
      <c r="B47" s="176" t="str">
        <f>+Summary!A51</f>
        <v>Repairs To Premises</v>
      </c>
      <c r="C47" s="176">
        <f>+Summary!AG51</f>
        <v>0</v>
      </c>
    </row>
    <row r="48" spans="1:3">
      <c r="A48" s="373">
        <f>+Summary!K52</f>
        <v>243</v>
      </c>
      <c r="B48" s="176" t="str">
        <f>+Summary!A52</f>
        <v>Staff Welfare</v>
      </c>
      <c r="C48" s="176">
        <f>+Summary!AG52</f>
        <v>0</v>
      </c>
    </row>
    <row r="49" spans="1:3">
      <c r="A49" s="373">
        <f>+Summary!K53</f>
        <v>276</v>
      </c>
      <c r="B49" s="176" t="str">
        <f>+Summary!A53</f>
        <v>Stationery</v>
      </c>
      <c r="C49" s="176">
        <f>+Summary!AG53</f>
        <v>0</v>
      </c>
    </row>
    <row r="50" spans="1:3">
      <c r="A50" s="373">
        <f>+Summary!K54</f>
        <v>237</v>
      </c>
      <c r="B50" s="176" t="str">
        <f>+Summary!A54</f>
        <v>Subcontractors</v>
      </c>
      <c r="C50" s="176">
        <f>+Summary!AG54</f>
        <v>0</v>
      </c>
    </row>
    <row r="51" spans="1:3">
      <c r="A51" s="373">
        <f>+Summary!K55</f>
        <v>320</v>
      </c>
      <c r="B51" s="176" t="str">
        <f>+Summary!A55</f>
        <v>Subsistence</v>
      </c>
      <c r="C51" s="176">
        <f>+Summary!AG55</f>
        <v>0</v>
      </c>
    </row>
    <row r="52" spans="1:3">
      <c r="A52" s="373">
        <f>+Summary!K56</f>
        <v>300</v>
      </c>
      <c r="B52" s="176" t="str">
        <f>+Summary!A56</f>
        <v>Sundry Expenses</v>
      </c>
      <c r="C52" s="176">
        <f>+Summary!AG56</f>
        <v>0</v>
      </c>
    </row>
    <row r="53" spans="1:3">
      <c r="A53" s="373">
        <f>+Summary!K57</f>
        <v>270</v>
      </c>
      <c r="B53" s="176" t="str">
        <f>+Summary!A57</f>
        <v>Telephone</v>
      </c>
      <c r="C53" s="176">
        <f>+Summary!AG57</f>
        <v>0</v>
      </c>
    </row>
    <row r="54" spans="1:3">
      <c r="A54" s="373">
        <f>+Summary!K58</f>
        <v>284</v>
      </c>
      <c r="B54" s="176" t="str">
        <f>+Summary!A58</f>
        <v>Trade Subscriptions</v>
      </c>
      <c r="C54" s="176">
        <f>+Summary!AG58</f>
        <v>0</v>
      </c>
    </row>
    <row r="55" spans="1:3">
      <c r="A55" s="373">
        <f>+Summary!K59</f>
        <v>242</v>
      </c>
      <c r="B55" s="176" t="str">
        <f>+Summary!A59</f>
        <v>Training</v>
      </c>
      <c r="C55" s="176">
        <f>+Summary!AG59</f>
        <v>0</v>
      </c>
    </row>
    <row r="56" spans="1:3">
      <c r="A56" s="373">
        <f>+Summary!K60</f>
        <v>244</v>
      </c>
      <c r="B56" s="176" t="str">
        <f>+Summary!A60</f>
        <v>Travel (Train, Bus, Taxi)</v>
      </c>
      <c r="C56" s="176">
        <f>+Summary!AG60</f>
        <v>0</v>
      </c>
    </row>
    <row r="57" spans="1:3">
      <c r="A57" s="373">
        <f>+Summary!K61</f>
        <v>251</v>
      </c>
      <c r="B57" s="176" t="str">
        <f>+Summary!A61</f>
        <v>Use Of  Home As Office</v>
      </c>
      <c r="C57" s="176">
        <f>+Summary!AG61</f>
        <v>0</v>
      </c>
    </row>
    <row r="58" spans="1:3">
      <c r="A58" s="373">
        <f>+Summary!K62</f>
        <v>253</v>
      </c>
      <c r="B58" s="176" t="str">
        <f>+Summary!A62</f>
        <v>Water Rates</v>
      </c>
      <c r="C58" s="176">
        <f>+Summary!AG62</f>
        <v>0</v>
      </c>
    </row>
    <row r="59" spans="1:3">
      <c r="A59" s="373" t="str">
        <f>+Summary!K63</f>
        <v>ENTER</v>
      </c>
      <c r="B59" s="176" t="str">
        <f>+Summary!A63</f>
        <v>Expense 1</v>
      </c>
      <c r="C59" s="176">
        <f>+Summary!AG63</f>
        <v>0</v>
      </c>
    </row>
    <row r="60" spans="1:3">
      <c r="A60" s="373" t="str">
        <f>+Summary!K64</f>
        <v>ENTER</v>
      </c>
      <c r="B60" s="176" t="str">
        <f>+Summary!A64</f>
        <v>Expense 2</v>
      </c>
      <c r="C60" s="176">
        <f>+Summary!AG64</f>
        <v>0</v>
      </c>
    </row>
    <row r="61" spans="1:3">
      <c r="A61" s="373" t="str">
        <f>+Summary!K65</f>
        <v>ENTER</v>
      </c>
      <c r="B61" s="176" t="str">
        <f>+Summary!A65</f>
        <v>Expense 3</v>
      </c>
      <c r="C61" s="176">
        <f>+Summary!AG65</f>
        <v>0</v>
      </c>
    </row>
    <row r="62" spans="1:3">
      <c r="A62" s="373" t="str">
        <f>+Summary!K66</f>
        <v>ENTER</v>
      </c>
      <c r="B62" s="176" t="str">
        <f>+Summary!A66</f>
        <v>Expense 4</v>
      </c>
      <c r="C62" s="176">
        <f>+Summary!AG66</f>
        <v>0</v>
      </c>
    </row>
    <row r="63" spans="1:3">
      <c r="A63" s="373" t="str">
        <f>+Summary!K67</f>
        <v>ENTER</v>
      </c>
      <c r="B63" s="176" t="str">
        <f>+Summary!A67</f>
        <v>Expense 5</v>
      </c>
      <c r="C63" s="176">
        <f>+Summary!AG67</f>
        <v>0</v>
      </c>
    </row>
    <row r="64" spans="1:3">
      <c r="A64" s="373">
        <f>+Summary!K68</f>
        <v>370</v>
      </c>
      <c r="B64" s="176" t="str">
        <f>+Summary!A68</f>
        <v>Amortisation of Goodwill</v>
      </c>
      <c r="C64" s="176">
        <f>+Summary!AG68</f>
        <v>0</v>
      </c>
    </row>
    <row r="65" spans="1:3">
      <c r="A65" s="373">
        <f>+Summary!K69</f>
        <v>379</v>
      </c>
      <c r="B65" s="176" t="str">
        <f>+Summary!A69</f>
        <v>Vehicles depreciation</v>
      </c>
      <c r="C65" s="176">
        <f>+Summary!AG69</f>
        <v>0</v>
      </c>
    </row>
    <row r="66" spans="1:3">
      <c r="A66" s="373">
        <f>+Summary!K70</f>
        <v>380</v>
      </c>
      <c r="B66" s="176" t="str">
        <f>+Summary!A70</f>
        <v>Computer and office equipment depreciation</v>
      </c>
      <c r="C66" s="176">
        <f>+Summary!AG70</f>
        <v>0</v>
      </c>
    </row>
    <row r="67" spans="1:3">
      <c r="A67" s="373">
        <f>+Summary!K71</f>
        <v>377</v>
      </c>
      <c r="B67" s="176" t="str">
        <f>+Summary!A71</f>
        <v>Plant and machinery depreciation</v>
      </c>
      <c r="C67" s="176">
        <f>+Summary!AG71</f>
        <v>0</v>
      </c>
    </row>
    <row r="68" spans="1:3">
      <c r="A68" s="373">
        <f>+Summary!K75</f>
        <v>470</v>
      </c>
      <c r="B68" s="176" t="str">
        <f>+Summary!A75</f>
        <v>Corporation tax charge</v>
      </c>
      <c r="C68" s="176">
        <f>+Summary!AG75</f>
        <v>0</v>
      </c>
    </row>
    <row r="69" spans="1:3">
      <c r="B69" s="176"/>
    </row>
    <row r="70" spans="1:3">
      <c r="A70" s="373">
        <v>500</v>
      </c>
      <c r="B70" s="176" t="str">
        <f>+Summary!A84</f>
        <v>Goodwill</v>
      </c>
      <c r="C70" s="176">
        <f>+Summary!AG84</f>
        <v>0</v>
      </c>
    </row>
    <row r="71" spans="1:3">
      <c r="A71" s="373" t="str">
        <f>+Summary!K85</f>
        <v>see FA</v>
      </c>
      <c r="B71" s="176" t="str">
        <f>+Summary!A85</f>
        <v>Cars</v>
      </c>
      <c r="C71" s="176">
        <f>+Summary!AG85</f>
        <v>0</v>
      </c>
    </row>
    <row r="72" spans="1:3">
      <c r="A72" s="373" t="str">
        <f>+Summary!K86</f>
        <v>see FA</v>
      </c>
      <c r="B72" s="176" t="str">
        <f>+Summary!A86</f>
        <v>Vans</v>
      </c>
      <c r="C72" s="176">
        <f>+Summary!AG86</f>
        <v>0</v>
      </c>
    </row>
    <row r="73" spans="1:3">
      <c r="A73" s="373" t="str">
        <f>+Summary!K87</f>
        <v>see FA</v>
      </c>
      <c r="B73" s="176" t="str">
        <f>+Summary!A87</f>
        <v>Computer and Office Equipment</v>
      </c>
      <c r="C73" s="176">
        <f>+Summary!AG87</f>
        <v>0</v>
      </c>
    </row>
    <row r="74" spans="1:3">
      <c r="A74" s="373" t="str">
        <f>+Summary!K88</f>
        <v>see FA</v>
      </c>
      <c r="B74" s="176" t="str">
        <f>+Summary!A88</f>
        <v>Plant and machinery</v>
      </c>
      <c r="C74" s="176">
        <f>+Summary!AG88</f>
        <v>0</v>
      </c>
    </row>
    <row r="75" spans="1:3">
      <c r="A75" s="373">
        <f>+Summary!K89</f>
        <v>670</v>
      </c>
      <c r="B75" s="176" t="str">
        <f>+Summary!A89</f>
        <v>Stock</v>
      </c>
      <c r="C75" s="176">
        <f>+Summary!AG89</f>
        <v>0</v>
      </c>
    </row>
    <row r="76" spans="1:3">
      <c r="A76" s="373">
        <f>+Summary!K90</f>
        <v>672</v>
      </c>
      <c r="B76" s="176" t="str">
        <f>+Summary!A90</f>
        <v>Work in Progress</v>
      </c>
      <c r="C76" s="176">
        <f>+Summary!AG90</f>
        <v>0</v>
      </c>
    </row>
    <row r="77" spans="1:3">
      <c r="A77" s="373">
        <f>+Summary!K91</f>
        <v>750</v>
      </c>
      <c r="B77" s="176" t="str">
        <f>+Summary!A91</f>
        <v>Bank account - bank 1</v>
      </c>
      <c r="C77" s="176">
        <f>+Summary!AG91</f>
        <v>0</v>
      </c>
    </row>
    <row r="78" spans="1:3">
      <c r="A78" s="373">
        <f>+Summary!K92</f>
        <v>751</v>
      </c>
      <c r="B78" s="176" t="str">
        <f>+Summary!A92</f>
        <v>Bank account - bank 2</v>
      </c>
      <c r="C78" s="176">
        <f>+Summary!AG92</f>
        <v>0</v>
      </c>
    </row>
    <row r="79" spans="1:3">
      <c r="A79" s="373">
        <f>+Summary!K100</f>
        <v>0</v>
      </c>
      <c r="B79" s="176" t="str">
        <f>+Summary!A100</f>
        <v>CIS(suppliers)</v>
      </c>
      <c r="C79" s="176">
        <f>+Summary!AG100</f>
        <v>0</v>
      </c>
    </row>
    <row r="80" spans="1:3">
      <c r="A80" s="373">
        <f>+Summary!K93</f>
        <v>0</v>
      </c>
      <c r="B80" s="176" t="str">
        <f>+Summary!A93</f>
        <v>CIS(customers)</v>
      </c>
      <c r="C80" s="176">
        <f>+Summary!AG93</f>
        <v>0</v>
      </c>
    </row>
    <row r="81" spans="1:3">
      <c r="A81" s="373">
        <f>+Summary!K94</f>
        <v>681</v>
      </c>
      <c r="B81" s="176" t="str">
        <f>+Summary!A94</f>
        <v>Debtors (owed from customers)</v>
      </c>
      <c r="C81" s="176">
        <f>+Summary!AG94</f>
        <v>0</v>
      </c>
    </row>
    <row r="82" spans="1:3">
      <c r="A82" s="373">
        <f>+Summary!K95</f>
        <v>691</v>
      </c>
      <c r="B82" s="176" t="str">
        <f>+Summary!A95</f>
        <v>Other assets</v>
      </c>
      <c r="C82" s="176">
        <f>+Summary!AG95</f>
        <v>0</v>
      </c>
    </row>
    <row r="83" spans="1:3">
      <c r="A83" s="373">
        <f>+Summary!K98</f>
        <v>805</v>
      </c>
      <c r="B83" s="176" t="str">
        <f>+Summary!A98</f>
        <v>Credit card</v>
      </c>
      <c r="C83" s="176">
        <f>+Summary!AG98</f>
        <v>0</v>
      </c>
    </row>
    <row r="84" spans="1:3">
      <c r="A84" s="373">
        <f>+Summary!K99</f>
        <v>830</v>
      </c>
      <c r="B84" s="176" t="str">
        <f>+Summary!A99</f>
        <v>Proprietors loan account</v>
      </c>
      <c r="C84" s="176">
        <f>+Summary!AG99</f>
        <v>0</v>
      </c>
    </row>
    <row r="85" spans="1:3">
      <c r="A85" s="373">
        <f>+Summary!K101</f>
        <v>800</v>
      </c>
      <c r="B85" s="176" t="str">
        <f>+Summary!A101</f>
        <v>Wages control</v>
      </c>
      <c r="C85" s="176">
        <f>+Summary!AG101</f>
        <v>0</v>
      </c>
    </row>
    <row r="86" spans="1:3">
      <c r="A86" s="373">
        <f>+Summary!K102</f>
        <v>814</v>
      </c>
      <c r="B86" s="176" t="str">
        <f>+Summary!A102</f>
        <v>PAYE and NIC control</v>
      </c>
      <c r="C86" s="176">
        <f>+Summary!AG102</f>
        <v>0</v>
      </c>
    </row>
    <row r="87" spans="1:3">
      <c r="A87" s="373">
        <f>+Summary!K103</f>
        <v>796</v>
      </c>
      <c r="B87" s="176" t="str">
        <f>+Summary!A103</f>
        <v>Trade creditors (amounts owed to suppliers)</v>
      </c>
      <c r="C87" s="176">
        <f>+Summary!AG103</f>
        <v>0</v>
      </c>
    </row>
    <row r="88" spans="1:3">
      <c r="A88" s="373">
        <f>+Summary!K104</f>
        <v>780</v>
      </c>
      <c r="B88" s="176" t="str">
        <f>+Summary!A104</f>
        <v>Bank loan</v>
      </c>
      <c r="C88" s="176">
        <f>+Summary!AG104</f>
        <v>0</v>
      </c>
    </row>
    <row r="89" spans="1:3">
      <c r="A89" s="373">
        <f>+Summary!K105</f>
        <v>840</v>
      </c>
      <c r="B89" s="176" t="str">
        <f>+Summary!A105</f>
        <v>HP account</v>
      </c>
      <c r="C89" s="176">
        <f>+Summary!AG105</f>
        <v>0</v>
      </c>
    </row>
    <row r="90" spans="1:3">
      <c r="A90" s="373">
        <f>+Summary!K106</f>
        <v>817</v>
      </c>
      <c r="B90" s="176" t="str">
        <f>+Summary!A106</f>
        <v>VAT account</v>
      </c>
      <c r="C90" s="176">
        <f>+Summary!AG106</f>
        <v>0</v>
      </c>
    </row>
    <row r="91" spans="1:3">
      <c r="A91" s="373">
        <f>+Summary!K107</f>
        <v>810</v>
      </c>
      <c r="B91" s="176" t="str">
        <f>+Summary!A107</f>
        <v>Corporation tax</v>
      </c>
      <c r="C91" s="176">
        <f>+Summary!AG107</f>
        <v>0</v>
      </c>
    </row>
    <row r="92" spans="1:3">
      <c r="A92" s="373">
        <f>+Summary!K108</f>
        <v>801</v>
      </c>
      <c r="B92" s="176" t="str">
        <f>+Summary!A108</f>
        <v>Other liabilities</v>
      </c>
      <c r="C92" s="176">
        <f>+Summary!AG108</f>
        <v>0</v>
      </c>
    </row>
    <row r="93" spans="1:3">
      <c r="A93" s="373">
        <f>+Summary!K109</f>
        <v>807</v>
      </c>
      <c r="B93" s="176" t="str">
        <f>+Summary!A109</f>
        <v>Accruals</v>
      </c>
      <c r="C93" s="176">
        <f>+Summary!AG109</f>
        <v>0</v>
      </c>
    </row>
    <row r="94" spans="1:3">
      <c r="A94" s="373">
        <f>+Summary!K115</f>
        <v>910</v>
      </c>
      <c r="B94" s="176" t="str">
        <f>+Summary!A115</f>
        <v>Share capital</v>
      </c>
      <c r="C94" s="176">
        <f>+Summary!AG115</f>
        <v>0</v>
      </c>
    </row>
    <row r="95" spans="1:3">
      <c r="A95" s="373">
        <f>+Summary!K77</f>
        <v>490</v>
      </c>
      <c r="B95" s="176" t="str">
        <f>+Summary!A77</f>
        <v>Dividends</v>
      </c>
      <c r="C95" s="176">
        <f ca="1">+Summary!AG77</f>
        <v>0</v>
      </c>
    </row>
    <row r="96" spans="1:3">
      <c r="A96" s="373">
        <f>+Summary!K116</f>
        <v>980</v>
      </c>
      <c r="B96" s="176" t="str">
        <f>+Summary!A116</f>
        <v>Profit and loss reserves</v>
      </c>
      <c r="C96" s="176">
        <f>+Summary!AG116</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86"/>
  <sheetViews>
    <sheetView zoomScale="85" workbookViewId="0">
      <pane ySplit="1" topLeftCell="A44" activePane="bottomLeft" state="frozen"/>
      <selection pane="bottomLeft" activeCell="A74" sqref="A74"/>
    </sheetView>
  </sheetViews>
  <sheetFormatPr defaultColWidth="0" defaultRowHeight="15" zeroHeight="1"/>
  <cols>
    <col min="1" max="1" width="120" style="7" customWidth="1"/>
    <col min="2" max="2" width="9.140625" customWidth="1"/>
    <col min="3" max="16384" width="9.140625" hidden="1"/>
  </cols>
  <sheetData>
    <row r="1" spans="1:1" ht="18">
      <c r="A1" s="1" t="s">
        <v>0</v>
      </c>
    </row>
    <row r="2" spans="1:1">
      <c r="A2" s="4" t="s">
        <v>2</v>
      </c>
    </row>
    <row r="3" spans="1:1">
      <c r="A3" s="238" t="s">
        <v>3</v>
      </c>
    </row>
    <row r="4" spans="1:1">
      <c r="A4" s="4" t="s">
        <v>4</v>
      </c>
    </row>
    <row r="5" spans="1:1">
      <c r="A5" s="4" t="s">
        <v>5</v>
      </c>
    </row>
    <row r="6" spans="1:1">
      <c r="A6" s="4" t="s">
        <v>6</v>
      </c>
    </row>
    <row r="7" spans="1:1">
      <c r="A7" s="238" t="s">
        <v>258</v>
      </c>
    </row>
    <row r="8" spans="1:1">
      <c r="A8" s="4" t="s">
        <v>7</v>
      </c>
    </row>
    <row r="9" spans="1:1">
      <c r="A9" s="4" t="s">
        <v>8</v>
      </c>
    </row>
    <row r="10" spans="1:1">
      <c r="A10" s="4" t="s">
        <v>9</v>
      </c>
    </row>
    <row r="11" spans="1:1">
      <c r="A11" s="238" t="s">
        <v>353</v>
      </c>
    </row>
    <row r="12" spans="1:1">
      <c r="A12" s="4" t="s">
        <v>10</v>
      </c>
    </row>
    <row r="13" spans="1:1">
      <c r="A13" s="4" t="s">
        <v>11</v>
      </c>
    </row>
    <row r="14" spans="1:1">
      <c r="A14" s="4" t="s">
        <v>12</v>
      </c>
    </row>
    <row r="15" spans="1:1">
      <c r="A15" s="4" t="s">
        <v>13</v>
      </c>
    </row>
    <row r="16" spans="1:1">
      <c r="A16" s="4" t="s">
        <v>14</v>
      </c>
    </row>
    <row r="17" spans="1:1">
      <c r="A17" s="4" t="s">
        <v>15</v>
      </c>
    </row>
    <row r="18" spans="1:1">
      <c r="A18" s="238" t="s">
        <v>16</v>
      </c>
    </row>
    <row r="19" spans="1:1">
      <c r="A19" s="4" t="s">
        <v>17</v>
      </c>
    </row>
    <row r="20" spans="1:1">
      <c r="A20" s="238" t="s">
        <v>259</v>
      </c>
    </row>
    <row r="21" spans="1:1">
      <c r="A21" s="4" t="s">
        <v>18</v>
      </c>
    </row>
    <row r="22" spans="1:1">
      <c r="A22" s="4" t="s">
        <v>19</v>
      </c>
    </row>
    <row r="23" spans="1:1">
      <c r="A23" s="4" t="s">
        <v>20</v>
      </c>
    </row>
    <row r="24" spans="1:1">
      <c r="A24" s="238" t="s">
        <v>381</v>
      </c>
    </row>
    <row r="25" spans="1:1">
      <c r="A25" s="238" t="s">
        <v>382</v>
      </c>
    </row>
    <row r="26" spans="1:1">
      <c r="A26" s="238" t="s">
        <v>383</v>
      </c>
    </row>
    <row r="27" spans="1:1">
      <c r="A27" s="4" t="s">
        <v>21</v>
      </c>
    </row>
    <row r="28" spans="1:1">
      <c r="A28" s="238" t="s">
        <v>345</v>
      </c>
    </row>
    <row r="29" spans="1:1">
      <c r="A29" s="4" t="s">
        <v>22</v>
      </c>
    </row>
    <row r="30" spans="1:1">
      <c r="A30" s="4" t="s">
        <v>1</v>
      </c>
    </row>
    <row r="31" spans="1:1">
      <c r="A31" s="4" t="s">
        <v>23</v>
      </c>
    </row>
    <row r="32" spans="1:1">
      <c r="A32" s="4" t="s">
        <v>24</v>
      </c>
    </row>
    <row r="33" spans="1:1">
      <c r="A33" s="4" t="s">
        <v>25</v>
      </c>
    </row>
    <row r="34" spans="1:1">
      <c r="A34" s="4" t="s">
        <v>26</v>
      </c>
    </row>
    <row r="35" spans="1:1">
      <c r="A35" s="4" t="s">
        <v>27</v>
      </c>
    </row>
    <row r="36" spans="1:1">
      <c r="A36" s="4" t="s">
        <v>28</v>
      </c>
    </row>
    <row r="37" spans="1:1">
      <c r="A37" s="4" t="s">
        <v>29</v>
      </c>
    </row>
    <row r="38" spans="1:1">
      <c r="A38" s="4" t="s">
        <v>30</v>
      </c>
    </row>
    <row r="39" spans="1:1">
      <c r="A39" s="4" t="s">
        <v>31</v>
      </c>
    </row>
    <row r="40" spans="1:1">
      <c r="A40" s="4" t="s">
        <v>32</v>
      </c>
    </row>
    <row r="41" spans="1:1">
      <c r="A41" s="5" t="s">
        <v>33</v>
      </c>
    </row>
    <row r="42" spans="1:1">
      <c r="A42" s="4" t="s">
        <v>34</v>
      </c>
    </row>
    <row r="43" spans="1:1">
      <c r="A43" s="4" t="s">
        <v>35</v>
      </c>
    </row>
    <row r="44" spans="1:1">
      <c r="A44" s="238" t="s">
        <v>352</v>
      </c>
    </row>
    <row r="45" spans="1:1">
      <c r="A45" s="4" t="s">
        <v>36</v>
      </c>
    </row>
    <row r="46" spans="1:1">
      <c r="A46" s="4" t="s">
        <v>37</v>
      </c>
    </row>
    <row r="47" spans="1:1">
      <c r="A47" s="4" t="s">
        <v>38</v>
      </c>
    </row>
    <row r="48" spans="1:1">
      <c r="A48" s="4" t="s">
        <v>39</v>
      </c>
    </row>
    <row r="49" spans="1:1">
      <c r="A49" s="4" t="s">
        <v>40</v>
      </c>
    </row>
    <row r="50" spans="1:1">
      <c r="A50" s="238" t="s">
        <v>350</v>
      </c>
    </row>
    <row r="51" spans="1:1">
      <c r="A51" s="238" t="s">
        <v>351</v>
      </c>
    </row>
    <row r="52" spans="1:1">
      <c r="A52" s="4" t="s">
        <v>41</v>
      </c>
    </row>
    <row r="53" spans="1:1">
      <c r="A53" s="4" t="s">
        <v>42</v>
      </c>
    </row>
    <row r="54" spans="1:1">
      <c r="A54" s="4" t="s">
        <v>43</v>
      </c>
    </row>
    <row r="55" spans="1:1">
      <c r="A55" s="4" t="s">
        <v>44</v>
      </c>
    </row>
    <row r="56" spans="1:1">
      <c r="A56" s="5" t="s">
        <v>45</v>
      </c>
    </row>
    <row r="57" spans="1:1">
      <c r="A57" s="4" t="s">
        <v>46</v>
      </c>
    </row>
    <row r="58" spans="1:1">
      <c r="A58" s="4" t="s">
        <v>47</v>
      </c>
    </row>
    <row r="59" spans="1:1">
      <c r="A59" s="4" t="s">
        <v>48</v>
      </c>
    </row>
    <row r="60" spans="1:1">
      <c r="A60" s="4" t="s">
        <v>49</v>
      </c>
    </row>
    <row r="61" spans="1:1">
      <c r="A61" s="6" t="s">
        <v>50</v>
      </c>
    </row>
    <row r="62" spans="1:1">
      <c r="A62" s="4" t="s">
        <v>51</v>
      </c>
    </row>
    <row r="63" spans="1:1">
      <c r="A63" s="4" t="s">
        <v>52</v>
      </c>
    </row>
    <row r="64" spans="1:1">
      <c r="A64" s="6" t="s">
        <v>53</v>
      </c>
    </row>
    <row r="65" spans="1:1">
      <c r="A65" s="6" t="str">
        <f ca="1">+"Transfers to or from"&amp;" "&amp;'Business Bank'!A3</f>
        <v>Transfers to or from Business Bank</v>
      </c>
    </row>
    <row r="66" spans="1:1">
      <c r="A66" s="6" t="str">
        <f ca="1">+"Transfers to or from"&amp;" "&amp;Bank2!A3</f>
        <v>Transfers to or from Bank2</v>
      </c>
    </row>
    <row r="67" spans="1:1">
      <c r="A67" s="6" t="str">
        <f ca="1">+"Transfers to or from"&amp;" "&amp;CreditCard!A3</f>
        <v>Transfers to or from CreditCard</v>
      </c>
    </row>
    <row r="68" spans="1:1">
      <c r="A68" s="6" t="str">
        <f ca="1">+"Transfers to or from"&amp;" "&amp;Proprietor!A3</f>
        <v>Transfers to or from Proprietor</v>
      </c>
    </row>
    <row r="69" spans="1:1">
      <c r="A69" s="6" t="str">
        <f ca="1">+"Transfers to or from"&amp;" "&amp;'CIS(suppliers)'!A3</f>
        <v>Transfers to or from CIS(suppliers)</v>
      </c>
    </row>
    <row r="70" spans="1:1">
      <c r="A70" s="6" t="str">
        <f ca="1">+"Transfers to or from"&amp;" "&amp;'CIS(customers)'!A3</f>
        <v>Transfers to or from CIS(customers)</v>
      </c>
    </row>
    <row r="71" spans="1:1">
      <c r="A71" s="6" t="s">
        <v>54</v>
      </c>
    </row>
    <row r="72" spans="1:1">
      <c r="A72" s="6" t="s">
        <v>55</v>
      </c>
    </row>
    <row r="73" spans="1:1">
      <c r="A73" s="6" t="s">
        <v>56</v>
      </c>
    </row>
    <row r="74" spans="1:1">
      <c r="A74" s="6" t="s">
        <v>57</v>
      </c>
    </row>
    <row r="75" spans="1:1">
      <c r="A75" s="6" t="str">
        <f>+Business!A26</f>
        <v>Expense 1</v>
      </c>
    </row>
    <row r="76" spans="1:1">
      <c r="A76" s="6" t="str">
        <f>+Business!A27</f>
        <v>Expense 2</v>
      </c>
    </row>
    <row r="77" spans="1:1">
      <c r="A77" s="6" t="str">
        <f>+Business!A28</f>
        <v>Expense 3</v>
      </c>
    </row>
    <row r="78" spans="1:1">
      <c r="A78" s="6" t="str">
        <f>+Business!A29</f>
        <v>Expense 4</v>
      </c>
    </row>
    <row r="79" spans="1:1">
      <c r="A79" s="6" t="str">
        <f>+Business!A30</f>
        <v>Expense 5</v>
      </c>
    </row>
    <row r="80" spans="1:1" hidden="1"/>
    <row r="81" hidden="1"/>
    <row r="82" hidden="1"/>
    <row r="83" hidden="1"/>
    <row r="84" hidden="1"/>
    <row r="85"/>
    <row r="86"/>
  </sheetData>
  <pageMargins left="0.39370078740157483" right="0" top="0.39370078740157483" bottom="0.39370078740157483" header="0" footer="0"/>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workbookViewId="0">
      <selection activeCell="B1" sqref="B1"/>
    </sheetView>
  </sheetViews>
  <sheetFormatPr defaultColWidth="0" defaultRowHeight="15"/>
  <cols>
    <col min="1" max="1" width="20.5703125" customWidth="1"/>
    <col min="2" max="2" width="28.7109375" customWidth="1"/>
    <col min="3" max="3" width="15.85546875" customWidth="1"/>
    <col min="4" max="4" width="20" bestFit="1" customWidth="1"/>
    <col min="5" max="5" width="9.140625" hidden="1" customWidth="1"/>
    <col min="6" max="6" width="9.140625" customWidth="1"/>
    <col min="7" max="16384" width="9.140625" hidden="1"/>
  </cols>
  <sheetData>
    <row r="1" spans="1:5">
      <c r="A1" s="366" t="s">
        <v>361</v>
      </c>
    </row>
    <row r="2" spans="1:5">
      <c r="A2" s="362"/>
    </row>
    <row r="3" spans="1:5">
      <c r="A3" s="362" t="s">
        <v>11</v>
      </c>
    </row>
    <row r="4" spans="1:5">
      <c r="A4" s="361" t="s">
        <v>360</v>
      </c>
      <c r="B4" s="404" t="s">
        <v>403</v>
      </c>
    </row>
    <row r="5" spans="1:5">
      <c r="A5" s="365">
        <f>+Business!B5</f>
        <v>0</v>
      </c>
      <c r="B5" s="20">
        <f>DATE(YEAR(A5)+1,MONTH(A5+1)-3,DAY(A5+1))</f>
        <v>275</v>
      </c>
    </row>
    <row r="7" spans="1:5">
      <c r="A7" s="223" t="s">
        <v>356</v>
      </c>
    </row>
    <row r="8" spans="1:5">
      <c r="A8" s="363" t="s">
        <v>404</v>
      </c>
    </row>
    <row r="9" spans="1:5">
      <c r="A9" s="363"/>
    </row>
    <row r="10" spans="1:5" ht="30">
      <c r="A10" s="276" t="s">
        <v>357</v>
      </c>
      <c r="B10" s="276" t="s">
        <v>358</v>
      </c>
      <c r="C10" s="276" t="s">
        <v>72</v>
      </c>
      <c r="D10" s="275" t="s">
        <v>402</v>
      </c>
    </row>
    <row r="11" spans="1:5">
      <c r="A11" s="174">
        <v>41759</v>
      </c>
      <c r="B11" s="364"/>
      <c r="C11" s="20">
        <f>DATE(YEAR(A11),MONTH(+A11+1),DAY(A11+19))</f>
        <v>41778</v>
      </c>
      <c r="D11" t="str">
        <f>+Business!$B$9&amp;""&amp;'Dates and Rates'!E11</f>
        <v>1501</v>
      </c>
      <c r="E11">
        <v>1501</v>
      </c>
    </row>
    <row r="12" spans="1:5">
      <c r="A12" s="364">
        <v>41790</v>
      </c>
      <c r="B12" s="364"/>
      <c r="C12" s="20">
        <f t="shared" ref="C12:C22" si="0">DATE(YEAR(A12),MONTH(+A12+1),DAY(A12+19))</f>
        <v>41809</v>
      </c>
      <c r="D12" t="str">
        <f>+Business!$B$9&amp;""&amp;'Dates and Rates'!E12</f>
        <v>1502</v>
      </c>
      <c r="E12">
        <v>1502</v>
      </c>
    </row>
    <row r="13" spans="1:5">
      <c r="A13" s="174">
        <v>41820</v>
      </c>
      <c r="B13" s="364">
        <f>+A13</f>
        <v>41820</v>
      </c>
      <c r="C13" s="20">
        <f t="shared" si="0"/>
        <v>41839</v>
      </c>
      <c r="D13" t="str">
        <f>+Business!$B$9&amp;""&amp;'Dates and Rates'!E13</f>
        <v>1503</v>
      </c>
      <c r="E13">
        <v>1503</v>
      </c>
    </row>
    <row r="14" spans="1:5">
      <c r="A14" s="364">
        <v>41851</v>
      </c>
      <c r="B14" s="364"/>
      <c r="C14" s="20">
        <f t="shared" si="0"/>
        <v>41870</v>
      </c>
      <c r="D14" t="str">
        <f>+Business!$B$9&amp;""&amp;'Dates and Rates'!E14</f>
        <v>1504</v>
      </c>
      <c r="E14">
        <v>1504</v>
      </c>
    </row>
    <row r="15" spans="1:5">
      <c r="A15" s="174">
        <v>41882</v>
      </c>
      <c r="B15" s="364"/>
      <c r="C15" s="20">
        <f t="shared" si="0"/>
        <v>41901</v>
      </c>
      <c r="D15" t="str">
        <f>+Business!$B$9&amp;""&amp;'Dates and Rates'!E15</f>
        <v>1505</v>
      </c>
      <c r="E15">
        <v>1505</v>
      </c>
    </row>
    <row r="16" spans="1:5">
      <c r="A16" s="364">
        <v>41912</v>
      </c>
      <c r="B16" s="364">
        <f>+A16</f>
        <v>41912</v>
      </c>
      <c r="C16" s="20">
        <f t="shared" si="0"/>
        <v>41931</v>
      </c>
      <c r="D16" t="str">
        <f>+Business!$B$9&amp;""&amp;'Dates and Rates'!E16</f>
        <v>1506</v>
      </c>
      <c r="E16">
        <v>1506</v>
      </c>
    </row>
    <row r="17" spans="1:5">
      <c r="A17" s="174">
        <v>41943</v>
      </c>
      <c r="B17" s="364"/>
      <c r="C17" s="20">
        <f t="shared" si="0"/>
        <v>41962</v>
      </c>
      <c r="D17" t="str">
        <f>+Business!$B$9&amp;""&amp;'Dates and Rates'!E17</f>
        <v>1507</v>
      </c>
      <c r="E17">
        <v>1507</v>
      </c>
    </row>
    <row r="18" spans="1:5">
      <c r="A18" s="364">
        <v>41973</v>
      </c>
      <c r="B18" s="364"/>
      <c r="C18" s="20">
        <f t="shared" si="0"/>
        <v>41992</v>
      </c>
      <c r="D18" t="str">
        <f>+Business!$B$9&amp;""&amp;'Dates and Rates'!E18</f>
        <v>1508</v>
      </c>
      <c r="E18">
        <v>1508</v>
      </c>
    </row>
    <row r="19" spans="1:5">
      <c r="A19" s="174">
        <v>42004</v>
      </c>
      <c r="B19" s="364">
        <f>+A19</f>
        <v>42004</v>
      </c>
      <c r="C19" s="20">
        <f t="shared" si="0"/>
        <v>41658</v>
      </c>
      <c r="D19" t="str">
        <f>+Business!$B$9&amp;""&amp;'Dates and Rates'!E19</f>
        <v>1509</v>
      </c>
      <c r="E19">
        <v>1509</v>
      </c>
    </row>
    <row r="20" spans="1:5">
      <c r="A20" s="364">
        <v>42035</v>
      </c>
      <c r="B20" s="364"/>
      <c r="C20" s="20">
        <f t="shared" si="0"/>
        <v>42054</v>
      </c>
      <c r="D20" t="str">
        <f>+Business!$B$9&amp;""&amp;'Dates and Rates'!E20</f>
        <v>1510</v>
      </c>
      <c r="E20">
        <v>1510</v>
      </c>
    </row>
    <row r="21" spans="1:5">
      <c r="A21" s="174">
        <v>42063</v>
      </c>
      <c r="B21" s="364"/>
      <c r="C21" s="20">
        <f t="shared" si="0"/>
        <v>42082</v>
      </c>
      <c r="D21" t="str">
        <f>+Business!$B$9&amp;""&amp;'Dates and Rates'!E21</f>
        <v>1511</v>
      </c>
      <c r="E21">
        <v>1511</v>
      </c>
    </row>
    <row r="22" spans="1:5">
      <c r="A22" s="364">
        <v>42094</v>
      </c>
      <c r="B22" s="364">
        <f>+A22</f>
        <v>42094</v>
      </c>
      <c r="C22" s="20">
        <f t="shared" si="0"/>
        <v>42113</v>
      </c>
      <c r="D22" t="str">
        <f>+Business!$B$9&amp;""&amp;'Dates and Rates'!E22</f>
        <v>1512</v>
      </c>
      <c r="E22">
        <v>1512</v>
      </c>
    </row>
    <row r="25" spans="1:5">
      <c r="A25" s="223" t="s">
        <v>359</v>
      </c>
    </row>
    <row r="26" spans="1:5">
      <c r="A26" s="276" t="s">
        <v>358</v>
      </c>
      <c r="B26" s="276" t="s">
        <v>72</v>
      </c>
    </row>
    <row r="27" spans="1:5">
      <c r="A27" s="174">
        <v>41394</v>
      </c>
      <c r="B27" s="20">
        <f>DATE(YEAR(A27),MONTH(A27)+2,DAY(A27+7))</f>
        <v>41432</v>
      </c>
    </row>
    <row r="28" spans="1:5">
      <c r="A28" s="364">
        <v>41425</v>
      </c>
      <c r="B28" s="20">
        <f t="shared" ref="B28:B38" si="1">DATE(YEAR(A28),MONTH(A28)+2,DAY(A28+7))</f>
        <v>41462</v>
      </c>
    </row>
    <row r="29" spans="1:5">
      <c r="A29" s="174">
        <v>41455</v>
      </c>
      <c r="B29" s="20">
        <f t="shared" si="1"/>
        <v>41493</v>
      </c>
    </row>
    <row r="30" spans="1:5">
      <c r="A30" s="364">
        <v>41486</v>
      </c>
      <c r="B30" s="20">
        <f t="shared" si="1"/>
        <v>41524</v>
      </c>
    </row>
    <row r="31" spans="1:5">
      <c r="A31" s="174">
        <v>41517</v>
      </c>
      <c r="B31" s="20">
        <f t="shared" si="1"/>
        <v>41554</v>
      </c>
    </row>
    <row r="32" spans="1:5">
      <c r="A32" s="364">
        <v>41547</v>
      </c>
      <c r="B32" s="20">
        <f t="shared" si="1"/>
        <v>41585</v>
      </c>
    </row>
    <row r="33" spans="1:3">
      <c r="A33" s="174">
        <v>41578</v>
      </c>
      <c r="B33" s="20">
        <f t="shared" si="1"/>
        <v>41615</v>
      </c>
    </row>
    <row r="34" spans="1:3">
      <c r="A34" s="364">
        <v>41608</v>
      </c>
      <c r="B34" s="20">
        <f t="shared" si="1"/>
        <v>41646</v>
      </c>
    </row>
    <row r="35" spans="1:3">
      <c r="A35" s="174">
        <v>41639</v>
      </c>
      <c r="B35" s="20">
        <f t="shared" si="1"/>
        <v>41677</v>
      </c>
    </row>
    <row r="36" spans="1:3">
      <c r="A36" s="364">
        <v>41670</v>
      </c>
      <c r="B36" s="20">
        <f t="shared" si="1"/>
        <v>41705</v>
      </c>
    </row>
    <row r="37" spans="1:3">
      <c r="A37" s="174">
        <v>41698</v>
      </c>
      <c r="B37" s="20">
        <f t="shared" si="1"/>
        <v>41736</v>
      </c>
    </row>
    <row r="38" spans="1:3">
      <c r="A38" s="364">
        <v>41729</v>
      </c>
      <c r="B38" s="20">
        <f t="shared" si="1"/>
        <v>41766</v>
      </c>
    </row>
    <row r="40" spans="1:3">
      <c r="A40" s="277" t="s">
        <v>342</v>
      </c>
      <c r="C40" s="176"/>
    </row>
    <row r="41" spans="1:3">
      <c r="C41" s="176"/>
    </row>
    <row r="42" spans="1:3">
      <c r="A42" s="345" t="s">
        <v>326</v>
      </c>
      <c r="B42" s="346" t="s">
        <v>327</v>
      </c>
      <c r="C42" s="347" t="s">
        <v>328</v>
      </c>
    </row>
    <row r="43" spans="1:3">
      <c r="A43" s="348" t="s">
        <v>329</v>
      </c>
      <c r="B43" s="349" t="s">
        <v>405</v>
      </c>
      <c r="C43" s="350">
        <v>0.45</v>
      </c>
    </row>
    <row r="44" spans="1:3">
      <c r="A44" s="348" t="s">
        <v>330</v>
      </c>
      <c r="B44" s="349"/>
      <c r="C44" s="350">
        <v>0.24</v>
      </c>
    </row>
    <row r="45" spans="1:3">
      <c r="A45" s="351" t="s">
        <v>331</v>
      </c>
      <c r="B45" s="352"/>
      <c r="C45" s="353">
        <v>0.2</v>
      </c>
    </row>
    <row r="46" spans="1:3">
      <c r="C46" s="176"/>
    </row>
    <row r="47" spans="1:3">
      <c r="A47" s="362" t="s">
        <v>355</v>
      </c>
      <c r="C47" s="176"/>
    </row>
    <row r="48" spans="1:3">
      <c r="C48" s="176"/>
    </row>
    <row r="49" spans="1:3">
      <c r="A49" s="345" t="s">
        <v>332</v>
      </c>
      <c r="B49" s="346" t="s">
        <v>333</v>
      </c>
      <c r="C49" s="354" t="s">
        <v>328</v>
      </c>
    </row>
    <row r="50" spans="1:3">
      <c r="A50" s="348" t="s">
        <v>334</v>
      </c>
      <c r="B50" s="349" t="s">
        <v>335</v>
      </c>
      <c r="C50" s="355">
        <v>5</v>
      </c>
    </row>
    <row r="51" spans="1:3">
      <c r="A51" s="348" t="s">
        <v>336</v>
      </c>
      <c r="B51" s="349" t="s">
        <v>337</v>
      </c>
      <c r="C51" s="355">
        <v>5</v>
      </c>
    </row>
    <row r="52" spans="1:3">
      <c r="A52" s="348" t="s">
        <v>338</v>
      </c>
      <c r="B52" s="349" t="s">
        <v>339</v>
      </c>
      <c r="C52" s="355">
        <v>10</v>
      </c>
    </row>
    <row r="53" spans="1:3">
      <c r="A53" s="351" t="s">
        <v>340</v>
      </c>
      <c r="B53" s="352" t="s">
        <v>341</v>
      </c>
      <c r="C53" s="356">
        <v>15</v>
      </c>
    </row>
  </sheetData>
  <sheetProtection algorithmName="SHA-512" hashValue="GUgHohaIbz+nzvZ8smYzWQWiW+wVNoU0ESw1VW/ZhHGIhSMnD88bqZmJN2j+6YtGjEHqDJZQ9UNeznKr6s1NRA==" saltValue="inXUetBesHUMUcDxZb1Z0g=="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49"/>
  <sheetViews>
    <sheetView workbookViewId="0">
      <pane ySplit="4" topLeftCell="A5" activePane="bottomLeft" state="frozen"/>
      <selection activeCell="B7" sqref="B7"/>
      <selection pane="bottomLeft" activeCell="B32" sqref="B32"/>
    </sheetView>
  </sheetViews>
  <sheetFormatPr defaultColWidth="0" defaultRowHeight="15" zeroHeight="1"/>
  <cols>
    <col min="1" max="1" width="50.7109375" style="14" customWidth="1"/>
    <col min="2" max="4" width="10.7109375" style="9" customWidth="1"/>
    <col min="5" max="5" width="9.140625" style="9" customWidth="1"/>
    <col min="6" max="16384" width="9.140625" style="9" hidden="1"/>
  </cols>
  <sheetData>
    <row r="1" spans="1:3">
      <c r="A1" s="8">
        <f>+Business!B3</f>
        <v>0</v>
      </c>
    </row>
    <row r="2" spans="1:3">
      <c r="A2" s="10" t="str">
        <f>"Year ending "&amp;TEXT(Business!B5,"dd-mmm-yy")</f>
        <v>Year ending 00-Jan-00</v>
      </c>
    </row>
    <row r="3" spans="1:3" ht="18">
      <c r="A3" s="11" t="str">
        <f>"Opening balances as at "&amp;TEXT(DATE(YEAR(Business!B5)-1,MONTH(Business!B5),DAY(Business!B5)+1),"d mmmm yyy")</f>
        <v>Opening balances as at 1 January 3799</v>
      </c>
    </row>
    <row r="4" spans="1:3" s="13" customFormat="1">
      <c r="A4" s="12"/>
    </row>
    <row r="5" spans="1:3"/>
    <row r="6" spans="1:3">
      <c r="A6" s="252" t="s">
        <v>58</v>
      </c>
      <c r="B6" s="15"/>
    </row>
    <row r="7" spans="1:3">
      <c r="A7" s="252" t="s">
        <v>354</v>
      </c>
      <c r="B7" s="15"/>
    </row>
    <row r="8" spans="1:3">
      <c r="A8" s="14" t="s">
        <v>59</v>
      </c>
      <c r="B8" s="15"/>
    </row>
    <row r="9" spans="1:3">
      <c r="A9" s="252" t="s">
        <v>263</v>
      </c>
      <c r="B9" s="15"/>
    </row>
    <row r="10" spans="1:3">
      <c r="A10" s="252" t="s">
        <v>265</v>
      </c>
      <c r="B10" s="15"/>
    </row>
    <row r="11" spans="1:3">
      <c r="A11" s="14" t="s">
        <v>60</v>
      </c>
      <c r="B11" s="15"/>
    </row>
    <row r="12" spans="1:3">
      <c r="A12" s="252" t="s">
        <v>344</v>
      </c>
      <c r="B12" s="15"/>
    </row>
    <row r="13" spans="1:3">
      <c r="A13" s="14" t="str">
        <f ca="1">+'Business Bank'!A3</f>
        <v>Business Bank</v>
      </c>
      <c r="B13" s="16">
        <f>+'Business Bank'!D5</f>
        <v>0</v>
      </c>
      <c r="C13" s="9" t="s">
        <v>61</v>
      </c>
    </row>
    <row r="14" spans="1:3">
      <c r="A14" s="14" t="str">
        <f ca="1">+Bank2!A3</f>
        <v>Bank2</v>
      </c>
      <c r="B14" s="16">
        <f>+Bank2!D5</f>
        <v>0</v>
      </c>
      <c r="C14" s="9" t="s">
        <v>62</v>
      </c>
    </row>
    <row r="15" spans="1:3">
      <c r="A15" s="159" t="str">
        <f ca="1">+'CIS(customers)'!A3</f>
        <v>CIS(customers)</v>
      </c>
      <c r="B15" s="16">
        <f>+'CIS(customers)'!D5</f>
        <v>0</v>
      </c>
      <c r="C15" s="287" t="s">
        <v>399</v>
      </c>
    </row>
    <row r="16" spans="1:3">
      <c r="A16" s="14" t="s">
        <v>63</v>
      </c>
      <c r="B16" s="17"/>
    </row>
    <row r="17" spans="1:4" ht="15.75" thickBot="1">
      <c r="A17" s="14" t="s">
        <v>64</v>
      </c>
      <c r="B17" s="18"/>
    </row>
    <row r="18" spans="1:4">
      <c r="A18" s="14" t="s">
        <v>65</v>
      </c>
      <c r="B18" s="9">
        <f>SUM(B7:B17)</f>
        <v>0</v>
      </c>
    </row>
    <row r="19" spans="1:4"/>
    <row r="20" spans="1:4">
      <c r="A20" s="14" t="str">
        <f ca="1">+CreditCard!A3</f>
        <v>CreditCard</v>
      </c>
      <c r="B20" s="19">
        <f>-CreditCard!D5</f>
        <v>0</v>
      </c>
      <c r="C20" s="9" t="s">
        <v>66</v>
      </c>
    </row>
    <row r="21" spans="1:4">
      <c r="A21" s="14" t="str">
        <f ca="1">+Proprietor!A3</f>
        <v>Proprietor</v>
      </c>
      <c r="B21" s="19">
        <f>-Proprietor!D5</f>
        <v>0</v>
      </c>
      <c r="C21" s="9" t="s">
        <v>67</v>
      </c>
    </row>
    <row r="22" spans="1:4">
      <c r="A22" s="159" t="str">
        <f ca="1">+'CIS(suppliers)'!A3</f>
        <v>CIS(suppliers)</v>
      </c>
      <c r="B22" s="16">
        <f>+'CIS(suppliers)'!D5</f>
        <v>0</v>
      </c>
      <c r="C22" s="287" t="s">
        <v>400</v>
      </c>
    </row>
    <row r="23" spans="1:4">
      <c r="A23" s="268" t="s">
        <v>395</v>
      </c>
      <c r="B23" s="15"/>
    </row>
    <row r="24" spans="1:4">
      <c r="A24" s="268" t="s">
        <v>396</v>
      </c>
      <c r="B24" s="15"/>
    </row>
    <row r="25" spans="1:4">
      <c r="A25" s="14" t="s">
        <v>68</v>
      </c>
      <c r="B25" s="15"/>
    </row>
    <row r="26" spans="1:4">
      <c r="A26" s="14" t="s">
        <v>69</v>
      </c>
      <c r="B26" s="15"/>
    </row>
    <row r="27" spans="1:4">
      <c r="A27" s="14" t="s">
        <v>70</v>
      </c>
      <c r="B27" s="15"/>
    </row>
    <row r="28" spans="1:4">
      <c r="A28" s="14" t="s">
        <v>71</v>
      </c>
      <c r="B28" s="17"/>
    </row>
    <row r="29" spans="1:4">
      <c r="A29" s="14" t="s">
        <v>11</v>
      </c>
      <c r="B29" s="15"/>
      <c r="C29" s="9" t="s">
        <v>72</v>
      </c>
      <c r="D29" s="20">
        <f>DATE(YEAR(+Business!B5)+1,MONTH(Business!B5+1)-3,DAY(Business!B5+1))</f>
        <v>275</v>
      </c>
    </row>
    <row r="30" spans="1:4">
      <c r="A30" s="14" t="s">
        <v>73</v>
      </c>
      <c r="B30" s="17"/>
    </row>
    <row r="31" spans="1:4" ht="15.75" thickBot="1">
      <c r="A31" s="14" t="s">
        <v>343</v>
      </c>
      <c r="B31" s="18"/>
    </row>
    <row r="32" spans="1:4">
      <c r="A32" s="14" t="s">
        <v>74</v>
      </c>
      <c r="B32" s="152">
        <f>SUM(B20:B31)</f>
        <v>0</v>
      </c>
    </row>
    <row r="33" spans="1:2"/>
    <row r="34" spans="1:2" ht="15.75" thickBot="1">
      <c r="A34" s="14" t="s">
        <v>75</v>
      </c>
      <c r="B34" s="21">
        <f>+B18-B32</f>
        <v>0</v>
      </c>
    </row>
    <row r="35" spans="1:2" ht="15.75" thickTop="1"/>
    <row r="36" spans="1:2">
      <c r="A36" s="14" t="s">
        <v>45</v>
      </c>
      <c r="B36" s="15"/>
    </row>
    <row r="37" spans="1:2">
      <c r="A37" s="14" t="s">
        <v>76</v>
      </c>
      <c r="B37" s="22">
        <f>+B34-B36</f>
        <v>0</v>
      </c>
    </row>
    <row r="38" spans="1:2" ht="15.75" thickBot="1">
      <c r="A38" s="14" t="s">
        <v>77</v>
      </c>
      <c r="B38" s="21">
        <f>SUM(B36:B37)</f>
        <v>0</v>
      </c>
    </row>
    <row r="39" spans="1:2" ht="15.75" thickTop="1">
      <c r="A39" s="14" t="s">
        <v>78</v>
      </c>
      <c r="B39" s="9">
        <f>+B34-B38</f>
        <v>0</v>
      </c>
    </row>
    <row r="40" spans="1:2"/>
    <row r="41" spans="1:2"/>
    <row r="42" spans="1:2"/>
    <row r="43" spans="1:2"/>
    <row r="44" spans="1:2"/>
    <row r="45" spans="1:2"/>
    <row r="46" spans="1:2"/>
    <row r="47" spans="1:2"/>
    <row r="48" spans="1:2"/>
    <row r="49"/>
  </sheetData>
  <pageMargins left="0.39370078740157483" right="0" top="0.39370078740157483" bottom="0.39370078740157483" header="0" footer="0"/>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679"/>
  <sheetViews>
    <sheetView zoomScale="85" workbookViewId="0">
      <pane ySplit="7" topLeftCell="A8" activePane="bottomLeft" state="frozen"/>
      <selection activeCell="A77" sqref="A77"/>
      <selection pane="bottomLeft" activeCell="A8" sqref="A8"/>
    </sheetView>
  </sheetViews>
  <sheetFormatPr defaultColWidth="0" defaultRowHeight="15" zeroHeight="1"/>
  <cols>
    <col min="1" max="1" width="13" style="79" customWidth="1"/>
    <col min="2" max="2" width="45" style="80" bestFit="1" customWidth="1"/>
    <col min="3" max="3" width="40.5703125" style="81" customWidth="1"/>
    <col min="4" max="4" width="19.28515625" style="82" customWidth="1"/>
    <col min="5" max="5" width="10.7109375" style="81" customWidth="1"/>
    <col min="6" max="6" width="12.140625" style="90" customWidth="1"/>
    <col min="7" max="8" width="12.140625" style="82" hidden="1" customWidth="1"/>
    <col min="9" max="9" width="10" style="66" hidden="1" customWidth="1"/>
    <col min="10" max="10" width="11.28515625" style="67" hidden="1" customWidth="1"/>
    <col min="11" max="11" width="9.140625" style="67" hidden="1" customWidth="1"/>
    <col min="12" max="12" width="0" style="67" hidden="1" customWidth="1"/>
    <col min="13" max="16384" width="9.140625" style="67" hidden="1"/>
  </cols>
  <sheetData>
    <row r="1" spans="1:11" s="33" customFormat="1" ht="18">
      <c r="A1" s="27">
        <f>+Business!B3</f>
        <v>0</v>
      </c>
      <c r="B1" s="276"/>
      <c r="C1" s="29"/>
      <c r="D1" s="30" t="s">
        <v>86</v>
      </c>
      <c r="E1" s="29"/>
      <c r="F1" s="31"/>
      <c r="G1" s="31"/>
      <c r="H1" s="31"/>
      <c r="I1" s="32"/>
    </row>
    <row r="2" spans="1:11" s="33" customFormat="1" ht="15.75" thickBot="1">
      <c r="A2" s="34" t="s">
        <v>88</v>
      </c>
      <c r="B2" s="27">
        <f>+Business!B5</f>
        <v>0</v>
      </c>
      <c r="C2" s="29"/>
      <c r="D2" s="30" t="s">
        <v>89</v>
      </c>
      <c r="E2" s="29"/>
      <c r="F2" s="31"/>
      <c r="G2" s="31"/>
      <c r="H2" s="31"/>
      <c r="I2" s="35"/>
    </row>
    <row r="3" spans="1:11" s="33" customFormat="1" ht="18.75" thickBot="1">
      <c r="A3" s="408" t="str">
        <f ca="1">RIGHT(CELL("filename",$A$1),LEN(CELL("filename",$A$1))-FIND("]",CELL("filename",$A$1),1))</f>
        <v>Business Bank</v>
      </c>
      <c r="B3" s="37"/>
      <c r="C3" s="29"/>
      <c r="D3" s="31"/>
      <c r="E3" s="29"/>
      <c r="F3" s="38"/>
      <c r="G3" s="39" t="s">
        <v>90</v>
      </c>
      <c r="H3" s="40">
        <f>SUMIF(C8:C598,"Income from Customers",H8:H598)</f>
        <v>0</v>
      </c>
      <c r="I3" s="35"/>
      <c r="J3" s="41" t="s">
        <v>91</v>
      </c>
    </row>
    <row r="4" spans="1:11" s="33" customFormat="1" ht="15.75" thickBot="1">
      <c r="A4" s="34" t="s">
        <v>92</v>
      </c>
      <c r="C4" s="42" t="s">
        <v>409</v>
      </c>
      <c r="D4" s="43">
        <f>+D5+SUM(D8:D598)</f>
        <v>0</v>
      </c>
      <c r="E4" s="44"/>
      <c r="F4" s="45"/>
      <c r="G4" s="46" t="s">
        <v>93</v>
      </c>
      <c r="H4" s="47">
        <f>SUM(H8:H598)-H3</f>
        <v>0</v>
      </c>
      <c r="I4" s="35"/>
      <c r="J4" s="48">
        <f>SUM(J8:J598)</f>
        <v>0</v>
      </c>
    </row>
    <row r="5" spans="1:11" s="57" customFormat="1">
      <c r="A5" s="49">
        <f>+Business!B4</f>
        <v>0</v>
      </c>
      <c r="B5" s="50" t="s">
        <v>94</v>
      </c>
      <c r="C5" s="402" t="s">
        <v>102</v>
      </c>
      <c r="D5" s="52">
        <v>0</v>
      </c>
      <c r="E5" s="51"/>
      <c r="F5" s="53">
        <f>+D5</f>
        <v>0</v>
      </c>
      <c r="G5" s="54"/>
      <c r="H5" s="55"/>
      <c r="I5" s="56"/>
    </row>
    <row r="6" spans="1:11" s="64" customFormat="1" ht="15" customHeight="1">
      <c r="A6" s="59"/>
      <c r="B6" s="60"/>
      <c r="C6" s="423" t="str">
        <f ca="1">"Do not use the heading / analysis '"&amp;Types!A65&amp;"' on this page"</f>
        <v>Do not use the heading / analysis 'Transfers to or from Business Bank' on this page</v>
      </c>
      <c r="D6" s="61"/>
      <c r="E6" s="6"/>
      <c r="F6" s="63"/>
      <c r="G6" s="62"/>
      <c r="H6" s="62"/>
      <c r="I6" s="63"/>
    </row>
    <row r="7" spans="1:11" ht="45">
      <c r="A7" s="85" t="s">
        <v>95</v>
      </c>
      <c r="B7" s="86" t="s">
        <v>103</v>
      </c>
      <c r="C7" s="87" t="s">
        <v>96</v>
      </c>
      <c r="D7" s="410" t="s">
        <v>104</v>
      </c>
      <c r="E7" s="411" t="s">
        <v>406</v>
      </c>
      <c r="F7" s="412" t="s">
        <v>157</v>
      </c>
      <c r="G7" s="413" t="s">
        <v>97</v>
      </c>
      <c r="H7" s="413" t="s">
        <v>98</v>
      </c>
      <c r="I7" s="414" t="s">
        <v>99</v>
      </c>
      <c r="J7" s="91" t="s">
        <v>91</v>
      </c>
      <c r="K7" s="91"/>
    </row>
    <row r="8" spans="1:11" s="57" customFormat="1">
      <c r="A8" s="274"/>
      <c r="B8" s="241"/>
      <c r="C8" s="242"/>
      <c r="D8" s="52"/>
      <c r="E8" s="74"/>
      <c r="F8" s="71">
        <f>SUM(D$5:D8)</f>
        <v>0</v>
      </c>
      <c r="G8" s="72">
        <f t="shared" ref="G8:G71" si="0">+D8-H8</f>
        <v>0</v>
      </c>
      <c r="H8" s="72">
        <v>0</v>
      </c>
      <c r="I8" s="73"/>
      <c r="J8" s="72">
        <f t="shared" ref="J8:J71" si="1">IF(OR(G8&gt;0,I8="X",C8="Income from customers"),0,G8)</f>
        <v>0</v>
      </c>
      <c r="K8" s="93"/>
    </row>
    <row r="9" spans="1:11" s="57" customFormat="1">
      <c r="A9" s="274"/>
      <c r="B9" s="501"/>
      <c r="C9" s="242"/>
      <c r="D9" s="52"/>
      <c r="E9" s="70"/>
      <c r="F9" s="71">
        <f>SUM(D$5:D9)</f>
        <v>0</v>
      </c>
      <c r="G9" s="72">
        <f t="shared" si="0"/>
        <v>0</v>
      </c>
      <c r="H9" s="72">
        <v>0</v>
      </c>
      <c r="I9" s="73"/>
      <c r="J9" s="72">
        <f t="shared" si="1"/>
        <v>0</v>
      </c>
      <c r="K9" s="93"/>
    </row>
    <row r="10" spans="1:11" s="57" customFormat="1">
      <c r="A10" s="274"/>
      <c r="B10" s="241"/>
      <c r="C10" s="242"/>
      <c r="D10" s="52"/>
      <c r="E10" s="509"/>
      <c r="F10" s="71">
        <f>SUM(D$5:D10)</f>
        <v>0</v>
      </c>
      <c r="G10" s="72">
        <f t="shared" si="0"/>
        <v>0</v>
      </c>
      <c r="H10" s="72">
        <v>0</v>
      </c>
      <c r="I10" s="73"/>
      <c r="J10" s="72">
        <f t="shared" si="1"/>
        <v>0</v>
      </c>
      <c r="K10" s="93"/>
    </row>
    <row r="11" spans="1:11" s="57" customFormat="1">
      <c r="A11" s="274"/>
      <c r="B11" s="241"/>
      <c r="C11" s="242"/>
      <c r="D11" s="415"/>
      <c r="E11" s="509"/>
      <c r="F11" s="71">
        <f>SUM(D$5:D11)</f>
        <v>0</v>
      </c>
      <c r="G11" s="72">
        <f t="shared" si="0"/>
        <v>0</v>
      </c>
      <c r="H11" s="72">
        <v>0</v>
      </c>
      <c r="I11" s="73"/>
      <c r="J11" s="72">
        <f t="shared" si="1"/>
        <v>0</v>
      </c>
      <c r="K11" s="93"/>
    </row>
    <row r="12" spans="1:11" s="57" customFormat="1">
      <c r="A12" s="274"/>
      <c r="B12" s="241"/>
      <c r="C12" s="242"/>
      <c r="D12" s="52"/>
      <c r="E12" s="509"/>
      <c r="F12" s="71">
        <f>SUM(D$5:D12)</f>
        <v>0</v>
      </c>
      <c r="G12" s="72">
        <f t="shared" si="0"/>
        <v>0</v>
      </c>
      <c r="H12" s="72">
        <v>0</v>
      </c>
      <c r="I12" s="73"/>
      <c r="J12" s="72">
        <f t="shared" si="1"/>
        <v>0</v>
      </c>
      <c r="K12" s="93"/>
    </row>
    <row r="13" spans="1:11" s="57" customFormat="1">
      <c r="A13" s="68"/>
      <c r="B13" s="241"/>
      <c r="C13" s="242"/>
      <c r="D13" s="52"/>
      <c r="E13" s="509"/>
      <c r="F13" s="71">
        <f>SUM(D$5:D13)</f>
        <v>0</v>
      </c>
      <c r="G13" s="72">
        <f t="shared" si="0"/>
        <v>0</v>
      </c>
      <c r="H13" s="72">
        <v>0</v>
      </c>
      <c r="I13" s="73"/>
      <c r="J13" s="72">
        <f t="shared" si="1"/>
        <v>0</v>
      </c>
      <c r="K13" s="93"/>
    </row>
    <row r="14" spans="1:11" s="57" customFormat="1">
      <c r="A14" s="274"/>
      <c r="B14" s="69"/>
      <c r="C14" s="242"/>
      <c r="D14" s="52"/>
      <c r="E14" s="509"/>
      <c r="F14" s="71">
        <f>SUM(D$5:D14)</f>
        <v>0</v>
      </c>
      <c r="G14" s="72">
        <f t="shared" si="0"/>
        <v>0</v>
      </c>
      <c r="H14" s="72">
        <v>0</v>
      </c>
      <c r="I14" s="73"/>
      <c r="J14" s="72">
        <f t="shared" si="1"/>
        <v>0</v>
      </c>
      <c r="K14" s="93"/>
    </row>
    <row r="15" spans="1:11" s="57" customFormat="1">
      <c r="A15" s="274"/>
      <c r="B15" s="69"/>
      <c r="C15" s="242"/>
      <c r="D15" s="52"/>
      <c r="E15" s="509"/>
      <c r="F15" s="71">
        <f>SUM(D$5:D15)</f>
        <v>0</v>
      </c>
      <c r="G15" s="72">
        <f t="shared" si="0"/>
        <v>0</v>
      </c>
      <c r="H15" s="72">
        <v>0</v>
      </c>
      <c r="I15" s="73"/>
      <c r="J15" s="72">
        <f t="shared" si="1"/>
        <v>0</v>
      </c>
      <c r="K15" s="93"/>
    </row>
    <row r="16" spans="1:11" s="57" customFormat="1">
      <c r="A16" s="68"/>
      <c r="B16" s="69"/>
      <c r="C16" s="242"/>
      <c r="D16" s="52"/>
      <c r="E16" s="74"/>
      <c r="F16" s="71">
        <f>SUM(D$5:D16)</f>
        <v>0</v>
      </c>
      <c r="G16" s="72">
        <f t="shared" si="0"/>
        <v>0</v>
      </c>
      <c r="H16" s="72">
        <v>0</v>
      </c>
      <c r="I16" s="73"/>
      <c r="J16" s="72">
        <f t="shared" si="1"/>
        <v>0</v>
      </c>
      <c r="K16" s="93"/>
    </row>
    <row r="17" spans="1:11" s="57" customFormat="1">
      <c r="A17" s="68"/>
      <c r="B17" s="69"/>
      <c r="C17" s="242"/>
      <c r="D17" s="52"/>
      <c r="E17" s="74"/>
      <c r="F17" s="71">
        <f>SUM(D$5:D17)</f>
        <v>0</v>
      </c>
      <c r="G17" s="72">
        <f t="shared" si="0"/>
        <v>0</v>
      </c>
      <c r="H17" s="72">
        <v>0</v>
      </c>
      <c r="I17" s="73"/>
      <c r="J17" s="72">
        <f t="shared" si="1"/>
        <v>0</v>
      </c>
      <c r="K17" s="93"/>
    </row>
    <row r="18" spans="1:11" s="57" customFormat="1">
      <c r="A18" s="68"/>
      <c r="B18" s="69"/>
      <c r="C18" s="242"/>
      <c r="D18" s="52"/>
      <c r="E18" s="74"/>
      <c r="F18" s="71">
        <f>SUM(D$5:D18)</f>
        <v>0</v>
      </c>
      <c r="G18" s="72">
        <f t="shared" si="0"/>
        <v>0</v>
      </c>
      <c r="H18" s="72">
        <v>0</v>
      </c>
      <c r="I18" s="73"/>
      <c r="J18" s="72">
        <f t="shared" si="1"/>
        <v>0</v>
      </c>
      <c r="K18" s="93"/>
    </row>
    <row r="19" spans="1:11" s="57" customFormat="1">
      <c r="A19" s="68"/>
      <c r="B19" s="69"/>
      <c r="C19" s="242"/>
      <c r="D19" s="52"/>
      <c r="E19" s="70"/>
      <c r="F19" s="71">
        <f>SUM(D$5:D19)</f>
        <v>0</v>
      </c>
      <c r="G19" s="72">
        <f t="shared" si="0"/>
        <v>0</v>
      </c>
      <c r="H19" s="72">
        <v>0</v>
      </c>
      <c r="I19" s="73"/>
      <c r="J19" s="72">
        <f t="shared" si="1"/>
        <v>0</v>
      </c>
      <c r="K19" s="93"/>
    </row>
    <row r="20" spans="1:11" s="57" customFormat="1">
      <c r="A20" s="68"/>
      <c r="B20" s="69"/>
      <c r="C20" s="242"/>
      <c r="D20" s="52"/>
      <c r="E20" s="74"/>
      <c r="F20" s="71">
        <f>SUM(D$5:D20)</f>
        <v>0</v>
      </c>
      <c r="G20" s="72">
        <f t="shared" si="0"/>
        <v>0</v>
      </c>
      <c r="H20" s="72">
        <v>0</v>
      </c>
      <c r="I20" s="73"/>
      <c r="J20" s="72">
        <f t="shared" si="1"/>
        <v>0</v>
      </c>
      <c r="K20" s="93"/>
    </row>
    <row r="21" spans="1:11" s="57" customFormat="1">
      <c r="A21" s="68"/>
      <c r="B21" s="69"/>
      <c r="C21" s="242"/>
      <c r="D21" s="52"/>
      <c r="E21" s="74"/>
      <c r="F21" s="71">
        <f>SUM(D$5:D21)</f>
        <v>0</v>
      </c>
      <c r="G21" s="72">
        <f t="shared" si="0"/>
        <v>0</v>
      </c>
      <c r="H21" s="72">
        <v>0</v>
      </c>
      <c r="I21" s="73"/>
      <c r="J21" s="72">
        <f t="shared" si="1"/>
        <v>0</v>
      </c>
      <c r="K21" s="93"/>
    </row>
    <row r="22" spans="1:11" s="57" customFormat="1">
      <c r="A22" s="68"/>
      <c r="B22" s="69"/>
      <c r="C22" s="242"/>
      <c r="D22" s="52"/>
      <c r="E22" s="70"/>
      <c r="F22" s="71">
        <f>SUM(D$5:D22)</f>
        <v>0</v>
      </c>
      <c r="G22" s="72">
        <f t="shared" si="0"/>
        <v>0</v>
      </c>
      <c r="H22" s="72">
        <v>0</v>
      </c>
      <c r="I22" s="73"/>
      <c r="J22" s="72">
        <f t="shared" si="1"/>
        <v>0</v>
      </c>
      <c r="K22" s="93"/>
    </row>
    <row r="23" spans="1:11" s="57" customFormat="1">
      <c r="A23" s="68"/>
      <c r="B23" s="69"/>
      <c r="C23" s="242"/>
      <c r="D23" s="52"/>
      <c r="E23" s="74"/>
      <c r="F23" s="71">
        <f>SUM(D$5:D23)</f>
        <v>0</v>
      </c>
      <c r="G23" s="72">
        <f t="shared" si="0"/>
        <v>0</v>
      </c>
      <c r="H23" s="72">
        <v>0</v>
      </c>
      <c r="I23" s="73"/>
      <c r="J23" s="72">
        <f t="shared" si="1"/>
        <v>0</v>
      </c>
      <c r="K23" s="93"/>
    </row>
    <row r="24" spans="1:11" s="57" customFormat="1">
      <c r="A24" s="68"/>
      <c r="B24" s="69"/>
      <c r="C24" s="242"/>
      <c r="D24" s="52"/>
      <c r="E24" s="74"/>
      <c r="F24" s="71">
        <f>SUM(D$5:D24)</f>
        <v>0</v>
      </c>
      <c r="G24" s="72">
        <f t="shared" si="0"/>
        <v>0</v>
      </c>
      <c r="H24" s="72">
        <v>0</v>
      </c>
      <c r="I24" s="73"/>
      <c r="J24" s="72">
        <f t="shared" si="1"/>
        <v>0</v>
      </c>
      <c r="K24" s="93"/>
    </row>
    <row r="25" spans="1:11" s="57" customFormat="1">
      <c r="A25" s="68"/>
      <c r="B25" s="69"/>
      <c r="C25" s="242"/>
      <c r="D25" s="52"/>
      <c r="E25" s="74"/>
      <c r="F25" s="71">
        <f>SUM(D$5:D25)</f>
        <v>0</v>
      </c>
      <c r="G25" s="72">
        <f t="shared" si="0"/>
        <v>0</v>
      </c>
      <c r="H25" s="72">
        <v>0</v>
      </c>
      <c r="I25" s="73"/>
      <c r="J25" s="72">
        <f t="shared" si="1"/>
        <v>0</v>
      </c>
      <c r="K25" s="93"/>
    </row>
    <row r="26" spans="1:11" s="57" customFormat="1">
      <c r="A26" s="68"/>
      <c r="B26" s="69"/>
      <c r="C26" s="242"/>
      <c r="D26" s="52"/>
      <c r="E26" s="74"/>
      <c r="F26" s="71">
        <f>SUM(D$5:D26)</f>
        <v>0</v>
      </c>
      <c r="G26" s="72">
        <f t="shared" si="0"/>
        <v>0</v>
      </c>
      <c r="H26" s="72">
        <v>0</v>
      </c>
      <c r="I26" s="73"/>
      <c r="J26" s="72">
        <f t="shared" si="1"/>
        <v>0</v>
      </c>
      <c r="K26" s="93"/>
    </row>
    <row r="27" spans="1:11" s="57" customFormat="1">
      <c r="A27" s="68"/>
      <c r="B27" s="69"/>
      <c r="C27" s="242"/>
      <c r="D27" s="52"/>
      <c r="E27" s="74"/>
      <c r="F27" s="71">
        <f>SUM(D$5:D27)</f>
        <v>0</v>
      </c>
      <c r="G27" s="72">
        <f t="shared" si="0"/>
        <v>0</v>
      </c>
      <c r="H27" s="72">
        <v>0</v>
      </c>
      <c r="I27" s="73"/>
      <c r="J27" s="72">
        <f t="shared" si="1"/>
        <v>0</v>
      </c>
      <c r="K27" s="93"/>
    </row>
    <row r="28" spans="1:11" s="57" customFormat="1">
      <c r="A28" s="68"/>
      <c r="B28" s="69"/>
      <c r="C28" s="242"/>
      <c r="D28" s="52"/>
      <c r="E28" s="70"/>
      <c r="F28" s="71">
        <f>SUM(D$5:D28)</f>
        <v>0</v>
      </c>
      <c r="G28" s="72">
        <f t="shared" si="0"/>
        <v>0</v>
      </c>
      <c r="H28" s="72">
        <v>0</v>
      </c>
      <c r="I28" s="73"/>
      <c r="J28" s="72">
        <f t="shared" si="1"/>
        <v>0</v>
      </c>
      <c r="K28" s="93"/>
    </row>
    <row r="29" spans="1:11" s="57" customFormat="1">
      <c r="A29" s="68"/>
      <c r="B29" s="69"/>
      <c r="C29" s="242"/>
      <c r="D29" s="52"/>
      <c r="E29" s="74"/>
      <c r="F29" s="71">
        <f>SUM(D$5:D29)</f>
        <v>0</v>
      </c>
      <c r="G29" s="72">
        <f t="shared" si="0"/>
        <v>0</v>
      </c>
      <c r="H29" s="72">
        <v>0</v>
      </c>
      <c r="I29" s="73"/>
      <c r="J29" s="72">
        <f t="shared" si="1"/>
        <v>0</v>
      </c>
      <c r="K29" s="93"/>
    </row>
    <row r="30" spans="1:11" s="57" customFormat="1">
      <c r="A30" s="68"/>
      <c r="B30" s="69"/>
      <c r="C30" s="242"/>
      <c r="D30" s="52"/>
      <c r="E30" s="74"/>
      <c r="F30" s="71">
        <f>SUM(D$5:D30)</f>
        <v>0</v>
      </c>
      <c r="G30" s="72">
        <f t="shared" si="0"/>
        <v>0</v>
      </c>
      <c r="H30" s="72">
        <v>0</v>
      </c>
      <c r="I30" s="73"/>
      <c r="J30" s="72">
        <f t="shared" si="1"/>
        <v>0</v>
      </c>
      <c r="K30" s="93"/>
    </row>
    <row r="31" spans="1:11" s="57" customFormat="1">
      <c r="A31" s="68"/>
      <c r="B31" s="69"/>
      <c r="C31" s="242"/>
      <c r="D31" s="52"/>
      <c r="E31" s="74"/>
      <c r="F31" s="71">
        <f>SUM(D$5:D31)</f>
        <v>0</v>
      </c>
      <c r="G31" s="72">
        <f t="shared" si="0"/>
        <v>0</v>
      </c>
      <c r="H31" s="72">
        <v>0</v>
      </c>
      <c r="I31" s="73"/>
      <c r="J31" s="72">
        <f t="shared" si="1"/>
        <v>0</v>
      </c>
      <c r="K31" s="93"/>
    </row>
    <row r="32" spans="1:11" s="57" customFormat="1">
      <c r="A32" s="68"/>
      <c r="B32" s="69"/>
      <c r="C32" s="242"/>
      <c r="D32" s="52"/>
      <c r="E32" s="74"/>
      <c r="F32" s="71">
        <f>SUM(D$5:D32)</f>
        <v>0</v>
      </c>
      <c r="G32" s="72">
        <f t="shared" si="0"/>
        <v>0</v>
      </c>
      <c r="H32" s="72">
        <v>0</v>
      </c>
      <c r="I32" s="73"/>
      <c r="J32" s="72">
        <f t="shared" si="1"/>
        <v>0</v>
      </c>
      <c r="K32" s="93"/>
    </row>
    <row r="33" spans="1:11" s="57" customFormat="1">
      <c r="A33" s="68"/>
      <c r="B33" s="69"/>
      <c r="C33" s="242"/>
      <c r="D33" s="52"/>
      <c r="E33" s="74"/>
      <c r="F33" s="71">
        <f>SUM(D$5:D33)</f>
        <v>0</v>
      </c>
      <c r="G33" s="72">
        <f t="shared" si="0"/>
        <v>0</v>
      </c>
      <c r="H33" s="72">
        <v>0</v>
      </c>
      <c r="I33" s="73"/>
      <c r="J33" s="72">
        <f t="shared" si="1"/>
        <v>0</v>
      </c>
      <c r="K33" s="93"/>
    </row>
    <row r="34" spans="1:11" s="57" customFormat="1">
      <c r="A34" s="68"/>
      <c r="B34" s="69"/>
      <c r="C34" s="242"/>
      <c r="D34" s="52"/>
      <c r="E34" s="74"/>
      <c r="F34" s="71">
        <f>SUM(D$5:D34)</f>
        <v>0</v>
      </c>
      <c r="G34" s="72">
        <f t="shared" si="0"/>
        <v>0</v>
      </c>
      <c r="H34" s="72">
        <v>0</v>
      </c>
      <c r="I34" s="73"/>
      <c r="J34" s="72">
        <f t="shared" si="1"/>
        <v>0</v>
      </c>
      <c r="K34" s="93"/>
    </row>
    <row r="35" spans="1:11" s="57" customFormat="1">
      <c r="A35" s="68"/>
      <c r="B35" s="69"/>
      <c r="C35" s="242"/>
      <c r="D35" s="52"/>
      <c r="E35" s="74"/>
      <c r="F35" s="71">
        <f>SUM(D$5:D35)</f>
        <v>0</v>
      </c>
      <c r="G35" s="72">
        <f t="shared" si="0"/>
        <v>0</v>
      </c>
      <c r="H35" s="72">
        <v>0</v>
      </c>
      <c r="I35" s="73"/>
      <c r="J35" s="72">
        <f t="shared" si="1"/>
        <v>0</v>
      </c>
      <c r="K35" s="93"/>
    </row>
    <row r="36" spans="1:11" s="57" customFormat="1">
      <c r="A36" s="68"/>
      <c r="B36" s="69"/>
      <c r="C36" s="242"/>
      <c r="D36" s="52"/>
      <c r="E36" s="70"/>
      <c r="F36" s="71">
        <f>SUM(D$5:D36)</f>
        <v>0</v>
      </c>
      <c r="G36" s="72">
        <f t="shared" si="0"/>
        <v>0</v>
      </c>
      <c r="H36" s="72">
        <v>0</v>
      </c>
      <c r="I36" s="73"/>
      <c r="J36" s="72">
        <f t="shared" si="1"/>
        <v>0</v>
      </c>
      <c r="K36" s="93"/>
    </row>
    <row r="37" spans="1:11" s="57" customFormat="1">
      <c r="A37" s="68"/>
      <c r="B37" s="69"/>
      <c r="C37" s="242"/>
      <c r="D37" s="52"/>
      <c r="E37" s="74"/>
      <c r="F37" s="71">
        <f>SUM(D$5:D37)</f>
        <v>0</v>
      </c>
      <c r="G37" s="72">
        <f t="shared" si="0"/>
        <v>0</v>
      </c>
      <c r="H37" s="72">
        <v>0</v>
      </c>
      <c r="I37" s="73"/>
      <c r="J37" s="72">
        <f t="shared" si="1"/>
        <v>0</v>
      </c>
      <c r="K37" s="93"/>
    </row>
    <row r="38" spans="1:11" s="57" customFormat="1">
      <c r="A38" s="68"/>
      <c r="B38" s="69"/>
      <c r="C38" s="242"/>
      <c r="D38" s="52"/>
      <c r="E38" s="74"/>
      <c r="F38" s="71">
        <f>SUM(D$5:D38)</f>
        <v>0</v>
      </c>
      <c r="G38" s="72">
        <f t="shared" si="0"/>
        <v>0</v>
      </c>
      <c r="H38" s="72">
        <v>0</v>
      </c>
      <c r="I38" s="73"/>
      <c r="J38" s="72">
        <f t="shared" si="1"/>
        <v>0</v>
      </c>
      <c r="K38" s="93"/>
    </row>
    <row r="39" spans="1:11" s="57" customFormat="1">
      <c r="A39" s="68"/>
      <c r="B39" s="69"/>
      <c r="C39" s="242"/>
      <c r="D39" s="52"/>
      <c r="E39" s="74"/>
      <c r="F39" s="71">
        <f>SUM(D$5:D39)</f>
        <v>0</v>
      </c>
      <c r="G39" s="72">
        <f t="shared" si="0"/>
        <v>0</v>
      </c>
      <c r="H39" s="72">
        <v>0</v>
      </c>
      <c r="I39" s="73"/>
      <c r="J39" s="72">
        <f t="shared" si="1"/>
        <v>0</v>
      </c>
      <c r="K39" s="93"/>
    </row>
    <row r="40" spans="1:11" s="57" customFormat="1">
      <c r="A40" s="68"/>
      <c r="B40" s="69"/>
      <c r="C40" s="242"/>
      <c r="D40" s="52"/>
      <c r="E40" s="70"/>
      <c r="F40" s="71">
        <f>SUM(D$5:D40)</f>
        <v>0</v>
      </c>
      <c r="G40" s="72">
        <f t="shared" si="0"/>
        <v>0</v>
      </c>
      <c r="H40" s="72">
        <v>0</v>
      </c>
      <c r="I40" s="73"/>
      <c r="J40" s="72">
        <f t="shared" si="1"/>
        <v>0</v>
      </c>
      <c r="K40" s="93"/>
    </row>
    <row r="41" spans="1:11" s="57" customFormat="1">
      <c r="A41" s="68"/>
      <c r="B41" s="69"/>
      <c r="C41" s="242"/>
      <c r="D41" s="52"/>
      <c r="E41" s="74"/>
      <c r="F41" s="71">
        <f>SUM(D$5:D41)</f>
        <v>0</v>
      </c>
      <c r="G41" s="72">
        <f t="shared" si="0"/>
        <v>0</v>
      </c>
      <c r="H41" s="72">
        <v>0</v>
      </c>
      <c r="I41" s="73"/>
      <c r="J41" s="72">
        <f t="shared" si="1"/>
        <v>0</v>
      </c>
      <c r="K41" s="93"/>
    </row>
    <row r="42" spans="1:11" s="57" customFormat="1">
      <c r="A42" s="68"/>
      <c r="B42" s="69"/>
      <c r="C42" s="242"/>
      <c r="D42" s="52"/>
      <c r="E42" s="74"/>
      <c r="F42" s="71">
        <f>SUM(D$5:D42)</f>
        <v>0</v>
      </c>
      <c r="G42" s="72">
        <f t="shared" si="0"/>
        <v>0</v>
      </c>
      <c r="H42" s="72">
        <v>0</v>
      </c>
      <c r="I42" s="73"/>
      <c r="J42" s="72">
        <f t="shared" si="1"/>
        <v>0</v>
      </c>
      <c r="K42" s="93"/>
    </row>
    <row r="43" spans="1:11" s="57" customFormat="1">
      <c r="A43" s="68"/>
      <c r="B43" s="69"/>
      <c r="C43" s="242"/>
      <c r="D43" s="52"/>
      <c r="E43" s="74"/>
      <c r="F43" s="71">
        <f>SUM(D$5:D43)</f>
        <v>0</v>
      </c>
      <c r="G43" s="72">
        <f t="shared" si="0"/>
        <v>0</v>
      </c>
      <c r="H43" s="72">
        <v>0</v>
      </c>
      <c r="I43" s="73"/>
      <c r="J43" s="72">
        <f t="shared" si="1"/>
        <v>0</v>
      </c>
      <c r="K43" s="93"/>
    </row>
    <row r="44" spans="1:11" s="57" customFormat="1">
      <c r="A44" s="68"/>
      <c r="B44" s="69"/>
      <c r="C44" s="242"/>
      <c r="D44" s="52"/>
      <c r="E44" s="74"/>
      <c r="F44" s="71">
        <f>SUM(D$5:D44)</f>
        <v>0</v>
      </c>
      <c r="G44" s="72">
        <f t="shared" si="0"/>
        <v>0</v>
      </c>
      <c r="H44" s="72">
        <v>0</v>
      </c>
      <c r="I44" s="73"/>
      <c r="J44" s="72">
        <f t="shared" si="1"/>
        <v>0</v>
      </c>
      <c r="K44" s="93"/>
    </row>
    <row r="45" spans="1:11" s="57" customFormat="1">
      <c r="A45" s="68"/>
      <c r="B45" s="69"/>
      <c r="C45" s="242"/>
      <c r="D45" s="52"/>
      <c r="E45" s="74"/>
      <c r="F45" s="71">
        <f>SUM(D$5:D45)</f>
        <v>0</v>
      </c>
      <c r="G45" s="72">
        <f t="shared" si="0"/>
        <v>0</v>
      </c>
      <c r="H45" s="72">
        <v>0</v>
      </c>
      <c r="I45" s="73"/>
      <c r="J45" s="72">
        <f t="shared" si="1"/>
        <v>0</v>
      </c>
      <c r="K45" s="93"/>
    </row>
    <row r="46" spans="1:11" s="57" customFormat="1">
      <c r="A46" s="68"/>
      <c r="B46" s="69"/>
      <c r="C46" s="242"/>
      <c r="D46" s="52"/>
      <c r="E46" s="70"/>
      <c r="F46" s="71">
        <f>SUM(D$5:D46)</f>
        <v>0</v>
      </c>
      <c r="G46" s="72">
        <f t="shared" si="0"/>
        <v>0</v>
      </c>
      <c r="H46" s="72">
        <v>0</v>
      </c>
      <c r="I46" s="73"/>
      <c r="J46" s="72">
        <f t="shared" si="1"/>
        <v>0</v>
      </c>
      <c r="K46" s="93"/>
    </row>
    <row r="47" spans="1:11" s="57" customFormat="1">
      <c r="A47" s="68"/>
      <c r="B47" s="69"/>
      <c r="C47" s="242"/>
      <c r="D47" s="52"/>
      <c r="E47" s="74"/>
      <c r="F47" s="71">
        <f>SUM(D$5:D47)</f>
        <v>0</v>
      </c>
      <c r="G47" s="72">
        <f t="shared" si="0"/>
        <v>0</v>
      </c>
      <c r="H47" s="72">
        <v>0</v>
      </c>
      <c r="I47" s="73"/>
      <c r="J47" s="72">
        <f t="shared" si="1"/>
        <v>0</v>
      </c>
      <c r="K47" s="93"/>
    </row>
    <row r="48" spans="1:11" s="57" customFormat="1">
      <c r="A48" s="68"/>
      <c r="B48" s="69"/>
      <c r="C48" s="242"/>
      <c r="D48" s="52"/>
      <c r="E48" s="74"/>
      <c r="F48" s="71">
        <f>SUM(D$5:D48)</f>
        <v>0</v>
      </c>
      <c r="G48" s="72">
        <f t="shared" si="0"/>
        <v>0</v>
      </c>
      <c r="H48" s="72">
        <v>0</v>
      </c>
      <c r="I48" s="73"/>
      <c r="J48" s="72">
        <f t="shared" si="1"/>
        <v>0</v>
      </c>
      <c r="K48" s="93"/>
    </row>
    <row r="49" spans="1:11" s="57" customFormat="1">
      <c r="A49" s="68"/>
      <c r="B49" s="69"/>
      <c r="C49" s="242"/>
      <c r="D49" s="52"/>
      <c r="E49" s="74"/>
      <c r="F49" s="71">
        <f>SUM(D$5:D49)</f>
        <v>0</v>
      </c>
      <c r="G49" s="72">
        <f t="shared" si="0"/>
        <v>0</v>
      </c>
      <c r="H49" s="72">
        <v>0</v>
      </c>
      <c r="I49" s="73"/>
      <c r="J49" s="72">
        <f t="shared" si="1"/>
        <v>0</v>
      </c>
      <c r="K49" s="93"/>
    </row>
    <row r="50" spans="1:11" s="57" customFormat="1">
      <c r="A50" s="68"/>
      <c r="B50" s="69"/>
      <c r="C50" s="242"/>
      <c r="D50" s="52"/>
      <c r="E50" s="74"/>
      <c r="F50" s="71">
        <f>SUM(D$5:D50)</f>
        <v>0</v>
      </c>
      <c r="G50" s="72">
        <f t="shared" si="0"/>
        <v>0</v>
      </c>
      <c r="H50" s="72">
        <v>0</v>
      </c>
      <c r="I50" s="73"/>
      <c r="J50" s="72">
        <f t="shared" si="1"/>
        <v>0</v>
      </c>
      <c r="K50" s="93"/>
    </row>
    <row r="51" spans="1:11" s="57" customFormat="1">
      <c r="A51" s="68"/>
      <c r="B51" s="69"/>
      <c r="C51" s="242"/>
      <c r="D51" s="52"/>
      <c r="E51" s="74"/>
      <c r="F51" s="71">
        <f>SUM(D$5:D51)</f>
        <v>0</v>
      </c>
      <c r="G51" s="72">
        <f t="shared" si="0"/>
        <v>0</v>
      </c>
      <c r="H51" s="72">
        <v>0</v>
      </c>
      <c r="I51" s="73"/>
      <c r="J51" s="72">
        <f t="shared" si="1"/>
        <v>0</v>
      </c>
      <c r="K51" s="93"/>
    </row>
    <row r="52" spans="1:11" s="57" customFormat="1">
      <c r="A52" s="68"/>
      <c r="B52" s="69"/>
      <c r="C52" s="242"/>
      <c r="D52" s="52"/>
      <c r="E52" s="74"/>
      <c r="F52" s="71">
        <f>SUM(D$5:D52)</f>
        <v>0</v>
      </c>
      <c r="G52" s="72">
        <f t="shared" si="0"/>
        <v>0</v>
      </c>
      <c r="H52" s="72">
        <v>0</v>
      </c>
      <c r="I52" s="73"/>
      <c r="J52" s="72">
        <f t="shared" si="1"/>
        <v>0</v>
      </c>
      <c r="K52" s="93"/>
    </row>
    <row r="53" spans="1:11" s="57" customFormat="1">
      <c r="A53" s="68"/>
      <c r="B53" s="69"/>
      <c r="C53" s="242"/>
      <c r="D53" s="52"/>
      <c r="E53" s="74"/>
      <c r="F53" s="71">
        <f>SUM(D$5:D53)</f>
        <v>0</v>
      </c>
      <c r="G53" s="72">
        <f t="shared" si="0"/>
        <v>0</v>
      </c>
      <c r="H53" s="72">
        <v>0</v>
      </c>
      <c r="I53" s="73"/>
      <c r="J53" s="72">
        <f t="shared" si="1"/>
        <v>0</v>
      </c>
      <c r="K53" s="93"/>
    </row>
    <row r="54" spans="1:11" s="57" customFormat="1">
      <c r="A54" s="68"/>
      <c r="B54" s="69"/>
      <c r="C54" s="242"/>
      <c r="D54" s="52"/>
      <c r="E54" s="70"/>
      <c r="F54" s="71">
        <f>SUM(D$5:D54)</f>
        <v>0</v>
      </c>
      <c r="G54" s="72">
        <f t="shared" si="0"/>
        <v>0</v>
      </c>
      <c r="H54" s="72">
        <v>0</v>
      </c>
      <c r="I54" s="73"/>
      <c r="J54" s="72">
        <f t="shared" si="1"/>
        <v>0</v>
      </c>
      <c r="K54" s="93"/>
    </row>
    <row r="55" spans="1:11" s="57" customFormat="1">
      <c r="A55" s="68"/>
      <c r="B55" s="69"/>
      <c r="C55" s="242"/>
      <c r="D55" s="52"/>
      <c r="E55" s="74"/>
      <c r="F55" s="71">
        <f>SUM(D$5:D55)</f>
        <v>0</v>
      </c>
      <c r="G55" s="72">
        <f t="shared" si="0"/>
        <v>0</v>
      </c>
      <c r="H55" s="72">
        <v>0</v>
      </c>
      <c r="I55" s="73"/>
      <c r="J55" s="72">
        <f t="shared" si="1"/>
        <v>0</v>
      </c>
      <c r="K55" s="93"/>
    </row>
    <row r="56" spans="1:11" s="57" customFormat="1">
      <c r="A56" s="68"/>
      <c r="B56" s="69"/>
      <c r="C56" s="242"/>
      <c r="D56" s="52"/>
      <c r="E56" s="74"/>
      <c r="F56" s="71">
        <f>SUM(D$5:D56)</f>
        <v>0</v>
      </c>
      <c r="G56" s="72">
        <f t="shared" si="0"/>
        <v>0</v>
      </c>
      <c r="H56" s="72">
        <v>0</v>
      </c>
      <c r="I56" s="73"/>
      <c r="J56" s="72">
        <f t="shared" si="1"/>
        <v>0</v>
      </c>
      <c r="K56" s="93"/>
    </row>
    <row r="57" spans="1:11" s="57" customFormat="1">
      <c r="A57" s="68"/>
      <c r="B57" s="69"/>
      <c r="C57" s="242"/>
      <c r="D57" s="52"/>
      <c r="E57" s="74"/>
      <c r="F57" s="71">
        <f>SUM(D$5:D57)</f>
        <v>0</v>
      </c>
      <c r="G57" s="72">
        <f t="shared" si="0"/>
        <v>0</v>
      </c>
      <c r="H57" s="72">
        <v>0</v>
      </c>
      <c r="I57" s="73"/>
      <c r="J57" s="72">
        <f t="shared" si="1"/>
        <v>0</v>
      </c>
      <c r="K57" s="93"/>
    </row>
    <row r="58" spans="1:11" s="57" customFormat="1">
      <c r="A58" s="68"/>
      <c r="B58" s="69"/>
      <c r="C58" s="242"/>
      <c r="D58" s="52"/>
      <c r="E58" s="70"/>
      <c r="F58" s="71">
        <f>SUM(D$5:D58)</f>
        <v>0</v>
      </c>
      <c r="G58" s="72">
        <f t="shared" si="0"/>
        <v>0</v>
      </c>
      <c r="H58" s="72">
        <v>0</v>
      </c>
      <c r="I58" s="73"/>
      <c r="J58" s="72">
        <f t="shared" si="1"/>
        <v>0</v>
      </c>
      <c r="K58" s="93"/>
    </row>
    <row r="59" spans="1:11" s="57" customFormat="1">
      <c r="A59" s="68"/>
      <c r="B59" s="69"/>
      <c r="C59" s="242"/>
      <c r="D59" s="52"/>
      <c r="E59" s="74"/>
      <c r="F59" s="71">
        <f>SUM(D$5:D59)</f>
        <v>0</v>
      </c>
      <c r="G59" s="72">
        <f t="shared" si="0"/>
        <v>0</v>
      </c>
      <c r="H59" s="72">
        <v>0</v>
      </c>
      <c r="I59" s="73"/>
      <c r="J59" s="72">
        <f t="shared" si="1"/>
        <v>0</v>
      </c>
      <c r="K59" s="93"/>
    </row>
    <row r="60" spans="1:11" s="57" customFormat="1">
      <c r="A60" s="68"/>
      <c r="B60" s="69"/>
      <c r="C60" s="242"/>
      <c r="D60" s="52"/>
      <c r="E60" s="74"/>
      <c r="F60" s="71">
        <f>SUM(D$5:D60)</f>
        <v>0</v>
      </c>
      <c r="G60" s="72">
        <f t="shared" si="0"/>
        <v>0</v>
      </c>
      <c r="H60" s="72">
        <v>0</v>
      </c>
      <c r="I60" s="73"/>
      <c r="J60" s="72">
        <f t="shared" si="1"/>
        <v>0</v>
      </c>
      <c r="K60" s="93"/>
    </row>
    <row r="61" spans="1:11" s="57" customFormat="1">
      <c r="A61" s="68"/>
      <c r="B61" s="69"/>
      <c r="C61" s="242"/>
      <c r="D61" s="52"/>
      <c r="E61" s="74"/>
      <c r="F61" s="71">
        <f>SUM(D$5:D61)</f>
        <v>0</v>
      </c>
      <c r="G61" s="72">
        <f t="shared" si="0"/>
        <v>0</v>
      </c>
      <c r="H61" s="72">
        <v>0</v>
      </c>
      <c r="I61" s="73"/>
      <c r="J61" s="72">
        <f t="shared" si="1"/>
        <v>0</v>
      </c>
      <c r="K61" s="93"/>
    </row>
    <row r="62" spans="1:11" s="57" customFormat="1">
      <c r="A62" s="68"/>
      <c r="B62" s="69"/>
      <c r="C62" s="242"/>
      <c r="D62" s="52"/>
      <c r="E62" s="74"/>
      <c r="F62" s="71">
        <f>SUM(D$5:D62)</f>
        <v>0</v>
      </c>
      <c r="G62" s="72">
        <f t="shared" si="0"/>
        <v>0</v>
      </c>
      <c r="H62" s="72">
        <v>0</v>
      </c>
      <c r="I62" s="73"/>
      <c r="J62" s="72">
        <f t="shared" si="1"/>
        <v>0</v>
      </c>
      <c r="K62" s="93"/>
    </row>
    <row r="63" spans="1:11" s="57" customFormat="1">
      <c r="A63" s="68"/>
      <c r="B63" s="69"/>
      <c r="C63" s="242"/>
      <c r="D63" s="52"/>
      <c r="E63" s="70"/>
      <c r="F63" s="71">
        <f>SUM(D$5:D63)</f>
        <v>0</v>
      </c>
      <c r="G63" s="72">
        <f t="shared" si="0"/>
        <v>0</v>
      </c>
      <c r="H63" s="72">
        <v>0</v>
      </c>
      <c r="I63" s="73"/>
      <c r="J63" s="72">
        <f t="shared" si="1"/>
        <v>0</v>
      </c>
      <c r="K63" s="93"/>
    </row>
    <row r="64" spans="1:11" s="57" customFormat="1">
      <c r="A64" s="68"/>
      <c r="B64" s="69"/>
      <c r="C64" s="242"/>
      <c r="D64" s="52"/>
      <c r="E64" s="74"/>
      <c r="F64" s="71">
        <f>SUM(D$5:D64)</f>
        <v>0</v>
      </c>
      <c r="G64" s="72">
        <f t="shared" si="0"/>
        <v>0</v>
      </c>
      <c r="H64" s="72">
        <v>0</v>
      </c>
      <c r="I64" s="73"/>
      <c r="J64" s="72">
        <f t="shared" si="1"/>
        <v>0</v>
      </c>
      <c r="K64" s="93"/>
    </row>
    <row r="65" spans="1:11" s="57" customFormat="1">
      <c r="A65" s="68"/>
      <c r="B65" s="69"/>
      <c r="C65" s="242"/>
      <c r="D65" s="52"/>
      <c r="E65" s="74"/>
      <c r="F65" s="71">
        <f>SUM(D$5:D65)</f>
        <v>0</v>
      </c>
      <c r="G65" s="72">
        <f t="shared" si="0"/>
        <v>0</v>
      </c>
      <c r="H65" s="72">
        <v>0</v>
      </c>
      <c r="I65" s="73"/>
      <c r="J65" s="72">
        <f t="shared" si="1"/>
        <v>0</v>
      </c>
      <c r="K65" s="93"/>
    </row>
    <row r="66" spans="1:11" s="57" customFormat="1">
      <c r="A66" s="68"/>
      <c r="B66" s="69"/>
      <c r="C66" s="242"/>
      <c r="D66" s="52"/>
      <c r="E66" s="74"/>
      <c r="F66" s="71">
        <f>SUM(D$5:D66)</f>
        <v>0</v>
      </c>
      <c r="G66" s="72">
        <f t="shared" si="0"/>
        <v>0</v>
      </c>
      <c r="H66" s="72">
        <v>0</v>
      </c>
      <c r="I66" s="73"/>
      <c r="J66" s="72">
        <f t="shared" si="1"/>
        <v>0</v>
      </c>
      <c r="K66" s="93"/>
    </row>
    <row r="67" spans="1:11" s="57" customFormat="1">
      <c r="A67" s="68"/>
      <c r="B67" s="69"/>
      <c r="C67" s="242"/>
      <c r="D67" s="52"/>
      <c r="E67" s="74"/>
      <c r="F67" s="71">
        <f>SUM(D$5:D67)</f>
        <v>0</v>
      </c>
      <c r="G67" s="72">
        <f t="shared" si="0"/>
        <v>0</v>
      </c>
      <c r="H67" s="72">
        <v>0</v>
      </c>
      <c r="I67" s="73"/>
      <c r="J67" s="72">
        <f t="shared" si="1"/>
        <v>0</v>
      </c>
      <c r="K67" s="93"/>
    </row>
    <row r="68" spans="1:11" s="57" customFormat="1">
      <c r="A68" s="68"/>
      <c r="B68" s="69"/>
      <c r="C68" s="242"/>
      <c r="D68" s="52"/>
      <c r="E68" s="74"/>
      <c r="F68" s="71">
        <f>SUM(D$5:D68)</f>
        <v>0</v>
      </c>
      <c r="G68" s="72">
        <f t="shared" si="0"/>
        <v>0</v>
      </c>
      <c r="H68" s="72">
        <v>0</v>
      </c>
      <c r="I68" s="73"/>
      <c r="J68" s="72">
        <f t="shared" si="1"/>
        <v>0</v>
      </c>
      <c r="K68" s="93"/>
    </row>
    <row r="69" spans="1:11" s="57" customFormat="1">
      <c r="A69" s="68"/>
      <c r="B69" s="69"/>
      <c r="C69" s="242"/>
      <c r="D69" s="52"/>
      <c r="E69" s="74"/>
      <c r="F69" s="71">
        <f>SUM(D$5:D69)</f>
        <v>0</v>
      </c>
      <c r="G69" s="72">
        <f t="shared" si="0"/>
        <v>0</v>
      </c>
      <c r="H69" s="72">
        <v>0</v>
      </c>
      <c r="I69" s="73"/>
      <c r="J69" s="72">
        <f t="shared" si="1"/>
        <v>0</v>
      </c>
      <c r="K69" s="93"/>
    </row>
    <row r="70" spans="1:11" s="57" customFormat="1">
      <c r="A70" s="68"/>
      <c r="B70" s="69"/>
      <c r="C70" s="242"/>
      <c r="D70" s="52"/>
      <c r="E70" s="74"/>
      <c r="F70" s="71">
        <f>SUM(D$5:D70)</f>
        <v>0</v>
      </c>
      <c r="G70" s="72">
        <f t="shared" si="0"/>
        <v>0</v>
      </c>
      <c r="H70" s="72">
        <v>0</v>
      </c>
      <c r="I70" s="73"/>
      <c r="J70" s="72">
        <f t="shared" si="1"/>
        <v>0</v>
      </c>
      <c r="K70" s="93"/>
    </row>
    <row r="71" spans="1:11" s="57" customFormat="1">
      <c r="A71" s="68"/>
      <c r="B71" s="69"/>
      <c r="C71" s="242"/>
      <c r="D71" s="52"/>
      <c r="E71" s="74"/>
      <c r="F71" s="71">
        <f>SUM(D$5:D71)</f>
        <v>0</v>
      </c>
      <c r="G71" s="72">
        <f t="shared" si="0"/>
        <v>0</v>
      </c>
      <c r="H71" s="72">
        <v>0</v>
      </c>
      <c r="I71" s="73"/>
      <c r="J71" s="72">
        <f t="shared" si="1"/>
        <v>0</v>
      </c>
      <c r="K71" s="93"/>
    </row>
    <row r="72" spans="1:11" s="57" customFormat="1">
      <c r="A72" s="68"/>
      <c r="B72" s="69"/>
      <c r="C72" s="242"/>
      <c r="D72" s="52"/>
      <c r="E72" s="70"/>
      <c r="F72" s="71">
        <f>SUM(D$5:D72)</f>
        <v>0</v>
      </c>
      <c r="G72" s="72">
        <f t="shared" ref="G72:G135" si="2">+D72-H72</f>
        <v>0</v>
      </c>
      <c r="H72" s="72">
        <v>0</v>
      </c>
      <c r="I72" s="73"/>
      <c r="J72" s="72">
        <f t="shared" ref="J72:J135" si="3">IF(OR(G72&gt;0,I72="X",C72="Income from customers"),0,G72)</f>
        <v>0</v>
      </c>
      <c r="K72" s="93"/>
    </row>
    <row r="73" spans="1:11" s="57" customFormat="1">
      <c r="A73" s="68"/>
      <c r="B73" s="69"/>
      <c r="C73" s="242"/>
      <c r="D73" s="52"/>
      <c r="E73" s="74"/>
      <c r="F73" s="71">
        <f>SUM(D$5:D73)</f>
        <v>0</v>
      </c>
      <c r="G73" s="72">
        <f t="shared" si="2"/>
        <v>0</v>
      </c>
      <c r="H73" s="72">
        <v>0</v>
      </c>
      <c r="I73" s="73"/>
      <c r="J73" s="72">
        <f t="shared" si="3"/>
        <v>0</v>
      </c>
      <c r="K73" s="93"/>
    </row>
    <row r="74" spans="1:11" s="57" customFormat="1">
      <c r="A74" s="68"/>
      <c r="B74" s="69"/>
      <c r="C74" s="242"/>
      <c r="D74" s="52"/>
      <c r="E74" s="74"/>
      <c r="F74" s="71">
        <f>SUM(D$5:D74)</f>
        <v>0</v>
      </c>
      <c r="G74" s="72">
        <f t="shared" si="2"/>
        <v>0</v>
      </c>
      <c r="H74" s="72">
        <v>0</v>
      </c>
      <c r="I74" s="73"/>
      <c r="J74" s="72">
        <f t="shared" si="3"/>
        <v>0</v>
      </c>
      <c r="K74" s="93"/>
    </row>
    <row r="75" spans="1:11" s="57" customFormat="1">
      <c r="A75" s="68"/>
      <c r="B75" s="69"/>
      <c r="C75" s="242"/>
      <c r="D75" s="52"/>
      <c r="E75" s="74"/>
      <c r="F75" s="71">
        <f>SUM(D$5:D75)</f>
        <v>0</v>
      </c>
      <c r="G75" s="72">
        <f t="shared" si="2"/>
        <v>0</v>
      </c>
      <c r="H75" s="72">
        <v>0</v>
      </c>
      <c r="I75" s="73"/>
      <c r="J75" s="72">
        <f t="shared" si="3"/>
        <v>0</v>
      </c>
      <c r="K75" s="93"/>
    </row>
    <row r="76" spans="1:11" s="57" customFormat="1">
      <c r="A76" s="68"/>
      <c r="B76" s="69"/>
      <c r="C76" s="242"/>
      <c r="D76" s="52"/>
      <c r="E76" s="70"/>
      <c r="F76" s="71">
        <f>SUM(D$5:D76)</f>
        <v>0</v>
      </c>
      <c r="G76" s="72">
        <f t="shared" si="2"/>
        <v>0</v>
      </c>
      <c r="H76" s="72">
        <v>0</v>
      </c>
      <c r="I76" s="73"/>
      <c r="J76" s="72">
        <f t="shared" si="3"/>
        <v>0</v>
      </c>
      <c r="K76" s="93"/>
    </row>
    <row r="77" spans="1:11" s="57" customFormat="1">
      <c r="A77" s="68"/>
      <c r="B77" s="69"/>
      <c r="C77" s="242"/>
      <c r="D77" s="52"/>
      <c r="E77" s="74"/>
      <c r="F77" s="71">
        <f>SUM(D$5:D77)</f>
        <v>0</v>
      </c>
      <c r="G77" s="72">
        <f t="shared" si="2"/>
        <v>0</v>
      </c>
      <c r="H77" s="72">
        <v>0</v>
      </c>
      <c r="I77" s="73"/>
      <c r="J77" s="72">
        <f t="shared" si="3"/>
        <v>0</v>
      </c>
      <c r="K77" s="93"/>
    </row>
    <row r="78" spans="1:11" s="57" customFormat="1">
      <c r="A78" s="68"/>
      <c r="B78" s="69"/>
      <c r="C78" s="242"/>
      <c r="D78" s="52"/>
      <c r="E78" s="74"/>
      <c r="F78" s="71">
        <f>SUM(D$5:D78)</f>
        <v>0</v>
      </c>
      <c r="G78" s="72">
        <f t="shared" si="2"/>
        <v>0</v>
      </c>
      <c r="H78" s="72">
        <v>0</v>
      </c>
      <c r="I78" s="73"/>
      <c r="J78" s="72">
        <f t="shared" si="3"/>
        <v>0</v>
      </c>
      <c r="K78" s="93"/>
    </row>
    <row r="79" spans="1:11" s="57" customFormat="1">
      <c r="A79" s="68"/>
      <c r="B79" s="69"/>
      <c r="C79" s="242"/>
      <c r="D79" s="52"/>
      <c r="E79" s="74"/>
      <c r="F79" s="71">
        <f>SUM(D$5:D79)</f>
        <v>0</v>
      </c>
      <c r="G79" s="72">
        <f t="shared" si="2"/>
        <v>0</v>
      </c>
      <c r="H79" s="72">
        <v>0</v>
      </c>
      <c r="I79" s="73"/>
      <c r="J79" s="72">
        <f t="shared" si="3"/>
        <v>0</v>
      </c>
      <c r="K79" s="93"/>
    </row>
    <row r="80" spans="1:11" s="57" customFormat="1">
      <c r="A80" s="68"/>
      <c r="B80" s="69"/>
      <c r="C80" s="242"/>
      <c r="D80" s="52"/>
      <c r="E80" s="74"/>
      <c r="F80" s="71">
        <f>SUM(D$5:D80)</f>
        <v>0</v>
      </c>
      <c r="G80" s="72">
        <f t="shared" si="2"/>
        <v>0</v>
      </c>
      <c r="H80" s="72">
        <v>0</v>
      </c>
      <c r="I80" s="73"/>
      <c r="J80" s="72">
        <f t="shared" si="3"/>
        <v>0</v>
      </c>
      <c r="K80" s="93"/>
    </row>
    <row r="81" spans="1:11" s="57" customFormat="1">
      <c r="A81" s="68"/>
      <c r="B81" s="69"/>
      <c r="C81" s="242"/>
      <c r="D81" s="52"/>
      <c r="E81" s="74"/>
      <c r="F81" s="71">
        <f>SUM(D$5:D81)</f>
        <v>0</v>
      </c>
      <c r="G81" s="72">
        <f t="shared" si="2"/>
        <v>0</v>
      </c>
      <c r="H81" s="72">
        <v>0</v>
      </c>
      <c r="I81" s="73"/>
      <c r="J81" s="72">
        <f t="shared" si="3"/>
        <v>0</v>
      </c>
      <c r="K81" s="93"/>
    </row>
    <row r="82" spans="1:11" s="57" customFormat="1">
      <c r="A82" s="68"/>
      <c r="B82" s="69"/>
      <c r="C82" s="242"/>
      <c r="D82" s="52"/>
      <c r="E82" s="70"/>
      <c r="F82" s="71">
        <f>SUM(D$5:D82)</f>
        <v>0</v>
      </c>
      <c r="G82" s="72">
        <f t="shared" si="2"/>
        <v>0</v>
      </c>
      <c r="H82" s="72">
        <v>0</v>
      </c>
      <c r="I82" s="73"/>
      <c r="J82" s="72">
        <f t="shared" si="3"/>
        <v>0</v>
      </c>
      <c r="K82" s="93"/>
    </row>
    <row r="83" spans="1:11" s="57" customFormat="1">
      <c r="A83" s="68"/>
      <c r="B83" s="69"/>
      <c r="C83" s="242"/>
      <c r="D83" s="52"/>
      <c r="E83" s="74"/>
      <c r="F83" s="71">
        <f>SUM(D$5:D83)</f>
        <v>0</v>
      </c>
      <c r="G83" s="72">
        <f t="shared" si="2"/>
        <v>0</v>
      </c>
      <c r="H83" s="72">
        <v>0</v>
      </c>
      <c r="I83" s="73"/>
      <c r="J83" s="72">
        <f t="shared" si="3"/>
        <v>0</v>
      </c>
      <c r="K83" s="93"/>
    </row>
    <row r="84" spans="1:11" s="57" customFormat="1">
      <c r="A84" s="68"/>
      <c r="B84" s="69"/>
      <c r="C84" s="242"/>
      <c r="D84" s="52"/>
      <c r="E84" s="74"/>
      <c r="F84" s="71">
        <f>SUM(D$5:D84)</f>
        <v>0</v>
      </c>
      <c r="G84" s="72">
        <f t="shared" si="2"/>
        <v>0</v>
      </c>
      <c r="H84" s="72">
        <v>0</v>
      </c>
      <c r="I84" s="73"/>
      <c r="J84" s="72">
        <f t="shared" si="3"/>
        <v>0</v>
      </c>
      <c r="K84" s="93"/>
    </row>
    <row r="85" spans="1:11" s="57" customFormat="1">
      <c r="A85" s="68"/>
      <c r="B85" s="69"/>
      <c r="C85" s="242"/>
      <c r="D85" s="52"/>
      <c r="E85" s="74"/>
      <c r="F85" s="71">
        <f>SUM(D$5:D85)</f>
        <v>0</v>
      </c>
      <c r="G85" s="72">
        <f t="shared" si="2"/>
        <v>0</v>
      </c>
      <c r="H85" s="72">
        <v>0</v>
      </c>
      <c r="I85" s="73"/>
      <c r="J85" s="72">
        <f t="shared" si="3"/>
        <v>0</v>
      </c>
      <c r="K85" s="93"/>
    </row>
    <row r="86" spans="1:11" s="57" customFormat="1">
      <c r="A86" s="68"/>
      <c r="B86" s="69"/>
      <c r="C86" s="242"/>
      <c r="D86" s="52"/>
      <c r="E86" s="74"/>
      <c r="F86" s="71">
        <f>SUM(D$5:D86)</f>
        <v>0</v>
      </c>
      <c r="G86" s="72">
        <f t="shared" si="2"/>
        <v>0</v>
      </c>
      <c r="H86" s="72">
        <v>0</v>
      </c>
      <c r="I86" s="73"/>
      <c r="J86" s="72">
        <f t="shared" si="3"/>
        <v>0</v>
      </c>
      <c r="K86" s="93"/>
    </row>
    <row r="87" spans="1:11" s="57" customFormat="1">
      <c r="A87" s="68"/>
      <c r="B87" s="69"/>
      <c r="C87" s="242"/>
      <c r="D87" s="52"/>
      <c r="E87" s="74"/>
      <c r="F87" s="71">
        <f>SUM(D$5:D87)</f>
        <v>0</v>
      </c>
      <c r="G87" s="72">
        <f t="shared" si="2"/>
        <v>0</v>
      </c>
      <c r="H87" s="72">
        <v>0</v>
      </c>
      <c r="I87" s="73"/>
      <c r="J87" s="72">
        <f t="shared" si="3"/>
        <v>0</v>
      </c>
      <c r="K87" s="93"/>
    </row>
    <row r="88" spans="1:11" s="57" customFormat="1">
      <c r="A88" s="68"/>
      <c r="B88" s="69"/>
      <c r="C88" s="242"/>
      <c r="D88" s="52"/>
      <c r="E88" s="74"/>
      <c r="F88" s="71">
        <f>SUM(D$5:D88)</f>
        <v>0</v>
      </c>
      <c r="G88" s="72">
        <f t="shared" si="2"/>
        <v>0</v>
      </c>
      <c r="H88" s="72">
        <v>0</v>
      </c>
      <c r="I88" s="73"/>
      <c r="J88" s="72">
        <f t="shared" si="3"/>
        <v>0</v>
      </c>
      <c r="K88" s="93"/>
    </row>
    <row r="89" spans="1:11" s="57" customFormat="1">
      <c r="A89" s="68"/>
      <c r="B89" s="69"/>
      <c r="C89" s="242"/>
      <c r="D89" s="52"/>
      <c r="E89" s="74"/>
      <c r="F89" s="71">
        <f>SUM(D$5:D89)</f>
        <v>0</v>
      </c>
      <c r="G89" s="72">
        <f t="shared" si="2"/>
        <v>0</v>
      </c>
      <c r="H89" s="72">
        <v>0</v>
      </c>
      <c r="I89" s="73"/>
      <c r="J89" s="72">
        <f t="shared" si="3"/>
        <v>0</v>
      </c>
      <c r="K89" s="93"/>
    </row>
    <row r="90" spans="1:11" s="57" customFormat="1">
      <c r="A90" s="68"/>
      <c r="B90" s="69"/>
      <c r="C90" s="242"/>
      <c r="D90" s="52"/>
      <c r="E90" s="74"/>
      <c r="F90" s="71">
        <f>SUM(D$5:D90)</f>
        <v>0</v>
      </c>
      <c r="G90" s="72">
        <f t="shared" si="2"/>
        <v>0</v>
      </c>
      <c r="H90" s="72">
        <v>0</v>
      </c>
      <c r="I90" s="73"/>
      <c r="J90" s="72">
        <f t="shared" si="3"/>
        <v>0</v>
      </c>
      <c r="K90" s="93"/>
    </row>
    <row r="91" spans="1:11" s="57" customFormat="1">
      <c r="A91" s="68"/>
      <c r="B91" s="69"/>
      <c r="C91" s="242"/>
      <c r="D91" s="52"/>
      <c r="E91" s="74"/>
      <c r="F91" s="71">
        <f>SUM(D$5:D91)</f>
        <v>0</v>
      </c>
      <c r="G91" s="72">
        <f t="shared" si="2"/>
        <v>0</v>
      </c>
      <c r="H91" s="72">
        <v>0</v>
      </c>
      <c r="I91" s="73"/>
      <c r="J91" s="72">
        <f t="shared" si="3"/>
        <v>0</v>
      </c>
      <c r="K91" s="93"/>
    </row>
    <row r="92" spans="1:11" s="57" customFormat="1">
      <c r="A92" s="68"/>
      <c r="B92" s="69"/>
      <c r="C92" s="242"/>
      <c r="D92" s="52"/>
      <c r="E92" s="74"/>
      <c r="F92" s="71">
        <f>SUM(D$5:D92)</f>
        <v>0</v>
      </c>
      <c r="G92" s="72">
        <f t="shared" si="2"/>
        <v>0</v>
      </c>
      <c r="H92" s="72">
        <v>0</v>
      </c>
      <c r="I92" s="73"/>
      <c r="J92" s="72">
        <f t="shared" si="3"/>
        <v>0</v>
      </c>
      <c r="K92" s="93"/>
    </row>
    <row r="93" spans="1:11" s="57" customFormat="1">
      <c r="A93" s="68"/>
      <c r="B93" s="69"/>
      <c r="C93" s="242"/>
      <c r="D93" s="52"/>
      <c r="E93" s="74"/>
      <c r="F93" s="71">
        <f>SUM(D$5:D93)</f>
        <v>0</v>
      </c>
      <c r="G93" s="72">
        <f t="shared" si="2"/>
        <v>0</v>
      </c>
      <c r="H93" s="72">
        <v>0</v>
      </c>
      <c r="I93" s="73"/>
      <c r="J93" s="72">
        <f t="shared" si="3"/>
        <v>0</v>
      </c>
      <c r="K93" s="93"/>
    </row>
    <row r="94" spans="1:11" s="57" customFormat="1">
      <c r="A94" s="68"/>
      <c r="B94" s="69"/>
      <c r="C94" s="242"/>
      <c r="D94" s="52"/>
      <c r="E94" s="74"/>
      <c r="F94" s="71">
        <f>SUM(D$5:D94)</f>
        <v>0</v>
      </c>
      <c r="G94" s="72">
        <f t="shared" si="2"/>
        <v>0</v>
      </c>
      <c r="H94" s="72">
        <v>0</v>
      </c>
      <c r="I94" s="73"/>
      <c r="J94" s="72">
        <f t="shared" si="3"/>
        <v>0</v>
      </c>
      <c r="K94" s="93"/>
    </row>
    <row r="95" spans="1:11" s="57" customFormat="1">
      <c r="A95" s="68"/>
      <c r="B95" s="69"/>
      <c r="C95" s="242"/>
      <c r="D95" s="52"/>
      <c r="E95" s="70"/>
      <c r="F95" s="71">
        <f>SUM(D$5:D95)</f>
        <v>0</v>
      </c>
      <c r="G95" s="72">
        <f t="shared" si="2"/>
        <v>0</v>
      </c>
      <c r="H95" s="72">
        <v>0</v>
      </c>
      <c r="I95" s="73"/>
      <c r="J95" s="72">
        <f t="shared" si="3"/>
        <v>0</v>
      </c>
      <c r="K95" s="93"/>
    </row>
    <row r="96" spans="1:11" s="57" customFormat="1">
      <c r="A96" s="68"/>
      <c r="B96" s="69"/>
      <c r="C96" s="242"/>
      <c r="D96" s="52"/>
      <c r="E96" s="70"/>
      <c r="F96" s="71">
        <f>SUM(D$5:D96)</f>
        <v>0</v>
      </c>
      <c r="G96" s="72">
        <f t="shared" si="2"/>
        <v>0</v>
      </c>
      <c r="H96" s="72">
        <v>0</v>
      </c>
      <c r="I96" s="73"/>
      <c r="J96" s="72">
        <f t="shared" si="3"/>
        <v>0</v>
      </c>
      <c r="K96" s="93"/>
    </row>
    <row r="97" spans="1:11" s="57" customFormat="1">
      <c r="A97" s="68"/>
      <c r="B97" s="69"/>
      <c r="C97" s="242"/>
      <c r="D97" s="52"/>
      <c r="E97" s="74"/>
      <c r="F97" s="71">
        <f>SUM(D$5:D97)</f>
        <v>0</v>
      </c>
      <c r="G97" s="72">
        <f t="shared" si="2"/>
        <v>0</v>
      </c>
      <c r="H97" s="72">
        <v>0</v>
      </c>
      <c r="I97" s="73"/>
      <c r="J97" s="72">
        <f t="shared" si="3"/>
        <v>0</v>
      </c>
      <c r="K97" s="93"/>
    </row>
    <row r="98" spans="1:11" s="57" customFormat="1">
      <c r="A98" s="68"/>
      <c r="B98" s="69"/>
      <c r="C98" s="242"/>
      <c r="D98" s="52"/>
      <c r="E98" s="74"/>
      <c r="F98" s="71">
        <f>SUM(D$5:D98)</f>
        <v>0</v>
      </c>
      <c r="G98" s="72">
        <f t="shared" si="2"/>
        <v>0</v>
      </c>
      <c r="H98" s="72">
        <v>0</v>
      </c>
      <c r="I98" s="73"/>
      <c r="J98" s="72">
        <f t="shared" si="3"/>
        <v>0</v>
      </c>
      <c r="K98" s="93"/>
    </row>
    <row r="99" spans="1:11" s="57" customFormat="1">
      <c r="A99" s="68"/>
      <c r="B99" s="69"/>
      <c r="C99" s="242"/>
      <c r="D99" s="52"/>
      <c r="E99" s="70"/>
      <c r="F99" s="71">
        <f>SUM(D$5:D99)</f>
        <v>0</v>
      </c>
      <c r="G99" s="72">
        <f t="shared" si="2"/>
        <v>0</v>
      </c>
      <c r="H99" s="72">
        <v>0</v>
      </c>
      <c r="I99" s="73"/>
      <c r="J99" s="72">
        <f t="shared" si="3"/>
        <v>0</v>
      </c>
      <c r="K99" s="93"/>
    </row>
    <row r="100" spans="1:11" s="57" customFormat="1">
      <c r="A100" s="68"/>
      <c r="B100" s="69"/>
      <c r="C100" s="242"/>
      <c r="D100" s="52"/>
      <c r="E100" s="74"/>
      <c r="F100" s="71">
        <f>SUM(D$5:D100)</f>
        <v>0</v>
      </c>
      <c r="G100" s="72">
        <f t="shared" si="2"/>
        <v>0</v>
      </c>
      <c r="H100" s="72">
        <v>0</v>
      </c>
      <c r="I100" s="73"/>
      <c r="J100" s="72">
        <f t="shared" si="3"/>
        <v>0</v>
      </c>
      <c r="K100" s="93"/>
    </row>
    <row r="101" spans="1:11" s="57" customFormat="1">
      <c r="A101" s="68"/>
      <c r="B101" s="69"/>
      <c r="C101" s="242"/>
      <c r="D101" s="52"/>
      <c r="E101" s="74"/>
      <c r="F101" s="71">
        <f>SUM(D$5:D101)</f>
        <v>0</v>
      </c>
      <c r="G101" s="72">
        <f t="shared" si="2"/>
        <v>0</v>
      </c>
      <c r="H101" s="72">
        <v>0</v>
      </c>
      <c r="I101" s="73"/>
      <c r="J101" s="72">
        <f t="shared" si="3"/>
        <v>0</v>
      </c>
      <c r="K101" s="93"/>
    </row>
    <row r="102" spans="1:11" s="57" customFormat="1">
      <c r="A102" s="68"/>
      <c r="B102" s="69"/>
      <c r="C102" s="242"/>
      <c r="D102" s="52"/>
      <c r="E102" s="74"/>
      <c r="F102" s="71">
        <f>SUM(D$5:D102)</f>
        <v>0</v>
      </c>
      <c r="G102" s="72">
        <f t="shared" si="2"/>
        <v>0</v>
      </c>
      <c r="H102" s="72">
        <v>0</v>
      </c>
      <c r="I102" s="73"/>
      <c r="J102" s="72">
        <f t="shared" si="3"/>
        <v>0</v>
      </c>
      <c r="K102" s="93"/>
    </row>
    <row r="103" spans="1:11" s="57" customFormat="1">
      <c r="A103" s="68"/>
      <c r="B103" s="69"/>
      <c r="C103" s="242"/>
      <c r="D103" s="52"/>
      <c r="E103" s="74"/>
      <c r="F103" s="71">
        <f>SUM(D$5:D103)</f>
        <v>0</v>
      </c>
      <c r="G103" s="72">
        <f t="shared" si="2"/>
        <v>0</v>
      </c>
      <c r="H103" s="72">
        <v>0</v>
      </c>
      <c r="I103" s="73"/>
      <c r="J103" s="72">
        <f t="shared" si="3"/>
        <v>0</v>
      </c>
      <c r="K103" s="93"/>
    </row>
    <row r="104" spans="1:11" s="57" customFormat="1">
      <c r="A104" s="68"/>
      <c r="B104" s="69"/>
      <c r="C104" s="242"/>
      <c r="D104" s="52"/>
      <c r="E104" s="74"/>
      <c r="F104" s="71">
        <f>SUM(D$5:D104)</f>
        <v>0</v>
      </c>
      <c r="G104" s="72">
        <f t="shared" si="2"/>
        <v>0</v>
      </c>
      <c r="H104" s="72">
        <v>0</v>
      </c>
      <c r="I104" s="73"/>
      <c r="J104" s="72">
        <f t="shared" si="3"/>
        <v>0</v>
      </c>
      <c r="K104" s="93"/>
    </row>
    <row r="105" spans="1:11" s="57" customFormat="1">
      <c r="A105" s="68"/>
      <c r="B105" s="69"/>
      <c r="C105" s="242"/>
      <c r="D105" s="52"/>
      <c r="E105" s="74"/>
      <c r="F105" s="71">
        <f>SUM(D$5:D105)</f>
        <v>0</v>
      </c>
      <c r="G105" s="72">
        <f t="shared" si="2"/>
        <v>0</v>
      </c>
      <c r="H105" s="72">
        <v>0</v>
      </c>
      <c r="I105" s="73"/>
      <c r="J105" s="72">
        <f t="shared" si="3"/>
        <v>0</v>
      </c>
      <c r="K105" s="93"/>
    </row>
    <row r="106" spans="1:11" s="57" customFormat="1">
      <c r="A106" s="68"/>
      <c r="B106" s="69"/>
      <c r="C106" s="242"/>
      <c r="D106" s="52"/>
      <c r="E106" s="74"/>
      <c r="F106" s="71">
        <f>SUM(D$5:D106)</f>
        <v>0</v>
      </c>
      <c r="G106" s="72">
        <f t="shared" si="2"/>
        <v>0</v>
      </c>
      <c r="H106" s="72">
        <v>0</v>
      </c>
      <c r="I106" s="73"/>
      <c r="J106" s="72">
        <f t="shared" si="3"/>
        <v>0</v>
      </c>
      <c r="K106" s="93"/>
    </row>
    <row r="107" spans="1:11" s="57" customFormat="1">
      <c r="A107" s="68"/>
      <c r="B107" s="69"/>
      <c r="C107" s="242"/>
      <c r="D107" s="52"/>
      <c r="E107" s="74"/>
      <c r="F107" s="71">
        <f>SUM(D$5:D107)</f>
        <v>0</v>
      </c>
      <c r="G107" s="72">
        <f t="shared" si="2"/>
        <v>0</v>
      </c>
      <c r="H107" s="72">
        <v>0</v>
      </c>
      <c r="I107" s="73"/>
      <c r="J107" s="72">
        <f t="shared" si="3"/>
        <v>0</v>
      </c>
      <c r="K107" s="93"/>
    </row>
    <row r="108" spans="1:11" s="57" customFormat="1">
      <c r="A108" s="68"/>
      <c r="B108" s="69"/>
      <c r="C108" s="242"/>
      <c r="D108" s="52"/>
      <c r="E108" s="74"/>
      <c r="F108" s="71">
        <f>SUM(D$5:D108)</f>
        <v>0</v>
      </c>
      <c r="G108" s="72">
        <f t="shared" si="2"/>
        <v>0</v>
      </c>
      <c r="H108" s="72">
        <v>0</v>
      </c>
      <c r="I108" s="73"/>
      <c r="J108" s="72">
        <f t="shared" si="3"/>
        <v>0</v>
      </c>
      <c r="K108" s="93"/>
    </row>
    <row r="109" spans="1:11" s="57" customFormat="1">
      <c r="A109" s="68"/>
      <c r="B109" s="69"/>
      <c r="C109" s="242"/>
      <c r="D109" s="52"/>
      <c r="E109" s="74"/>
      <c r="F109" s="71">
        <f>SUM(D$5:D109)</f>
        <v>0</v>
      </c>
      <c r="G109" s="72">
        <f t="shared" si="2"/>
        <v>0</v>
      </c>
      <c r="H109" s="72">
        <v>0</v>
      </c>
      <c r="I109" s="73"/>
      <c r="J109" s="72">
        <f t="shared" si="3"/>
        <v>0</v>
      </c>
      <c r="K109" s="93"/>
    </row>
    <row r="110" spans="1:11" s="57" customFormat="1">
      <c r="A110" s="68"/>
      <c r="B110" s="69"/>
      <c r="C110" s="242"/>
      <c r="D110" s="52"/>
      <c r="E110" s="74"/>
      <c r="F110" s="71">
        <f>SUM(D$5:D110)</f>
        <v>0</v>
      </c>
      <c r="G110" s="72">
        <f t="shared" si="2"/>
        <v>0</v>
      </c>
      <c r="H110" s="72">
        <v>0</v>
      </c>
      <c r="I110" s="73"/>
      <c r="J110" s="72">
        <f t="shared" si="3"/>
        <v>0</v>
      </c>
      <c r="K110" s="93"/>
    </row>
    <row r="111" spans="1:11" s="57" customFormat="1">
      <c r="A111" s="68"/>
      <c r="B111" s="69"/>
      <c r="C111" s="242"/>
      <c r="D111" s="52"/>
      <c r="E111" s="74"/>
      <c r="F111" s="71">
        <f>SUM(D$5:D111)</f>
        <v>0</v>
      </c>
      <c r="G111" s="72">
        <f t="shared" si="2"/>
        <v>0</v>
      </c>
      <c r="H111" s="72">
        <v>0</v>
      </c>
      <c r="I111" s="73"/>
      <c r="J111" s="72">
        <f t="shared" si="3"/>
        <v>0</v>
      </c>
      <c r="K111" s="93"/>
    </row>
    <row r="112" spans="1:11" s="57" customFormat="1">
      <c r="A112" s="68"/>
      <c r="B112" s="69"/>
      <c r="C112" s="242"/>
      <c r="D112" s="52"/>
      <c r="E112" s="74"/>
      <c r="F112" s="71">
        <f>SUM(D$5:D112)</f>
        <v>0</v>
      </c>
      <c r="G112" s="72">
        <f t="shared" si="2"/>
        <v>0</v>
      </c>
      <c r="H112" s="72">
        <v>0</v>
      </c>
      <c r="I112" s="73"/>
      <c r="J112" s="72">
        <f t="shared" si="3"/>
        <v>0</v>
      </c>
      <c r="K112" s="93"/>
    </row>
    <row r="113" spans="1:11" s="57" customFormat="1">
      <c r="A113" s="68"/>
      <c r="B113" s="69"/>
      <c r="C113" s="242"/>
      <c r="D113" s="52"/>
      <c r="E113" s="70"/>
      <c r="F113" s="71">
        <f>SUM(D$5:D113)</f>
        <v>0</v>
      </c>
      <c r="G113" s="72">
        <f t="shared" si="2"/>
        <v>0</v>
      </c>
      <c r="H113" s="72">
        <v>0</v>
      </c>
      <c r="I113" s="73"/>
      <c r="J113" s="72">
        <f t="shared" si="3"/>
        <v>0</v>
      </c>
      <c r="K113" s="93"/>
    </row>
    <row r="114" spans="1:11" s="57" customFormat="1">
      <c r="A114" s="68"/>
      <c r="B114" s="69"/>
      <c r="C114" s="242"/>
      <c r="D114" s="52"/>
      <c r="E114" s="74"/>
      <c r="F114" s="71">
        <f>SUM(D$5:D114)</f>
        <v>0</v>
      </c>
      <c r="G114" s="72">
        <f t="shared" si="2"/>
        <v>0</v>
      </c>
      <c r="H114" s="72">
        <v>0</v>
      </c>
      <c r="I114" s="73"/>
      <c r="J114" s="72">
        <f t="shared" si="3"/>
        <v>0</v>
      </c>
      <c r="K114" s="93"/>
    </row>
    <row r="115" spans="1:11" s="57" customFormat="1">
      <c r="A115" s="68"/>
      <c r="B115" s="69"/>
      <c r="C115" s="242"/>
      <c r="D115" s="52"/>
      <c r="E115" s="74"/>
      <c r="F115" s="71">
        <f>SUM(D$5:D115)</f>
        <v>0</v>
      </c>
      <c r="G115" s="72">
        <f t="shared" si="2"/>
        <v>0</v>
      </c>
      <c r="H115" s="72">
        <v>0</v>
      </c>
      <c r="I115" s="73"/>
      <c r="J115" s="72">
        <f t="shared" si="3"/>
        <v>0</v>
      </c>
      <c r="K115" s="93"/>
    </row>
    <row r="116" spans="1:11" s="57" customFormat="1">
      <c r="A116" s="68"/>
      <c r="B116" s="69"/>
      <c r="C116" s="242"/>
      <c r="D116" s="52"/>
      <c r="E116" s="74"/>
      <c r="F116" s="71">
        <f>SUM(D$5:D116)</f>
        <v>0</v>
      </c>
      <c r="G116" s="72">
        <f t="shared" si="2"/>
        <v>0</v>
      </c>
      <c r="H116" s="72">
        <v>0</v>
      </c>
      <c r="I116" s="73"/>
      <c r="J116" s="72">
        <f t="shared" si="3"/>
        <v>0</v>
      </c>
      <c r="K116" s="93"/>
    </row>
    <row r="117" spans="1:11" s="57" customFormat="1">
      <c r="A117" s="68"/>
      <c r="B117" s="69"/>
      <c r="C117" s="242"/>
      <c r="D117" s="52"/>
      <c r="E117" s="74"/>
      <c r="F117" s="71">
        <f>SUM(D$5:D117)</f>
        <v>0</v>
      </c>
      <c r="G117" s="72">
        <f t="shared" si="2"/>
        <v>0</v>
      </c>
      <c r="H117" s="72">
        <v>0</v>
      </c>
      <c r="I117" s="73"/>
      <c r="J117" s="72">
        <f t="shared" si="3"/>
        <v>0</v>
      </c>
      <c r="K117" s="93"/>
    </row>
    <row r="118" spans="1:11" s="57" customFormat="1">
      <c r="A118" s="68"/>
      <c r="B118" s="69"/>
      <c r="C118" s="242"/>
      <c r="D118" s="52"/>
      <c r="E118" s="74"/>
      <c r="F118" s="71">
        <f>SUM(D$5:D118)</f>
        <v>0</v>
      </c>
      <c r="G118" s="72">
        <f t="shared" si="2"/>
        <v>0</v>
      </c>
      <c r="H118" s="72">
        <v>0</v>
      </c>
      <c r="I118" s="73"/>
      <c r="J118" s="72">
        <f t="shared" si="3"/>
        <v>0</v>
      </c>
      <c r="K118" s="93"/>
    </row>
    <row r="119" spans="1:11" s="57" customFormat="1">
      <c r="A119" s="68"/>
      <c r="B119" s="69"/>
      <c r="C119" s="242"/>
      <c r="D119" s="52"/>
      <c r="E119" s="74"/>
      <c r="F119" s="71">
        <f>SUM(D$5:D119)</f>
        <v>0</v>
      </c>
      <c r="G119" s="72">
        <f t="shared" si="2"/>
        <v>0</v>
      </c>
      <c r="H119" s="72">
        <v>0</v>
      </c>
      <c r="I119" s="73"/>
      <c r="J119" s="72">
        <f t="shared" si="3"/>
        <v>0</v>
      </c>
      <c r="K119" s="93"/>
    </row>
    <row r="120" spans="1:11" s="57" customFormat="1">
      <c r="A120" s="68"/>
      <c r="B120" s="69"/>
      <c r="C120" s="242"/>
      <c r="D120" s="52"/>
      <c r="E120" s="74"/>
      <c r="F120" s="71">
        <f>SUM(D$5:D120)</f>
        <v>0</v>
      </c>
      <c r="G120" s="72">
        <f t="shared" si="2"/>
        <v>0</v>
      </c>
      <c r="H120" s="72">
        <v>0</v>
      </c>
      <c r="I120" s="73"/>
      <c r="J120" s="72">
        <f t="shared" si="3"/>
        <v>0</v>
      </c>
      <c r="K120" s="93"/>
    </row>
    <row r="121" spans="1:11" s="57" customFormat="1">
      <c r="A121" s="68"/>
      <c r="B121" s="69"/>
      <c r="C121" s="242"/>
      <c r="D121" s="52"/>
      <c r="E121" s="70"/>
      <c r="F121" s="71">
        <f>SUM(D$5:D121)</f>
        <v>0</v>
      </c>
      <c r="G121" s="72">
        <f t="shared" si="2"/>
        <v>0</v>
      </c>
      <c r="H121" s="72">
        <v>0</v>
      </c>
      <c r="I121" s="73"/>
      <c r="J121" s="72">
        <f t="shared" si="3"/>
        <v>0</v>
      </c>
      <c r="K121" s="93"/>
    </row>
    <row r="122" spans="1:11" s="57" customFormat="1">
      <c r="A122" s="68"/>
      <c r="B122" s="68"/>
      <c r="C122" s="242"/>
      <c r="D122" s="52"/>
      <c r="E122" s="74"/>
      <c r="F122" s="71">
        <f>SUM(D$5:D122)</f>
        <v>0</v>
      </c>
      <c r="G122" s="72">
        <f t="shared" si="2"/>
        <v>0</v>
      </c>
      <c r="H122" s="72">
        <v>0</v>
      </c>
      <c r="I122" s="73"/>
      <c r="J122" s="72">
        <f t="shared" si="3"/>
        <v>0</v>
      </c>
      <c r="K122" s="93"/>
    </row>
    <row r="123" spans="1:11" s="57" customFormat="1">
      <c r="A123" s="68"/>
      <c r="B123" s="69"/>
      <c r="C123" s="242"/>
      <c r="D123" s="52"/>
      <c r="E123" s="74"/>
      <c r="F123" s="71">
        <f>SUM(D$5:D123)</f>
        <v>0</v>
      </c>
      <c r="G123" s="72">
        <f t="shared" si="2"/>
        <v>0</v>
      </c>
      <c r="H123" s="72">
        <v>0</v>
      </c>
      <c r="I123" s="73"/>
      <c r="J123" s="72">
        <f t="shared" si="3"/>
        <v>0</v>
      </c>
      <c r="K123" s="93"/>
    </row>
    <row r="124" spans="1:11" s="57" customFormat="1">
      <c r="A124" s="68"/>
      <c r="B124" s="69"/>
      <c r="C124" s="242"/>
      <c r="D124" s="52"/>
      <c r="E124" s="70"/>
      <c r="F124" s="71">
        <f>SUM(D$5:D124)</f>
        <v>0</v>
      </c>
      <c r="G124" s="72">
        <f t="shared" si="2"/>
        <v>0</v>
      </c>
      <c r="H124" s="72">
        <v>0</v>
      </c>
      <c r="I124" s="73"/>
      <c r="J124" s="72">
        <f t="shared" si="3"/>
        <v>0</v>
      </c>
      <c r="K124" s="93"/>
    </row>
    <row r="125" spans="1:11" s="57" customFormat="1">
      <c r="A125" s="68"/>
      <c r="B125" s="69"/>
      <c r="C125" s="242"/>
      <c r="D125" s="52"/>
      <c r="E125" s="74"/>
      <c r="F125" s="71">
        <f>SUM(D$5:D125)</f>
        <v>0</v>
      </c>
      <c r="G125" s="72">
        <f t="shared" si="2"/>
        <v>0</v>
      </c>
      <c r="H125" s="72">
        <v>0</v>
      </c>
      <c r="I125" s="73"/>
      <c r="J125" s="72">
        <f t="shared" si="3"/>
        <v>0</v>
      </c>
      <c r="K125" s="93"/>
    </row>
    <row r="126" spans="1:11" s="57" customFormat="1">
      <c r="A126" s="68"/>
      <c r="B126" s="69"/>
      <c r="C126" s="242"/>
      <c r="D126" s="52"/>
      <c r="E126" s="74"/>
      <c r="F126" s="71">
        <f>SUM(D$5:D126)</f>
        <v>0</v>
      </c>
      <c r="G126" s="72">
        <f t="shared" si="2"/>
        <v>0</v>
      </c>
      <c r="H126" s="72">
        <v>0</v>
      </c>
      <c r="I126" s="73"/>
      <c r="J126" s="72">
        <f t="shared" si="3"/>
        <v>0</v>
      </c>
      <c r="K126" s="93"/>
    </row>
    <row r="127" spans="1:11" s="57" customFormat="1">
      <c r="A127" s="68"/>
      <c r="B127" s="69"/>
      <c r="C127" s="242"/>
      <c r="D127" s="52"/>
      <c r="E127" s="74"/>
      <c r="F127" s="71">
        <f>SUM(D$5:D127)</f>
        <v>0</v>
      </c>
      <c r="G127" s="72">
        <f t="shared" si="2"/>
        <v>0</v>
      </c>
      <c r="H127" s="72">
        <v>0</v>
      </c>
      <c r="I127" s="73"/>
      <c r="J127" s="72">
        <f t="shared" si="3"/>
        <v>0</v>
      </c>
      <c r="K127" s="93"/>
    </row>
    <row r="128" spans="1:11" s="57" customFormat="1">
      <c r="A128" s="68"/>
      <c r="B128" s="69"/>
      <c r="C128" s="242"/>
      <c r="D128" s="52"/>
      <c r="E128" s="74"/>
      <c r="F128" s="71">
        <f>SUM(D$5:D128)</f>
        <v>0</v>
      </c>
      <c r="G128" s="72">
        <f t="shared" si="2"/>
        <v>0</v>
      </c>
      <c r="H128" s="72">
        <v>0</v>
      </c>
      <c r="I128" s="73"/>
      <c r="J128" s="72">
        <f t="shared" si="3"/>
        <v>0</v>
      </c>
      <c r="K128" s="93"/>
    </row>
    <row r="129" spans="1:11" s="57" customFormat="1">
      <c r="A129" s="68"/>
      <c r="B129" s="69"/>
      <c r="C129" s="242"/>
      <c r="D129" s="52"/>
      <c r="E129" s="74"/>
      <c r="F129" s="71">
        <f>SUM(D$5:D129)</f>
        <v>0</v>
      </c>
      <c r="G129" s="72">
        <f t="shared" si="2"/>
        <v>0</v>
      </c>
      <c r="H129" s="72">
        <v>0</v>
      </c>
      <c r="I129" s="73"/>
      <c r="J129" s="72">
        <f t="shared" si="3"/>
        <v>0</v>
      </c>
      <c r="K129" s="93"/>
    </row>
    <row r="130" spans="1:11" s="57" customFormat="1">
      <c r="A130" s="68"/>
      <c r="B130" s="69"/>
      <c r="C130" s="242"/>
      <c r="D130" s="52"/>
      <c r="E130" s="74"/>
      <c r="F130" s="71">
        <f>SUM(D$5:D130)</f>
        <v>0</v>
      </c>
      <c r="G130" s="72">
        <f t="shared" si="2"/>
        <v>0</v>
      </c>
      <c r="H130" s="72">
        <v>0</v>
      </c>
      <c r="I130" s="73"/>
      <c r="J130" s="72">
        <f t="shared" si="3"/>
        <v>0</v>
      </c>
      <c r="K130" s="93"/>
    </row>
    <row r="131" spans="1:11" s="57" customFormat="1">
      <c r="A131" s="68"/>
      <c r="B131" s="69"/>
      <c r="C131" s="242"/>
      <c r="D131" s="52"/>
      <c r="E131" s="74"/>
      <c r="F131" s="71">
        <f>SUM(D$5:D131)</f>
        <v>0</v>
      </c>
      <c r="G131" s="72">
        <f t="shared" si="2"/>
        <v>0</v>
      </c>
      <c r="H131" s="72">
        <v>0</v>
      </c>
      <c r="I131" s="73"/>
      <c r="J131" s="72">
        <f t="shared" si="3"/>
        <v>0</v>
      </c>
      <c r="K131" s="93"/>
    </row>
    <row r="132" spans="1:11" s="57" customFormat="1">
      <c r="A132" s="68"/>
      <c r="B132" s="69"/>
      <c r="C132" s="242"/>
      <c r="D132" s="52"/>
      <c r="E132" s="74"/>
      <c r="F132" s="71">
        <f>SUM(D$5:D132)</f>
        <v>0</v>
      </c>
      <c r="G132" s="72">
        <f t="shared" si="2"/>
        <v>0</v>
      </c>
      <c r="H132" s="72">
        <v>0</v>
      </c>
      <c r="I132" s="73"/>
      <c r="J132" s="72">
        <f t="shared" si="3"/>
        <v>0</v>
      </c>
      <c r="K132" s="93"/>
    </row>
    <row r="133" spans="1:11" s="57" customFormat="1">
      <c r="A133" s="68"/>
      <c r="B133" s="69"/>
      <c r="C133" s="242"/>
      <c r="D133" s="52"/>
      <c r="E133" s="70"/>
      <c r="F133" s="71">
        <f>SUM(D$5:D133)</f>
        <v>0</v>
      </c>
      <c r="G133" s="72">
        <f t="shared" si="2"/>
        <v>0</v>
      </c>
      <c r="H133" s="72">
        <v>0</v>
      </c>
      <c r="I133" s="73"/>
      <c r="J133" s="72">
        <f t="shared" si="3"/>
        <v>0</v>
      </c>
      <c r="K133" s="93"/>
    </row>
    <row r="134" spans="1:11" s="57" customFormat="1">
      <c r="A134" s="68"/>
      <c r="B134" s="69"/>
      <c r="C134" s="242"/>
      <c r="D134" s="52"/>
      <c r="E134" s="74"/>
      <c r="F134" s="71">
        <f>SUM(D$5:D134)</f>
        <v>0</v>
      </c>
      <c r="G134" s="72">
        <f t="shared" si="2"/>
        <v>0</v>
      </c>
      <c r="H134" s="72">
        <v>0</v>
      </c>
      <c r="I134" s="73"/>
      <c r="J134" s="72">
        <f t="shared" si="3"/>
        <v>0</v>
      </c>
      <c r="K134" s="93"/>
    </row>
    <row r="135" spans="1:11" s="57" customFormat="1">
      <c r="A135" s="68"/>
      <c r="B135" s="69"/>
      <c r="C135" s="242"/>
      <c r="D135" s="52"/>
      <c r="E135" s="74"/>
      <c r="F135" s="71">
        <f>SUM(D$5:D135)</f>
        <v>0</v>
      </c>
      <c r="G135" s="72">
        <f t="shared" si="2"/>
        <v>0</v>
      </c>
      <c r="H135" s="72">
        <v>0</v>
      </c>
      <c r="I135" s="73"/>
      <c r="J135" s="72">
        <f t="shared" si="3"/>
        <v>0</v>
      </c>
      <c r="K135" s="93"/>
    </row>
    <row r="136" spans="1:11" s="57" customFormat="1">
      <c r="A136" s="68"/>
      <c r="B136" s="69"/>
      <c r="C136" s="242"/>
      <c r="D136" s="52"/>
      <c r="E136" s="74"/>
      <c r="F136" s="71">
        <f>SUM(D$5:D136)</f>
        <v>0</v>
      </c>
      <c r="G136" s="72">
        <f t="shared" ref="G136:G199" si="4">+D136-H136</f>
        <v>0</v>
      </c>
      <c r="H136" s="72">
        <v>0</v>
      </c>
      <c r="I136" s="73"/>
      <c r="J136" s="72">
        <f t="shared" ref="J136:J199" si="5">IF(OR(G136&gt;0,I136="X",C136="Income from customers"),0,G136)</f>
        <v>0</v>
      </c>
      <c r="K136" s="93"/>
    </row>
    <row r="137" spans="1:11" s="57" customFormat="1">
      <c r="A137" s="68"/>
      <c r="B137" s="69"/>
      <c r="C137" s="242"/>
      <c r="D137" s="52"/>
      <c r="E137" s="74"/>
      <c r="F137" s="71">
        <f>SUM(D$5:D137)</f>
        <v>0</v>
      </c>
      <c r="G137" s="72">
        <f t="shared" si="4"/>
        <v>0</v>
      </c>
      <c r="H137" s="72">
        <v>0</v>
      </c>
      <c r="I137" s="73"/>
      <c r="J137" s="72">
        <f t="shared" si="5"/>
        <v>0</v>
      </c>
      <c r="K137" s="93"/>
    </row>
    <row r="138" spans="1:11" s="57" customFormat="1">
      <c r="A138" s="68"/>
      <c r="B138" s="69"/>
      <c r="C138" s="242"/>
      <c r="D138" s="52"/>
      <c r="E138" s="74"/>
      <c r="F138" s="71">
        <f>SUM(D$5:D138)</f>
        <v>0</v>
      </c>
      <c r="G138" s="72">
        <f t="shared" si="4"/>
        <v>0</v>
      </c>
      <c r="H138" s="72">
        <v>0</v>
      </c>
      <c r="I138" s="73"/>
      <c r="J138" s="72">
        <f t="shared" si="5"/>
        <v>0</v>
      </c>
      <c r="K138" s="93"/>
    </row>
    <row r="139" spans="1:11" s="57" customFormat="1">
      <c r="A139" s="68"/>
      <c r="B139" s="69"/>
      <c r="C139" s="242"/>
      <c r="D139" s="52"/>
      <c r="E139" s="74"/>
      <c r="F139" s="71">
        <f>SUM(D$5:D139)</f>
        <v>0</v>
      </c>
      <c r="G139" s="72">
        <f t="shared" si="4"/>
        <v>0</v>
      </c>
      <c r="H139" s="72">
        <v>0</v>
      </c>
      <c r="I139" s="73"/>
      <c r="J139" s="72">
        <f t="shared" si="5"/>
        <v>0</v>
      </c>
      <c r="K139" s="93"/>
    </row>
    <row r="140" spans="1:11" s="57" customFormat="1">
      <c r="A140" s="68"/>
      <c r="B140" s="75"/>
      <c r="C140" s="242"/>
      <c r="D140" s="52"/>
      <c r="E140" s="74"/>
      <c r="F140" s="71">
        <f>SUM(D$5:D140)</f>
        <v>0</v>
      </c>
      <c r="G140" s="72">
        <f t="shared" si="4"/>
        <v>0</v>
      </c>
      <c r="H140" s="72">
        <v>0</v>
      </c>
      <c r="I140" s="73"/>
      <c r="J140" s="72">
        <f t="shared" si="5"/>
        <v>0</v>
      </c>
      <c r="K140" s="93"/>
    </row>
    <row r="141" spans="1:11" s="57" customFormat="1">
      <c r="A141" s="68"/>
      <c r="B141" s="69"/>
      <c r="C141" s="242"/>
      <c r="D141" s="52"/>
      <c r="E141" s="74"/>
      <c r="F141" s="71">
        <f>SUM(D$5:D141)</f>
        <v>0</v>
      </c>
      <c r="G141" s="72">
        <f t="shared" si="4"/>
        <v>0</v>
      </c>
      <c r="H141" s="72">
        <v>0</v>
      </c>
      <c r="I141" s="73"/>
      <c r="J141" s="72">
        <f t="shared" si="5"/>
        <v>0</v>
      </c>
      <c r="K141" s="93"/>
    </row>
    <row r="142" spans="1:11" s="57" customFormat="1">
      <c r="A142" s="68"/>
      <c r="B142" s="69"/>
      <c r="C142" s="242"/>
      <c r="D142" s="52"/>
      <c r="E142" s="74"/>
      <c r="F142" s="71">
        <f>SUM(D$5:D142)</f>
        <v>0</v>
      </c>
      <c r="G142" s="72">
        <f t="shared" si="4"/>
        <v>0</v>
      </c>
      <c r="H142" s="72">
        <v>0</v>
      </c>
      <c r="I142" s="73"/>
      <c r="J142" s="72">
        <f t="shared" si="5"/>
        <v>0</v>
      </c>
      <c r="K142" s="93"/>
    </row>
    <row r="143" spans="1:11" s="57" customFormat="1">
      <c r="A143" s="68"/>
      <c r="B143" s="69"/>
      <c r="C143" s="242"/>
      <c r="D143" s="52"/>
      <c r="E143" s="74"/>
      <c r="F143" s="71">
        <f>SUM(D$5:D143)</f>
        <v>0</v>
      </c>
      <c r="G143" s="72">
        <f t="shared" si="4"/>
        <v>0</v>
      </c>
      <c r="H143" s="72">
        <v>0</v>
      </c>
      <c r="I143" s="73"/>
      <c r="J143" s="72">
        <f t="shared" si="5"/>
        <v>0</v>
      </c>
      <c r="K143" s="93"/>
    </row>
    <row r="144" spans="1:11" s="57" customFormat="1">
      <c r="A144" s="68"/>
      <c r="B144" s="69"/>
      <c r="C144" s="242"/>
      <c r="D144" s="52"/>
      <c r="E144" s="74"/>
      <c r="F144" s="71">
        <f>SUM(D$5:D144)</f>
        <v>0</v>
      </c>
      <c r="G144" s="72">
        <f t="shared" si="4"/>
        <v>0</v>
      </c>
      <c r="H144" s="72">
        <v>0</v>
      </c>
      <c r="I144" s="73"/>
      <c r="J144" s="72">
        <f t="shared" si="5"/>
        <v>0</v>
      </c>
      <c r="K144" s="93"/>
    </row>
    <row r="145" spans="1:11" s="57" customFormat="1">
      <c r="A145" s="68"/>
      <c r="B145" s="70"/>
      <c r="C145" s="242"/>
      <c r="D145" s="52"/>
      <c r="E145" s="70"/>
      <c r="F145" s="71">
        <f>SUM(D$5:D145)</f>
        <v>0</v>
      </c>
      <c r="G145" s="72">
        <f t="shared" si="4"/>
        <v>0</v>
      </c>
      <c r="H145" s="72">
        <v>0</v>
      </c>
      <c r="I145" s="73"/>
      <c r="J145" s="72">
        <f t="shared" si="5"/>
        <v>0</v>
      </c>
      <c r="K145" s="93"/>
    </row>
    <row r="146" spans="1:11" s="57" customFormat="1">
      <c r="A146" s="68"/>
      <c r="B146" s="69"/>
      <c r="C146" s="242"/>
      <c r="D146" s="52"/>
      <c r="E146" s="74"/>
      <c r="F146" s="71">
        <f>SUM(D$5:D146)</f>
        <v>0</v>
      </c>
      <c r="G146" s="72">
        <f t="shared" si="4"/>
        <v>0</v>
      </c>
      <c r="H146" s="72">
        <v>0</v>
      </c>
      <c r="I146" s="73"/>
      <c r="J146" s="72">
        <f t="shared" si="5"/>
        <v>0</v>
      </c>
      <c r="K146" s="93"/>
    </row>
    <row r="147" spans="1:11" s="57" customFormat="1">
      <c r="A147" s="68"/>
      <c r="B147" s="69"/>
      <c r="C147" s="242"/>
      <c r="D147" s="52"/>
      <c r="E147" s="74"/>
      <c r="F147" s="71">
        <f>SUM(D$5:D147)</f>
        <v>0</v>
      </c>
      <c r="G147" s="72">
        <f t="shared" si="4"/>
        <v>0</v>
      </c>
      <c r="H147" s="72">
        <v>0</v>
      </c>
      <c r="I147" s="73"/>
      <c r="J147" s="72">
        <f t="shared" si="5"/>
        <v>0</v>
      </c>
      <c r="K147" s="93"/>
    </row>
    <row r="148" spans="1:11" s="57" customFormat="1">
      <c r="A148" s="68"/>
      <c r="B148" s="69"/>
      <c r="C148" s="242"/>
      <c r="D148" s="52"/>
      <c r="E148" s="74"/>
      <c r="F148" s="71">
        <f>SUM(D$5:D148)</f>
        <v>0</v>
      </c>
      <c r="G148" s="72">
        <f t="shared" si="4"/>
        <v>0</v>
      </c>
      <c r="H148" s="72">
        <v>0</v>
      </c>
      <c r="I148" s="73"/>
      <c r="J148" s="72">
        <f t="shared" si="5"/>
        <v>0</v>
      </c>
      <c r="K148" s="93"/>
    </row>
    <row r="149" spans="1:11" s="57" customFormat="1">
      <c r="A149" s="68"/>
      <c r="B149" s="69"/>
      <c r="C149" s="242"/>
      <c r="D149" s="52"/>
      <c r="E149" s="74"/>
      <c r="F149" s="71">
        <f>SUM(D$5:D149)</f>
        <v>0</v>
      </c>
      <c r="G149" s="72">
        <f t="shared" si="4"/>
        <v>0</v>
      </c>
      <c r="H149" s="72">
        <v>0</v>
      </c>
      <c r="I149" s="73"/>
      <c r="J149" s="72">
        <f t="shared" si="5"/>
        <v>0</v>
      </c>
      <c r="K149" s="93"/>
    </row>
    <row r="150" spans="1:11" s="57" customFormat="1">
      <c r="A150" s="68"/>
      <c r="B150" s="69"/>
      <c r="C150" s="242"/>
      <c r="D150" s="52"/>
      <c r="E150" s="74"/>
      <c r="F150" s="71">
        <f>SUM(D$5:D150)</f>
        <v>0</v>
      </c>
      <c r="G150" s="72">
        <f t="shared" si="4"/>
        <v>0</v>
      </c>
      <c r="H150" s="72">
        <v>0</v>
      </c>
      <c r="I150" s="73"/>
      <c r="J150" s="72">
        <f t="shared" si="5"/>
        <v>0</v>
      </c>
      <c r="K150" s="93"/>
    </row>
    <row r="151" spans="1:11" s="57" customFormat="1">
      <c r="A151" s="68"/>
      <c r="B151" s="69"/>
      <c r="C151" s="242"/>
      <c r="D151" s="52"/>
      <c r="E151" s="70"/>
      <c r="F151" s="71">
        <f>SUM(D$5:D151)</f>
        <v>0</v>
      </c>
      <c r="G151" s="72">
        <f t="shared" si="4"/>
        <v>0</v>
      </c>
      <c r="H151" s="72">
        <v>0</v>
      </c>
      <c r="I151" s="73"/>
      <c r="J151" s="72">
        <f t="shared" si="5"/>
        <v>0</v>
      </c>
      <c r="K151" s="93"/>
    </row>
    <row r="152" spans="1:11" s="57" customFormat="1">
      <c r="A152" s="68"/>
      <c r="B152" s="69"/>
      <c r="C152" s="242"/>
      <c r="D152" s="52"/>
      <c r="E152" s="74"/>
      <c r="F152" s="71">
        <f>SUM(D$5:D152)</f>
        <v>0</v>
      </c>
      <c r="G152" s="72">
        <f t="shared" si="4"/>
        <v>0</v>
      </c>
      <c r="H152" s="72">
        <v>0</v>
      </c>
      <c r="I152" s="73"/>
      <c r="J152" s="72">
        <f t="shared" si="5"/>
        <v>0</v>
      </c>
      <c r="K152" s="93"/>
    </row>
    <row r="153" spans="1:11" s="57" customFormat="1">
      <c r="A153" s="68"/>
      <c r="B153" s="75"/>
      <c r="C153" s="242"/>
      <c r="D153" s="52"/>
      <c r="E153" s="74"/>
      <c r="F153" s="71">
        <f>SUM(D$5:D153)</f>
        <v>0</v>
      </c>
      <c r="G153" s="72">
        <f t="shared" si="4"/>
        <v>0</v>
      </c>
      <c r="H153" s="72">
        <v>0</v>
      </c>
      <c r="I153" s="73"/>
      <c r="J153" s="72">
        <f t="shared" si="5"/>
        <v>0</v>
      </c>
      <c r="K153" s="93"/>
    </row>
    <row r="154" spans="1:11" s="57" customFormat="1">
      <c r="A154" s="68"/>
      <c r="B154" s="69"/>
      <c r="C154" s="242"/>
      <c r="D154" s="52"/>
      <c r="E154" s="74"/>
      <c r="F154" s="71">
        <f>SUM(D$5:D154)</f>
        <v>0</v>
      </c>
      <c r="G154" s="72">
        <f t="shared" si="4"/>
        <v>0</v>
      </c>
      <c r="H154" s="72">
        <v>0</v>
      </c>
      <c r="I154" s="73"/>
      <c r="J154" s="72">
        <f t="shared" si="5"/>
        <v>0</v>
      </c>
      <c r="K154" s="93"/>
    </row>
    <row r="155" spans="1:11" s="57" customFormat="1">
      <c r="A155" s="68"/>
      <c r="B155" s="69"/>
      <c r="C155" s="242"/>
      <c r="D155" s="52"/>
      <c r="E155" s="74"/>
      <c r="F155" s="71">
        <f>SUM(D$5:D155)</f>
        <v>0</v>
      </c>
      <c r="G155" s="72">
        <f t="shared" si="4"/>
        <v>0</v>
      </c>
      <c r="H155" s="72">
        <v>0</v>
      </c>
      <c r="I155" s="73"/>
      <c r="J155" s="72">
        <f t="shared" si="5"/>
        <v>0</v>
      </c>
      <c r="K155" s="93"/>
    </row>
    <row r="156" spans="1:11" s="57" customFormat="1">
      <c r="A156" s="68"/>
      <c r="B156" s="69"/>
      <c r="C156" s="242"/>
      <c r="D156" s="52"/>
      <c r="E156" s="74"/>
      <c r="F156" s="71">
        <f>SUM(D$5:D156)</f>
        <v>0</v>
      </c>
      <c r="G156" s="72">
        <f t="shared" si="4"/>
        <v>0</v>
      </c>
      <c r="H156" s="72">
        <v>0</v>
      </c>
      <c r="I156" s="73"/>
      <c r="J156" s="72">
        <f t="shared" si="5"/>
        <v>0</v>
      </c>
      <c r="K156" s="93"/>
    </row>
    <row r="157" spans="1:11" s="57" customFormat="1">
      <c r="A157" s="68"/>
      <c r="B157" s="69"/>
      <c r="C157" s="242"/>
      <c r="D157" s="52"/>
      <c r="E157" s="74"/>
      <c r="F157" s="71">
        <f>SUM(D$5:D157)</f>
        <v>0</v>
      </c>
      <c r="G157" s="72">
        <f t="shared" si="4"/>
        <v>0</v>
      </c>
      <c r="H157" s="72">
        <v>0</v>
      </c>
      <c r="I157" s="73"/>
      <c r="J157" s="72">
        <f t="shared" si="5"/>
        <v>0</v>
      </c>
      <c r="K157" s="93"/>
    </row>
    <row r="158" spans="1:11" s="57" customFormat="1">
      <c r="A158" s="68"/>
      <c r="B158" s="69"/>
      <c r="C158" s="242"/>
      <c r="D158" s="52"/>
      <c r="E158" s="74"/>
      <c r="F158" s="71">
        <f>SUM(D$5:D158)</f>
        <v>0</v>
      </c>
      <c r="G158" s="72">
        <f t="shared" si="4"/>
        <v>0</v>
      </c>
      <c r="H158" s="72">
        <v>0</v>
      </c>
      <c r="I158" s="73"/>
      <c r="J158" s="72">
        <f t="shared" si="5"/>
        <v>0</v>
      </c>
      <c r="K158" s="93"/>
    </row>
    <row r="159" spans="1:11" s="57" customFormat="1">
      <c r="A159" s="68"/>
      <c r="B159" s="69"/>
      <c r="C159" s="242"/>
      <c r="D159" s="52"/>
      <c r="E159" s="74"/>
      <c r="F159" s="71">
        <f>SUM(D$5:D159)</f>
        <v>0</v>
      </c>
      <c r="G159" s="72">
        <f t="shared" si="4"/>
        <v>0</v>
      </c>
      <c r="H159" s="72">
        <v>0</v>
      </c>
      <c r="I159" s="73"/>
      <c r="J159" s="72">
        <f t="shared" si="5"/>
        <v>0</v>
      </c>
      <c r="K159" s="93"/>
    </row>
    <row r="160" spans="1:11" s="57" customFormat="1">
      <c r="A160" s="68"/>
      <c r="B160" s="69"/>
      <c r="C160" s="242"/>
      <c r="D160" s="52"/>
      <c r="E160" s="74"/>
      <c r="F160" s="71">
        <f>SUM(D$5:D160)</f>
        <v>0</v>
      </c>
      <c r="G160" s="72">
        <f t="shared" si="4"/>
        <v>0</v>
      </c>
      <c r="H160" s="72">
        <v>0</v>
      </c>
      <c r="I160" s="73"/>
      <c r="J160" s="72">
        <f t="shared" si="5"/>
        <v>0</v>
      </c>
      <c r="K160" s="93"/>
    </row>
    <row r="161" spans="1:11" s="57" customFormat="1">
      <c r="A161" s="68"/>
      <c r="B161" s="69"/>
      <c r="C161" s="242"/>
      <c r="D161" s="52"/>
      <c r="E161" s="74"/>
      <c r="F161" s="71">
        <f>SUM(D$5:D161)</f>
        <v>0</v>
      </c>
      <c r="G161" s="72">
        <f t="shared" si="4"/>
        <v>0</v>
      </c>
      <c r="H161" s="72">
        <v>0</v>
      </c>
      <c r="I161" s="73"/>
      <c r="J161" s="72">
        <f t="shared" si="5"/>
        <v>0</v>
      </c>
      <c r="K161" s="93"/>
    </row>
    <row r="162" spans="1:11" s="57" customFormat="1">
      <c r="A162" s="68"/>
      <c r="B162" s="69"/>
      <c r="C162" s="242"/>
      <c r="D162" s="52"/>
      <c r="E162" s="74"/>
      <c r="F162" s="71">
        <f>SUM(D$5:D162)</f>
        <v>0</v>
      </c>
      <c r="G162" s="72">
        <f t="shared" si="4"/>
        <v>0</v>
      </c>
      <c r="H162" s="72">
        <v>0</v>
      </c>
      <c r="I162" s="73"/>
      <c r="J162" s="72">
        <f t="shared" si="5"/>
        <v>0</v>
      </c>
      <c r="K162" s="93"/>
    </row>
    <row r="163" spans="1:11" s="57" customFormat="1">
      <c r="A163" s="68"/>
      <c r="B163" s="69"/>
      <c r="C163" s="242"/>
      <c r="D163" s="52"/>
      <c r="E163" s="74"/>
      <c r="F163" s="71">
        <f>SUM(D$5:D163)</f>
        <v>0</v>
      </c>
      <c r="G163" s="72">
        <f t="shared" si="4"/>
        <v>0</v>
      </c>
      <c r="H163" s="72">
        <v>0</v>
      </c>
      <c r="I163" s="73"/>
      <c r="J163" s="72">
        <f t="shared" si="5"/>
        <v>0</v>
      </c>
      <c r="K163" s="93"/>
    </row>
    <row r="164" spans="1:11" s="57" customFormat="1">
      <c r="A164" s="68"/>
      <c r="B164" s="69"/>
      <c r="C164" s="242"/>
      <c r="D164" s="52"/>
      <c r="E164" s="74"/>
      <c r="F164" s="71">
        <f>SUM(D$5:D164)</f>
        <v>0</v>
      </c>
      <c r="G164" s="72">
        <f t="shared" si="4"/>
        <v>0</v>
      </c>
      <c r="H164" s="72">
        <v>0</v>
      </c>
      <c r="I164" s="73"/>
      <c r="J164" s="72">
        <f t="shared" si="5"/>
        <v>0</v>
      </c>
      <c r="K164" s="93"/>
    </row>
    <row r="165" spans="1:11" s="57" customFormat="1">
      <c r="A165" s="68"/>
      <c r="B165" s="69"/>
      <c r="C165" s="242"/>
      <c r="D165" s="52"/>
      <c r="E165" s="74"/>
      <c r="F165" s="71">
        <f>SUM(D$5:D165)</f>
        <v>0</v>
      </c>
      <c r="G165" s="72">
        <f t="shared" si="4"/>
        <v>0</v>
      </c>
      <c r="H165" s="72">
        <v>0</v>
      </c>
      <c r="I165" s="73"/>
      <c r="J165" s="72">
        <f t="shared" si="5"/>
        <v>0</v>
      </c>
      <c r="K165" s="93"/>
    </row>
    <row r="166" spans="1:11" s="57" customFormat="1">
      <c r="A166" s="68"/>
      <c r="B166" s="69"/>
      <c r="C166" s="242"/>
      <c r="D166" s="52"/>
      <c r="E166" s="74"/>
      <c r="F166" s="71">
        <f>SUM(D$5:D166)</f>
        <v>0</v>
      </c>
      <c r="G166" s="72">
        <f t="shared" si="4"/>
        <v>0</v>
      </c>
      <c r="H166" s="72">
        <v>0</v>
      </c>
      <c r="I166" s="73"/>
      <c r="J166" s="72">
        <f t="shared" si="5"/>
        <v>0</v>
      </c>
      <c r="K166" s="93"/>
    </row>
    <row r="167" spans="1:11" s="57" customFormat="1">
      <c r="A167" s="68"/>
      <c r="B167" s="69"/>
      <c r="C167" s="242"/>
      <c r="D167" s="52"/>
      <c r="E167" s="74"/>
      <c r="F167" s="71">
        <f>SUM(D$5:D167)</f>
        <v>0</v>
      </c>
      <c r="G167" s="72">
        <f t="shared" si="4"/>
        <v>0</v>
      </c>
      <c r="H167" s="72">
        <v>0</v>
      </c>
      <c r="I167" s="73"/>
      <c r="J167" s="72">
        <f t="shared" si="5"/>
        <v>0</v>
      </c>
      <c r="K167" s="93"/>
    </row>
    <row r="168" spans="1:11" s="57" customFormat="1">
      <c r="A168" s="68"/>
      <c r="B168" s="69"/>
      <c r="C168" s="242"/>
      <c r="D168" s="52"/>
      <c r="E168" s="74"/>
      <c r="F168" s="71">
        <f>SUM(D$5:D168)</f>
        <v>0</v>
      </c>
      <c r="G168" s="72">
        <f t="shared" si="4"/>
        <v>0</v>
      </c>
      <c r="H168" s="72">
        <v>0</v>
      </c>
      <c r="I168" s="73"/>
      <c r="J168" s="72">
        <f t="shared" si="5"/>
        <v>0</v>
      </c>
      <c r="K168" s="93"/>
    </row>
    <row r="169" spans="1:11" s="57" customFormat="1">
      <c r="A169" s="68"/>
      <c r="B169" s="69"/>
      <c r="C169" s="242"/>
      <c r="D169" s="52"/>
      <c r="E169" s="74"/>
      <c r="F169" s="71">
        <f>SUM(D$5:D169)</f>
        <v>0</v>
      </c>
      <c r="G169" s="72">
        <f t="shared" si="4"/>
        <v>0</v>
      </c>
      <c r="H169" s="72">
        <v>0</v>
      </c>
      <c r="I169" s="73"/>
      <c r="J169" s="72">
        <f t="shared" si="5"/>
        <v>0</v>
      </c>
      <c r="K169" s="93"/>
    </row>
    <row r="170" spans="1:11" s="57" customFormat="1">
      <c r="A170" s="68"/>
      <c r="B170" s="69"/>
      <c r="C170" s="242"/>
      <c r="D170" s="52"/>
      <c r="E170" s="74"/>
      <c r="F170" s="71">
        <f>SUM(D$5:D170)</f>
        <v>0</v>
      </c>
      <c r="G170" s="72">
        <f t="shared" si="4"/>
        <v>0</v>
      </c>
      <c r="H170" s="72">
        <v>0</v>
      </c>
      <c r="I170" s="73"/>
      <c r="J170" s="72">
        <f t="shared" si="5"/>
        <v>0</v>
      </c>
      <c r="K170" s="93"/>
    </row>
    <row r="171" spans="1:11" s="57" customFormat="1">
      <c r="A171" s="68"/>
      <c r="B171" s="69"/>
      <c r="C171" s="242"/>
      <c r="D171" s="52"/>
      <c r="E171" s="74"/>
      <c r="F171" s="71">
        <f>SUM(D$5:D171)</f>
        <v>0</v>
      </c>
      <c r="G171" s="72">
        <f t="shared" si="4"/>
        <v>0</v>
      </c>
      <c r="H171" s="72">
        <v>0</v>
      </c>
      <c r="I171" s="73"/>
      <c r="J171" s="72">
        <f t="shared" si="5"/>
        <v>0</v>
      </c>
      <c r="K171" s="93"/>
    </row>
    <row r="172" spans="1:11" s="57" customFormat="1">
      <c r="A172" s="68"/>
      <c r="B172" s="69"/>
      <c r="C172" s="242"/>
      <c r="D172" s="52"/>
      <c r="E172" s="74"/>
      <c r="F172" s="71">
        <f>SUM(D$5:D172)</f>
        <v>0</v>
      </c>
      <c r="G172" s="72">
        <f t="shared" si="4"/>
        <v>0</v>
      </c>
      <c r="H172" s="72">
        <v>0</v>
      </c>
      <c r="I172" s="73"/>
      <c r="J172" s="72">
        <f t="shared" si="5"/>
        <v>0</v>
      </c>
      <c r="K172" s="93"/>
    </row>
    <row r="173" spans="1:11" s="57" customFormat="1">
      <c r="A173" s="68"/>
      <c r="B173" s="69"/>
      <c r="C173" s="242"/>
      <c r="D173" s="52"/>
      <c r="E173" s="74"/>
      <c r="F173" s="71">
        <f>SUM(D$5:D173)</f>
        <v>0</v>
      </c>
      <c r="G173" s="72">
        <f t="shared" si="4"/>
        <v>0</v>
      </c>
      <c r="H173" s="72">
        <v>0</v>
      </c>
      <c r="I173" s="73"/>
      <c r="J173" s="72">
        <f t="shared" si="5"/>
        <v>0</v>
      </c>
      <c r="K173" s="93"/>
    </row>
    <row r="174" spans="1:11" s="57" customFormat="1">
      <c r="A174" s="68"/>
      <c r="B174" s="69"/>
      <c r="C174" s="242"/>
      <c r="D174" s="52"/>
      <c r="E174" s="74"/>
      <c r="F174" s="71">
        <f>SUM(D$5:D174)</f>
        <v>0</v>
      </c>
      <c r="G174" s="72">
        <f t="shared" si="4"/>
        <v>0</v>
      </c>
      <c r="H174" s="72">
        <v>0</v>
      </c>
      <c r="I174" s="73"/>
      <c r="J174" s="72">
        <f t="shared" si="5"/>
        <v>0</v>
      </c>
      <c r="K174" s="93"/>
    </row>
    <row r="175" spans="1:11" s="57" customFormat="1">
      <c r="A175" s="68"/>
      <c r="B175" s="69"/>
      <c r="C175" s="242"/>
      <c r="D175" s="52"/>
      <c r="E175" s="74"/>
      <c r="F175" s="71">
        <f>SUM(D$5:D175)</f>
        <v>0</v>
      </c>
      <c r="G175" s="72">
        <f t="shared" si="4"/>
        <v>0</v>
      </c>
      <c r="H175" s="72">
        <v>0</v>
      </c>
      <c r="I175" s="73"/>
      <c r="J175" s="72">
        <f t="shared" si="5"/>
        <v>0</v>
      </c>
      <c r="K175" s="93"/>
    </row>
    <row r="176" spans="1:11" s="57" customFormat="1">
      <c r="A176" s="68"/>
      <c r="B176" s="69"/>
      <c r="C176" s="242"/>
      <c r="D176" s="52"/>
      <c r="E176" s="74"/>
      <c r="F176" s="71">
        <f>SUM(D$5:D176)</f>
        <v>0</v>
      </c>
      <c r="G176" s="72">
        <f t="shared" si="4"/>
        <v>0</v>
      </c>
      <c r="H176" s="72">
        <v>0</v>
      </c>
      <c r="I176" s="73"/>
      <c r="J176" s="72">
        <f t="shared" si="5"/>
        <v>0</v>
      </c>
      <c r="K176" s="93"/>
    </row>
    <row r="177" spans="1:11" s="57" customFormat="1">
      <c r="A177" s="68"/>
      <c r="B177" s="69"/>
      <c r="C177" s="242"/>
      <c r="D177" s="52"/>
      <c r="E177" s="75"/>
      <c r="F177" s="71">
        <f>SUM(D$5:D177)</f>
        <v>0</v>
      </c>
      <c r="G177" s="72">
        <f t="shared" si="4"/>
        <v>0</v>
      </c>
      <c r="H177" s="72">
        <v>0</v>
      </c>
      <c r="I177" s="73"/>
      <c r="J177" s="72">
        <f t="shared" si="5"/>
        <v>0</v>
      </c>
      <c r="K177" s="93"/>
    </row>
    <row r="178" spans="1:11" s="57" customFormat="1">
      <c r="A178" s="68"/>
      <c r="B178" s="69"/>
      <c r="C178" s="242"/>
      <c r="D178" s="52"/>
      <c r="E178" s="74"/>
      <c r="F178" s="71">
        <f>SUM(D$5:D178)</f>
        <v>0</v>
      </c>
      <c r="G178" s="72">
        <f t="shared" si="4"/>
        <v>0</v>
      </c>
      <c r="H178" s="72">
        <v>0</v>
      </c>
      <c r="I178" s="73"/>
      <c r="J178" s="72">
        <f t="shared" si="5"/>
        <v>0</v>
      </c>
      <c r="K178" s="93"/>
    </row>
    <row r="179" spans="1:11" s="57" customFormat="1">
      <c r="A179" s="68"/>
      <c r="B179" s="69"/>
      <c r="C179" s="242"/>
      <c r="D179" s="52"/>
      <c r="E179" s="74"/>
      <c r="F179" s="71">
        <f>SUM(D$5:D179)</f>
        <v>0</v>
      </c>
      <c r="G179" s="72">
        <f t="shared" si="4"/>
        <v>0</v>
      </c>
      <c r="H179" s="72">
        <v>0</v>
      </c>
      <c r="I179" s="73"/>
      <c r="J179" s="72">
        <f t="shared" si="5"/>
        <v>0</v>
      </c>
      <c r="K179" s="93"/>
    </row>
    <row r="180" spans="1:11" s="57" customFormat="1">
      <c r="A180" s="68"/>
      <c r="B180" s="69"/>
      <c r="C180" s="242"/>
      <c r="D180" s="52"/>
      <c r="E180" s="74"/>
      <c r="F180" s="71">
        <f>SUM(D$5:D180)</f>
        <v>0</v>
      </c>
      <c r="G180" s="72">
        <f t="shared" si="4"/>
        <v>0</v>
      </c>
      <c r="H180" s="72">
        <v>0</v>
      </c>
      <c r="I180" s="73"/>
      <c r="J180" s="72">
        <f t="shared" si="5"/>
        <v>0</v>
      </c>
      <c r="K180" s="93"/>
    </row>
    <row r="181" spans="1:11" s="57" customFormat="1">
      <c r="A181" s="68"/>
      <c r="B181" s="69"/>
      <c r="C181" s="242"/>
      <c r="D181" s="52"/>
      <c r="E181" s="74"/>
      <c r="F181" s="71">
        <f>SUM(D$5:D181)</f>
        <v>0</v>
      </c>
      <c r="G181" s="72">
        <f t="shared" si="4"/>
        <v>0</v>
      </c>
      <c r="H181" s="72">
        <v>0</v>
      </c>
      <c r="I181" s="73"/>
      <c r="J181" s="72">
        <f t="shared" si="5"/>
        <v>0</v>
      </c>
      <c r="K181" s="93"/>
    </row>
    <row r="182" spans="1:11" s="57" customFormat="1">
      <c r="A182" s="68"/>
      <c r="B182" s="69"/>
      <c r="C182" s="242"/>
      <c r="D182" s="52"/>
      <c r="E182" s="74"/>
      <c r="F182" s="71">
        <f>SUM(D$5:D182)</f>
        <v>0</v>
      </c>
      <c r="G182" s="72">
        <f t="shared" si="4"/>
        <v>0</v>
      </c>
      <c r="H182" s="72">
        <v>0</v>
      </c>
      <c r="I182" s="73"/>
      <c r="J182" s="72">
        <f t="shared" si="5"/>
        <v>0</v>
      </c>
      <c r="K182" s="93"/>
    </row>
    <row r="183" spans="1:11" s="57" customFormat="1">
      <c r="A183" s="68"/>
      <c r="B183" s="69"/>
      <c r="C183" s="242"/>
      <c r="D183" s="52"/>
      <c r="E183" s="74"/>
      <c r="F183" s="71">
        <f>SUM(D$5:D183)</f>
        <v>0</v>
      </c>
      <c r="G183" s="72">
        <f t="shared" si="4"/>
        <v>0</v>
      </c>
      <c r="H183" s="72">
        <v>0</v>
      </c>
      <c r="I183" s="73"/>
      <c r="J183" s="72">
        <f t="shared" si="5"/>
        <v>0</v>
      </c>
      <c r="K183" s="93"/>
    </row>
    <row r="184" spans="1:11" s="57" customFormat="1">
      <c r="A184" s="68"/>
      <c r="B184" s="69"/>
      <c r="C184" s="242"/>
      <c r="D184" s="52"/>
      <c r="E184" s="74"/>
      <c r="F184" s="71">
        <f>SUM(D$5:D184)</f>
        <v>0</v>
      </c>
      <c r="G184" s="72">
        <f t="shared" si="4"/>
        <v>0</v>
      </c>
      <c r="H184" s="72">
        <v>0</v>
      </c>
      <c r="I184" s="73"/>
      <c r="J184" s="72">
        <f t="shared" si="5"/>
        <v>0</v>
      </c>
      <c r="K184" s="93"/>
    </row>
    <row r="185" spans="1:11" s="57" customFormat="1">
      <c r="A185" s="68"/>
      <c r="B185" s="69"/>
      <c r="C185" s="242"/>
      <c r="D185" s="52"/>
      <c r="E185" s="74"/>
      <c r="F185" s="71">
        <f>SUM(D$5:D185)</f>
        <v>0</v>
      </c>
      <c r="G185" s="72">
        <f t="shared" si="4"/>
        <v>0</v>
      </c>
      <c r="H185" s="72">
        <v>0</v>
      </c>
      <c r="I185" s="73"/>
      <c r="J185" s="72">
        <f t="shared" si="5"/>
        <v>0</v>
      </c>
      <c r="K185" s="93"/>
    </row>
    <row r="186" spans="1:11" s="57" customFormat="1">
      <c r="A186" s="68"/>
      <c r="B186" s="69"/>
      <c r="C186" s="242"/>
      <c r="D186" s="52"/>
      <c r="E186" s="74"/>
      <c r="F186" s="71">
        <f>SUM(D$5:D186)</f>
        <v>0</v>
      </c>
      <c r="G186" s="72">
        <f t="shared" si="4"/>
        <v>0</v>
      </c>
      <c r="H186" s="72">
        <v>0</v>
      </c>
      <c r="I186" s="73"/>
      <c r="J186" s="72">
        <f t="shared" si="5"/>
        <v>0</v>
      </c>
      <c r="K186" s="93"/>
    </row>
    <row r="187" spans="1:11" s="57" customFormat="1">
      <c r="A187" s="68"/>
      <c r="B187" s="69"/>
      <c r="C187" s="242"/>
      <c r="D187" s="52"/>
      <c r="E187" s="74"/>
      <c r="F187" s="71">
        <f>SUM(D$5:D187)</f>
        <v>0</v>
      </c>
      <c r="G187" s="72">
        <f t="shared" si="4"/>
        <v>0</v>
      </c>
      <c r="H187" s="72">
        <v>0</v>
      </c>
      <c r="I187" s="73"/>
      <c r="J187" s="72">
        <f t="shared" si="5"/>
        <v>0</v>
      </c>
      <c r="K187" s="93"/>
    </row>
    <row r="188" spans="1:11" s="57" customFormat="1">
      <c r="A188" s="68"/>
      <c r="B188" s="69"/>
      <c r="C188" s="242"/>
      <c r="D188" s="52"/>
      <c r="E188" s="74"/>
      <c r="F188" s="71">
        <f>SUM(D$5:D188)</f>
        <v>0</v>
      </c>
      <c r="G188" s="72">
        <f t="shared" si="4"/>
        <v>0</v>
      </c>
      <c r="H188" s="72">
        <v>0</v>
      </c>
      <c r="I188" s="73"/>
      <c r="J188" s="72">
        <f t="shared" si="5"/>
        <v>0</v>
      </c>
      <c r="K188" s="93"/>
    </row>
    <row r="189" spans="1:11" s="57" customFormat="1">
      <c r="A189" s="68"/>
      <c r="B189" s="69"/>
      <c r="C189" s="242"/>
      <c r="D189" s="52"/>
      <c r="E189" s="74"/>
      <c r="F189" s="71">
        <f>SUM(D$5:D189)</f>
        <v>0</v>
      </c>
      <c r="G189" s="72">
        <f t="shared" si="4"/>
        <v>0</v>
      </c>
      <c r="H189" s="72">
        <v>0</v>
      </c>
      <c r="I189" s="73"/>
      <c r="J189" s="72">
        <f t="shared" si="5"/>
        <v>0</v>
      </c>
      <c r="K189" s="93"/>
    </row>
    <row r="190" spans="1:11" s="57" customFormat="1">
      <c r="A190" s="68"/>
      <c r="B190" s="69"/>
      <c r="C190" s="242"/>
      <c r="D190" s="52"/>
      <c r="E190" s="74"/>
      <c r="F190" s="71">
        <f>SUM(D$5:D190)</f>
        <v>0</v>
      </c>
      <c r="G190" s="72">
        <f t="shared" si="4"/>
        <v>0</v>
      </c>
      <c r="H190" s="72">
        <v>0</v>
      </c>
      <c r="I190" s="73"/>
      <c r="J190" s="72">
        <f t="shared" si="5"/>
        <v>0</v>
      </c>
      <c r="K190" s="93"/>
    </row>
    <row r="191" spans="1:11" s="57" customFormat="1">
      <c r="A191" s="68"/>
      <c r="B191" s="69"/>
      <c r="C191" s="242"/>
      <c r="D191" s="52"/>
      <c r="E191" s="74"/>
      <c r="F191" s="71">
        <f>SUM(D$5:D191)</f>
        <v>0</v>
      </c>
      <c r="G191" s="72">
        <f t="shared" si="4"/>
        <v>0</v>
      </c>
      <c r="H191" s="72">
        <v>0</v>
      </c>
      <c r="I191" s="73"/>
      <c r="J191" s="72">
        <f t="shared" si="5"/>
        <v>0</v>
      </c>
      <c r="K191" s="93"/>
    </row>
    <row r="192" spans="1:11" s="57" customFormat="1">
      <c r="A192" s="68"/>
      <c r="B192" s="69"/>
      <c r="C192" s="242"/>
      <c r="D192" s="52"/>
      <c r="E192" s="74"/>
      <c r="F192" s="71">
        <f>SUM(D$5:D192)</f>
        <v>0</v>
      </c>
      <c r="G192" s="72">
        <f t="shared" si="4"/>
        <v>0</v>
      </c>
      <c r="H192" s="72">
        <v>0</v>
      </c>
      <c r="I192" s="73"/>
      <c r="J192" s="72">
        <f t="shared" si="5"/>
        <v>0</v>
      </c>
      <c r="K192" s="93"/>
    </row>
    <row r="193" spans="1:11" s="57" customFormat="1">
      <c r="A193" s="68"/>
      <c r="B193" s="69"/>
      <c r="C193" s="242"/>
      <c r="D193" s="52"/>
      <c r="E193" s="74"/>
      <c r="F193" s="71">
        <f>SUM(D$5:D193)</f>
        <v>0</v>
      </c>
      <c r="G193" s="72">
        <f t="shared" si="4"/>
        <v>0</v>
      </c>
      <c r="H193" s="72">
        <v>0</v>
      </c>
      <c r="I193" s="73"/>
      <c r="J193" s="72">
        <f t="shared" si="5"/>
        <v>0</v>
      </c>
      <c r="K193" s="93"/>
    </row>
    <row r="194" spans="1:11" s="57" customFormat="1">
      <c r="A194" s="68"/>
      <c r="B194" s="69"/>
      <c r="C194" s="242"/>
      <c r="D194" s="52"/>
      <c r="E194" s="74"/>
      <c r="F194" s="71">
        <f>SUM(D$5:D194)</f>
        <v>0</v>
      </c>
      <c r="G194" s="72">
        <f t="shared" si="4"/>
        <v>0</v>
      </c>
      <c r="H194" s="72">
        <v>0</v>
      </c>
      <c r="I194" s="73"/>
      <c r="J194" s="72">
        <f t="shared" si="5"/>
        <v>0</v>
      </c>
      <c r="K194" s="93"/>
    </row>
    <row r="195" spans="1:11" s="57" customFormat="1">
      <c r="A195" s="68"/>
      <c r="B195" s="69"/>
      <c r="C195" s="242"/>
      <c r="D195" s="52"/>
      <c r="E195" s="74"/>
      <c r="F195" s="71">
        <f>SUM(D$5:D195)</f>
        <v>0</v>
      </c>
      <c r="G195" s="72">
        <f t="shared" si="4"/>
        <v>0</v>
      </c>
      <c r="H195" s="72">
        <v>0</v>
      </c>
      <c r="I195" s="73"/>
      <c r="J195" s="72">
        <f t="shared" si="5"/>
        <v>0</v>
      </c>
      <c r="K195" s="93"/>
    </row>
    <row r="196" spans="1:11" s="57" customFormat="1">
      <c r="A196" s="68"/>
      <c r="B196" s="69"/>
      <c r="C196" s="242"/>
      <c r="D196" s="52"/>
      <c r="E196" s="74"/>
      <c r="F196" s="71">
        <f>SUM(D$5:D196)</f>
        <v>0</v>
      </c>
      <c r="G196" s="72">
        <f t="shared" si="4"/>
        <v>0</v>
      </c>
      <c r="H196" s="72">
        <v>0</v>
      </c>
      <c r="I196" s="73"/>
      <c r="J196" s="72">
        <f t="shared" si="5"/>
        <v>0</v>
      </c>
      <c r="K196" s="93"/>
    </row>
    <row r="197" spans="1:11" s="57" customFormat="1">
      <c r="A197" s="68"/>
      <c r="B197" s="69"/>
      <c r="C197" s="242"/>
      <c r="D197" s="52"/>
      <c r="E197" s="74"/>
      <c r="F197" s="71">
        <f>SUM(D$5:D197)</f>
        <v>0</v>
      </c>
      <c r="G197" s="72">
        <f t="shared" si="4"/>
        <v>0</v>
      </c>
      <c r="H197" s="72">
        <v>0</v>
      </c>
      <c r="I197" s="73"/>
      <c r="J197" s="72">
        <f t="shared" si="5"/>
        <v>0</v>
      </c>
      <c r="K197" s="93"/>
    </row>
    <row r="198" spans="1:11" s="57" customFormat="1">
      <c r="A198" s="68"/>
      <c r="B198" s="69"/>
      <c r="C198" s="242"/>
      <c r="D198" s="52"/>
      <c r="E198" s="74"/>
      <c r="F198" s="71">
        <f>SUM(D$5:D198)</f>
        <v>0</v>
      </c>
      <c r="G198" s="72">
        <f t="shared" si="4"/>
        <v>0</v>
      </c>
      <c r="H198" s="72">
        <v>0</v>
      </c>
      <c r="I198" s="73"/>
      <c r="J198" s="72">
        <f t="shared" si="5"/>
        <v>0</v>
      </c>
      <c r="K198" s="93"/>
    </row>
    <row r="199" spans="1:11" s="57" customFormat="1">
      <c r="A199" s="68"/>
      <c r="B199" s="69"/>
      <c r="C199" s="242"/>
      <c r="D199" s="52"/>
      <c r="E199" s="74"/>
      <c r="F199" s="71">
        <f>SUM(D$5:D199)</f>
        <v>0</v>
      </c>
      <c r="G199" s="72">
        <f t="shared" si="4"/>
        <v>0</v>
      </c>
      <c r="H199" s="72">
        <v>0</v>
      </c>
      <c r="I199" s="73"/>
      <c r="J199" s="72">
        <f t="shared" si="5"/>
        <v>0</v>
      </c>
      <c r="K199" s="93"/>
    </row>
    <row r="200" spans="1:11" s="57" customFormat="1">
      <c r="A200" s="68"/>
      <c r="B200" s="69"/>
      <c r="C200" s="242"/>
      <c r="D200" s="52"/>
      <c r="E200" s="74"/>
      <c r="F200" s="71">
        <f>SUM(D$5:D200)</f>
        <v>0</v>
      </c>
      <c r="G200" s="72">
        <f t="shared" ref="G200:G263" si="6">+D200-H200</f>
        <v>0</v>
      </c>
      <c r="H200" s="72">
        <v>0</v>
      </c>
      <c r="I200" s="73"/>
      <c r="J200" s="72">
        <f t="shared" ref="J200:J263" si="7">IF(OR(G200&gt;0,I200="X",C200="Income from customers"),0,G200)</f>
        <v>0</v>
      </c>
      <c r="K200" s="93"/>
    </row>
    <row r="201" spans="1:11" s="57" customFormat="1">
      <c r="A201" s="68"/>
      <c r="B201" s="69"/>
      <c r="C201" s="242"/>
      <c r="D201" s="52"/>
      <c r="E201" s="74"/>
      <c r="F201" s="71">
        <f>SUM(D$5:D201)</f>
        <v>0</v>
      </c>
      <c r="G201" s="72">
        <f t="shared" si="6"/>
        <v>0</v>
      </c>
      <c r="H201" s="72">
        <v>0</v>
      </c>
      <c r="I201" s="73"/>
      <c r="J201" s="72">
        <f t="shared" si="7"/>
        <v>0</v>
      </c>
      <c r="K201" s="93"/>
    </row>
    <row r="202" spans="1:11" s="57" customFormat="1">
      <c r="A202" s="68"/>
      <c r="B202" s="69"/>
      <c r="C202" s="242"/>
      <c r="D202" s="52"/>
      <c r="E202" s="74"/>
      <c r="F202" s="71">
        <f>SUM(D$5:D202)</f>
        <v>0</v>
      </c>
      <c r="G202" s="72">
        <f t="shared" si="6"/>
        <v>0</v>
      </c>
      <c r="H202" s="72">
        <v>0</v>
      </c>
      <c r="I202" s="73"/>
      <c r="J202" s="72">
        <f t="shared" si="7"/>
        <v>0</v>
      </c>
      <c r="K202" s="93"/>
    </row>
    <row r="203" spans="1:11" s="57" customFormat="1">
      <c r="A203" s="68"/>
      <c r="B203" s="69"/>
      <c r="C203" s="242"/>
      <c r="D203" s="52"/>
      <c r="E203" s="74"/>
      <c r="F203" s="71">
        <f>SUM(D$5:D203)</f>
        <v>0</v>
      </c>
      <c r="G203" s="72">
        <f t="shared" si="6"/>
        <v>0</v>
      </c>
      <c r="H203" s="72">
        <v>0</v>
      </c>
      <c r="I203" s="73"/>
      <c r="J203" s="72">
        <f t="shared" si="7"/>
        <v>0</v>
      </c>
      <c r="K203" s="93"/>
    </row>
    <row r="204" spans="1:11" s="57" customFormat="1">
      <c r="A204" s="68"/>
      <c r="B204" s="69"/>
      <c r="C204" s="242"/>
      <c r="D204" s="52"/>
      <c r="E204" s="74"/>
      <c r="F204" s="71">
        <f>SUM(D$5:D204)</f>
        <v>0</v>
      </c>
      <c r="G204" s="72">
        <f t="shared" si="6"/>
        <v>0</v>
      </c>
      <c r="H204" s="72">
        <v>0</v>
      </c>
      <c r="I204" s="73"/>
      <c r="J204" s="72">
        <f t="shared" si="7"/>
        <v>0</v>
      </c>
      <c r="K204" s="93"/>
    </row>
    <row r="205" spans="1:11" s="57" customFormat="1">
      <c r="A205" s="68"/>
      <c r="B205" s="69"/>
      <c r="C205" s="242"/>
      <c r="D205" s="52"/>
      <c r="E205" s="74"/>
      <c r="F205" s="71">
        <f>SUM(D$5:D205)</f>
        <v>0</v>
      </c>
      <c r="G205" s="72">
        <f t="shared" si="6"/>
        <v>0</v>
      </c>
      <c r="H205" s="72">
        <v>0</v>
      </c>
      <c r="I205" s="73"/>
      <c r="J205" s="72">
        <f t="shared" si="7"/>
        <v>0</v>
      </c>
      <c r="K205" s="93"/>
    </row>
    <row r="206" spans="1:11" s="57" customFormat="1">
      <c r="A206" s="68"/>
      <c r="B206" s="69"/>
      <c r="C206" s="242"/>
      <c r="D206" s="52"/>
      <c r="E206" s="74"/>
      <c r="F206" s="71">
        <f>SUM(D$5:D206)</f>
        <v>0</v>
      </c>
      <c r="G206" s="72">
        <f t="shared" si="6"/>
        <v>0</v>
      </c>
      <c r="H206" s="72">
        <v>0</v>
      </c>
      <c r="I206" s="73"/>
      <c r="J206" s="72">
        <f t="shared" si="7"/>
        <v>0</v>
      </c>
      <c r="K206" s="93"/>
    </row>
    <row r="207" spans="1:11" s="57" customFormat="1">
      <c r="A207" s="68"/>
      <c r="B207" s="69"/>
      <c r="C207" s="242"/>
      <c r="D207" s="52"/>
      <c r="E207" s="74"/>
      <c r="F207" s="71">
        <f>SUM(D$5:D207)</f>
        <v>0</v>
      </c>
      <c r="G207" s="72">
        <f t="shared" si="6"/>
        <v>0</v>
      </c>
      <c r="H207" s="72">
        <v>0</v>
      </c>
      <c r="I207" s="73"/>
      <c r="J207" s="72">
        <f t="shared" si="7"/>
        <v>0</v>
      </c>
      <c r="K207" s="93"/>
    </row>
    <row r="208" spans="1:11" s="57" customFormat="1">
      <c r="A208" s="68"/>
      <c r="B208" s="69"/>
      <c r="C208" s="242"/>
      <c r="D208" s="52"/>
      <c r="E208" s="74"/>
      <c r="F208" s="71">
        <f>SUM(D$5:D208)</f>
        <v>0</v>
      </c>
      <c r="G208" s="72">
        <f t="shared" si="6"/>
        <v>0</v>
      </c>
      <c r="H208" s="72">
        <v>0</v>
      </c>
      <c r="I208" s="73"/>
      <c r="J208" s="72">
        <f t="shared" si="7"/>
        <v>0</v>
      </c>
      <c r="K208" s="93"/>
    </row>
    <row r="209" spans="1:11" s="57" customFormat="1">
      <c r="A209" s="68"/>
      <c r="B209" s="69"/>
      <c r="C209" s="242"/>
      <c r="D209" s="52"/>
      <c r="E209" s="74"/>
      <c r="F209" s="71">
        <f>SUM(D$5:D209)</f>
        <v>0</v>
      </c>
      <c r="G209" s="72">
        <f t="shared" si="6"/>
        <v>0</v>
      </c>
      <c r="H209" s="72">
        <v>0</v>
      </c>
      <c r="I209" s="73"/>
      <c r="J209" s="72">
        <f t="shared" si="7"/>
        <v>0</v>
      </c>
      <c r="K209" s="93"/>
    </row>
    <row r="210" spans="1:11" s="57" customFormat="1">
      <c r="A210" s="68"/>
      <c r="B210" s="69"/>
      <c r="C210" s="242"/>
      <c r="D210" s="52"/>
      <c r="E210" s="74"/>
      <c r="F210" s="71">
        <f>SUM(D$5:D210)</f>
        <v>0</v>
      </c>
      <c r="G210" s="72">
        <f t="shared" si="6"/>
        <v>0</v>
      </c>
      <c r="H210" s="72">
        <v>0</v>
      </c>
      <c r="I210" s="73"/>
      <c r="J210" s="72">
        <f t="shared" si="7"/>
        <v>0</v>
      </c>
      <c r="K210" s="93"/>
    </row>
    <row r="211" spans="1:11" s="57" customFormat="1">
      <c r="A211" s="68"/>
      <c r="B211" s="69"/>
      <c r="C211" s="242"/>
      <c r="D211" s="52"/>
      <c r="E211" s="74"/>
      <c r="F211" s="71">
        <f>SUM(D$5:D211)</f>
        <v>0</v>
      </c>
      <c r="G211" s="72">
        <f t="shared" si="6"/>
        <v>0</v>
      </c>
      <c r="H211" s="72">
        <v>0</v>
      </c>
      <c r="I211" s="73"/>
      <c r="J211" s="72">
        <f t="shared" si="7"/>
        <v>0</v>
      </c>
      <c r="K211" s="93"/>
    </row>
    <row r="212" spans="1:11" s="57" customFormat="1">
      <c r="A212" s="68"/>
      <c r="B212" s="69"/>
      <c r="C212" s="242"/>
      <c r="D212" s="52"/>
      <c r="E212" s="74"/>
      <c r="F212" s="71">
        <f>SUM(D$5:D212)</f>
        <v>0</v>
      </c>
      <c r="G212" s="72">
        <f t="shared" si="6"/>
        <v>0</v>
      </c>
      <c r="H212" s="72">
        <v>0</v>
      </c>
      <c r="I212" s="73"/>
      <c r="J212" s="72">
        <f t="shared" si="7"/>
        <v>0</v>
      </c>
      <c r="K212" s="93"/>
    </row>
    <row r="213" spans="1:11" s="57" customFormat="1">
      <c r="A213" s="68"/>
      <c r="B213" s="69"/>
      <c r="C213" s="242"/>
      <c r="D213" s="52"/>
      <c r="E213" s="74"/>
      <c r="F213" s="71">
        <f>SUM(D$5:D213)</f>
        <v>0</v>
      </c>
      <c r="G213" s="72">
        <f t="shared" si="6"/>
        <v>0</v>
      </c>
      <c r="H213" s="72">
        <v>0</v>
      </c>
      <c r="I213" s="73"/>
      <c r="J213" s="72">
        <f t="shared" si="7"/>
        <v>0</v>
      </c>
      <c r="K213" s="93"/>
    </row>
    <row r="214" spans="1:11" s="57" customFormat="1">
      <c r="A214" s="68"/>
      <c r="B214" s="69"/>
      <c r="C214" s="242"/>
      <c r="D214" s="52"/>
      <c r="E214" s="74"/>
      <c r="F214" s="71">
        <f>SUM(D$5:D214)</f>
        <v>0</v>
      </c>
      <c r="G214" s="72">
        <f t="shared" si="6"/>
        <v>0</v>
      </c>
      <c r="H214" s="72">
        <v>0</v>
      </c>
      <c r="I214" s="73"/>
      <c r="J214" s="72">
        <f t="shared" si="7"/>
        <v>0</v>
      </c>
      <c r="K214" s="93"/>
    </row>
    <row r="215" spans="1:11" s="57" customFormat="1">
      <c r="A215" s="68"/>
      <c r="B215" s="69"/>
      <c r="C215" s="242"/>
      <c r="D215" s="52"/>
      <c r="E215" s="74"/>
      <c r="F215" s="71">
        <f>SUM(D$5:D215)</f>
        <v>0</v>
      </c>
      <c r="G215" s="72">
        <f t="shared" si="6"/>
        <v>0</v>
      </c>
      <c r="H215" s="72">
        <v>0</v>
      </c>
      <c r="I215" s="73"/>
      <c r="J215" s="72">
        <f t="shared" si="7"/>
        <v>0</v>
      </c>
      <c r="K215" s="93"/>
    </row>
    <row r="216" spans="1:11" s="57" customFormat="1">
      <c r="A216" s="68"/>
      <c r="B216" s="69"/>
      <c r="C216" s="242"/>
      <c r="D216" s="52"/>
      <c r="E216" s="74"/>
      <c r="F216" s="71">
        <f>SUM(D$5:D216)</f>
        <v>0</v>
      </c>
      <c r="G216" s="72">
        <f t="shared" si="6"/>
        <v>0</v>
      </c>
      <c r="H216" s="72">
        <v>0</v>
      </c>
      <c r="I216" s="73"/>
      <c r="J216" s="72">
        <f t="shared" si="7"/>
        <v>0</v>
      </c>
      <c r="K216" s="93"/>
    </row>
    <row r="217" spans="1:11" s="57" customFormat="1">
      <c r="A217" s="68"/>
      <c r="B217" s="69"/>
      <c r="C217" s="242"/>
      <c r="D217" s="52"/>
      <c r="E217" s="74"/>
      <c r="F217" s="71">
        <f>SUM(D$5:D217)</f>
        <v>0</v>
      </c>
      <c r="G217" s="72">
        <f t="shared" si="6"/>
        <v>0</v>
      </c>
      <c r="H217" s="72">
        <v>0</v>
      </c>
      <c r="I217" s="73"/>
      <c r="J217" s="72">
        <f t="shared" si="7"/>
        <v>0</v>
      </c>
      <c r="K217" s="93"/>
    </row>
    <row r="218" spans="1:11" s="57" customFormat="1">
      <c r="A218" s="68"/>
      <c r="B218" s="69"/>
      <c r="C218" s="242"/>
      <c r="D218" s="52"/>
      <c r="E218" s="74"/>
      <c r="F218" s="71">
        <f>SUM(D$5:D218)</f>
        <v>0</v>
      </c>
      <c r="G218" s="72">
        <f t="shared" si="6"/>
        <v>0</v>
      </c>
      <c r="H218" s="72">
        <v>0</v>
      </c>
      <c r="I218" s="73"/>
      <c r="J218" s="72">
        <f t="shared" si="7"/>
        <v>0</v>
      </c>
      <c r="K218" s="93"/>
    </row>
    <row r="219" spans="1:11" s="57" customFormat="1">
      <c r="A219" s="68"/>
      <c r="B219" s="69"/>
      <c r="C219" s="242"/>
      <c r="D219" s="52"/>
      <c r="E219" s="74"/>
      <c r="F219" s="71">
        <f>SUM(D$5:D219)</f>
        <v>0</v>
      </c>
      <c r="G219" s="72">
        <f t="shared" si="6"/>
        <v>0</v>
      </c>
      <c r="H219" s="72">
        <v>0</v>
      </c>
      <c r="I219" s="73"/>
      <c r="J219" s="72">
        <f t="shared" si="7"/>
        <v>0</v>
      </c>
      <c r="K219" s="93"/>
    </row>
    <row r="220" spans="1:11" s="57" customFormat="1">
      <c r="A220" s="68"/>
      <c r="B220" s="69"/>
      <c r="C220" s="242"/>
      <c r="D220" s="52"/>
      <c r="E220" s="74"/>
      <c r="F220" s="71">
        <f>SUM(D$5:D220)</f>
        <v>0</v>
      </c>
      <c r="G220" s="72">
        <f t="shared" si="6"/>
        <v>0</v>
      </c>
      <c r="H220" s="72">
        <v>0</v>
      </c>
      <c r="I220" s="73"/>
      <c r="J220" s="72">
        <f t="shared" si="7"/>
        <v>0</v>
      </c>
      <c r="K220" s="93"/>
    </row>
    <row r="221" spans="1:11" s="57" customFormat="1">
      <c r="A221" s="68"/>
      <c r="B221" s="69"/>
      <c r="C221" s="242"/>
      <c r="D221" s="52"/>
      <c r="E221" s="74"/>
      <c r="F221" s="71">
        <f>SUM(D$5:D221)</f>
        <v>0</v>
      </c>
      <c r="G221" s="72">
        <f t="shared" si="6"/>
        <v>0</v>
      </c>
      <c r="H221" s="72">
        <v>0</v>
      </c>
      <c r="I221" s="73"/>
      <c r="J221" s="72">
        <f t="shared" si="7"/>
        <v>0</v>
      </c>
      <c r="K221" s="93"/>
    </row>
    <row r="222" spans="1:11" s="57" customFormat="1">
      <c r="A222" s="68"/>
      <c r="B222" s="69"/>
      <c r="C222" s="242"/>
      <c r="D222" s="52"/>
      <c r="E222" s="74"/>
      <c r="F222" s="71">
        <f>SUM(D$5:D222)</f>
        <v>0</v>
      </c>
      <c r="G222" s="72">
        <f t="shared" si="6"/>
        <v>0</v>
      </c>
      <c r="H222" s="72">
        <v>0</v>
      </c>
      <c r="I222" s="73"/>
      <c r="J222" s="72">
        <f t="shared" si="7"/>
        <v>0</v>
      </c>
      <c r="K222" s="93"/>
    </row>
    <row r="223" spans="1:11" s="57" customFormat="1">
      <c r="A223" s="68"/>
      <c r="B223" s="69"/>
      <c r="C223" s="242"/>
      <c r="D223" s="52"/>
      <c r="E223" s="74"/>
      <c r="F223" s="71">
        <f>SUM(D$5:D223)</f>
        <v>0</v>
      </c>
      <c r="G223" s="72">
        <f t="shared" si="6"/>
        <v>0</v>
      </c>
      <c r="H223" s="72">
        <v>0</v>
      </c>
      <c r="I223" s="73"/>
      <c r="J223" s="72">
        <f t="shared" si="7"/>
        <v>0</v>
      </c>
      <c r="K223" s="93"/>
    </row>
    <row r="224" spans="1:11" s="57" customFormat="1">
      <c r="A224" s="68"/>
      <c r="B224" s="69"/>
      <c r="C224" s="242"/>
      <c r="D224" s="52"/>
      <c r="E224" s="74"/>
      <c r="F224" s="71">
        <f>SUM(D$5:D224)</f>
        <v>0</v>
      </c>
      <c r="G224" s="72">
        <f t="shared" si="6"/>
        <v>0</v>
      </c>
      <c r="H224" s="72">
        <v>0</v>
      </c>
      <c r="I224" s="73"/>
      <c r="J224" s="72">
        <f t="shared" si="7"/>
        <v>0</v>
      </c>
      <c r="K224" s="93"/>
    </row>
    <row r="225" spans="1:11" s="57" customFormat="1">
      <c r="A225" s="68"/>
      <c r="B225" s="69"/>
      <c r="C225" s="242"/>
      <c r="D225" s="52"/>
      <c r="E225" s="74"/>
      <c r="F225" s="71">
        <f>SUM(D$5:D225)</f>
        <v>0</v>
      </c>
      <c r="G225" s="72">
        <f t="shared" si="6"/>
        <v>0</v>
      </c>
      <c r="H225" s="72">
        <v>0</v>
      </c>
      <c r="I225" s="73"/>
      <c r="J225" s="72">
        <f t="shared" si="7"/>
        <v>0</v>
      </c>
      <c r="K225" s="93"/>
    </row>
    <row r="226" spans="1:11" s="57" customFormat="1">
      <c r="A226" s="68"/>
      <c r="B226" s="69"/>
      <c r="C226" s="242"/>
      <c r="D226" s="52"/>
      <c r="E226" s="74"/>
      <c r="F226" s="71">
        <f>SUM(D$5:D226)</f>
        <v>0</v>
      </c>
      <c r="G226" s="72">
        <f t="shared" si="6"/>
        <v>0</v>
      </c>
      <c r="H226" s="72">
        <v>0</v>
      </c>
      <c r="I226" s="73"/>
      <c r="J226" s="72">
        <f t="shared" si="7"/>
        <v>0</v>
      </c>
      <c r="K226" s="93"/>
    </row>
    <row r="227" spans="1:11" s="57" customFormat="1">
      <c r="A227" s="68"/>
      <c r="B227" s="69"/>
      <c r="C227" s="242"/>
      <c r="D227" s="52"/>
      <c r="E227" s="74"/>
      <c r="F227" s="71">
        <f>SUM(D$5:D227)</f>
        <v>0</v>
      </c>
      <c r="G227" s="72">
        <f t="shared" si="6"/>
        <v>0</v>
      </c>
      <c r="H227" s="72">
        <v>0</v>
      </c>
      <c r="I227" s="73"/>
      <c r="J227" s="72">
        <f t="shared" si="7"/>
        <v>0</v>
      </c>
      <c r="K227" s="93"/>
    </row>
    <row r="228" spans="1:11" s="57" customFormat="1">
      <c r="A228" s="68"/>
      <c r="B228" s="69"/>
      <c r="C228" s="242"/>
      <c r="D228" s="52"/>
      <c r="E228" s="74"/>
      <c r="F228" s="71">
        <f>SUM(D$5:D228)</f>
        <v>0</v>
      </c>
      <c r="G228" s="72">
        <f t="shared" si="6"/>
        <v>0</v>
      </c>
      <c r="H228" s="72">
        <v>0</v>
      </c>
      <c r="I228" s="73"/>
      <c r="J228" s="72">
        <f t="shared" si="7"/>
        <v>0</v>
      </c>
      <c r="K228" s="93"/>
    </row>
    <row r="229" spans="1:11" s="57" customFormat="1">
      <c r="A229" s="68"/>
      <c r="B229" s="69"/>
      <c r="C229" s="242"/>
      <c r="D229" s="52"/>
      <c r="E229" s="74"/>
      <c r="F229" s="71">
        <f>SUM(D$5:D229)</f>
        <v>0</v>
      </c>
      <c r="G229" s="72">
        <f t="shared" si="6"/>
        <v>0</v>
      </c>
      <c r="H229" s="72">
        <v>0</v>
      </c>
      <c r="I229" s="73"/>
      <c r="J229" s="72">
        <f t="shared" si="7"/>
        <v>0</v>
      </c>
      <c r="K229" s="93"/>
    </row>
    <row r="230" spans="1:11" s="57" customFormat="1">
      <c r="A230" s="68"/>
      <c r="B230" s="69"/>
      <c r="C230" s="242"/>
      <c r="D230" s="52"/>
      <c r="E230" s="74"/>
      <c r="F230" s="71">
        <f>SUM(D$5:D230)</f>
        <v>0</v>
      </c>
      <c r="G230" s="72">
        <f t="shared" si="6"/>
        <v>0</v>
      </c>
      <c r="H230" s="72">
        <v>0</v>
      </c>
      <c r="I230" s="73"/>
      <c r="J230" s="72">
        <f t="shared" si="7"/>
        <v>0</v>
      </c>
      <c r="K230" s="93"/>
    </row>
    <row r="231" spans="1:11" s="57" customFormat="1">
      <c r="A231" s="68"/>
      <c r="B231" s="69"/>
      <c r="C231" s="242"/>
      <c r="D231" s="52"/>
      <c r="E231" s="74"/>
      <c r="F231" s="71">
        <f>SUM(D$5:D231)</f>
        <v>0</v>
      </c>
      <c r="G231" s="72">
        <f t="shared" si="6"/>
        <v>0</v>
      </c>
      <c r="H231" s="72">
        <v>0</v>
      </c>
      <c r="I231" s="73"/>
      <c r="J231" s="72">
        <f t="shared" si="7"/>
        <v>0</v>
      </c>
      <c r="K231" s="93"/>
    </row>
    <row r="232" spans="1:11" s="57" customFormat="1">
      <c r="A232" s="68"/>
      <c r="B232" s="69"/>
      <c r="C232" s="242"/>
      <c r="D232" s="52"/>
      <c r="E232" s="74"/>
      <c r="F232" s="71">
        <f>SUM(D$5:D232)</f>
        <v>0</v>
      </c>
      <c r="G232" s="72">
        <f t="shared" si="6"/>
        <v>0</v>
      </c>
      <c r="H232" s="72">
        <v>0</v>
      </c>
      <c r="I232" s="73"/>
      <c r="J232" s="72">
        <f t="shared" si="7"/>
        <v>0</v>
      </c>
      <c r="K232" s="93"/>
    </row>
    <row r="233" spans="1:11" s="57" customFormat="1">
      <c r="A233" s="68"/>
      <c r="B233" s="69"/>
      <c r="C233" s="242"/>
      <c r="D233" s="52"/>
      <c r="E233" s="74"/>
      <c r="F233" s="71">
        <f>SUM(D$5:D233)</f>
        <v>0</v>
      </c>
      <c r="G233" s="72">
        <f t="shared" si="6"/>
        <v>0</v>
      </c>
      <c r="H233" s="72">
        <v>0</v>
      </c>
      <c r="I233" s="73"/>
      <c r="J233" s="72">
        <f t="shared" si="7"/>
        <v>0</v>
      </c>
      <c r="K233" s="93"/>
    </row>
    <row r="234" spans="1:11" s="57" customFormat="1">
      <c r="A234" s="68"/>
      <c r="B234" s="69"/>
      <c r="C234" s="242"/>
      <c r="D234" s="52"/>
      <c r="E234" s="74"/>
      <c r="F234" s="71">
        <f>SUM(D$5:D234)</f>
        <v>0</v>
      </c>
      <c r="G234" s="72">
        <f t="shared" si="6"/>
        <v>0</v>
      </c>
      <c r="H234" s="72">
        <v>0</v>
      </c>
      <c r="I234" s="73"/>
      <c r="J234" s="72">
        <f t="shared" si="7"/>
        <v>0</v>
      </c>
      <c r="K234" s="93"/>
    </row>
    <row r="235" spans="1:11" s="57" customFormat="1">
      <c r="A235" s="68"/>
      <c r="B235" s="69"/>
      <c r="C235" s="242"/>
      <c r="D235" s="52"/>
      <c r="E235" s="74"/>
      <c r="F235" s="71">
        <f>SUM(D$5:D235)</f>
        <v>0</v>
      </c>
      <c r="G235" s="72">
        <f t="shared" si="6"/>
        <v>0</v>
      </c>
      <c r="H235" s="72">
        <v>0</v>
      </c>
      <c r="I235" s="73"/>
      <c r="J235" s="72">
        <f t="shared" si="7"/>
        <v>0</v>
      </c>
      <c r="K235" s="93"/>
    </row>
    <row r="236" spans="1:11" s="57" customFormat="1">
      <c r="A236" s="68"/>
      <c r="B236" s="69"/>
      <c r="C236" s="242"/>
      <c r="D236" s="52"/>
      <c r="E236" s="74"/>
      <c r="F236" s="71">
        <f>SUM(D$5:D236)</f>
        <v>0</v>
      </c>
      <c r="G236" s="72">
        <f t="shared" si="6"/>
        <v>0</v>
      </c>
      <c r="H236" s="72">
        <v>0</v>
      </c>
      <c r="I236" s="73"/>
      <c r="J236" s="72">
        <f t="shared" si="7"/>
        <v>0</v>
      </c>
      <c r="K236" s="93"/>
    </row>
    <row r="237" spans="1:11" s="57" customFormat="1">
      <c r="A237" s="68"/>
      <c r="B237" s="69"/>
      <c r="C237" s="242"/>
      <c r="D237" s="52"/>
      <c r="E237" s="74"/>
      <c r="F237" s="71">
        <f>SUM(D$5:D237)</f>
        <v>0</v>
      </c>
      <c r="G237" s="72">
        <f t="shared" si="6"/>
        <v>0</v>
      </c>
      <c r="H237" s="72">
        <v>0</v>
      </c>
      <c r="I237" s="73"/>
      <c r="J237" s="72">
        <f t="shared" si="7"/>
        <v>0</v>
      </c>
      <c r="K237" s="93"/>
    </row>
    <row r="238" spans="1:11" s="57" customFormat="1">
      <c r="A238" s="68"/>
      <c r="B238" s="69"/>
      <c r="C238" s="242"/>
      <c r="D238" s="52"/>
      <c r="E238" s="74"/>
      <c r="F238" s="71">
        <f>SUM(D$5:D238)</f>
        <v>0</v>
      </c>
      <c r="G238" s="72">
        <f t="shared" si="6"/>
        <v>0</v>
      </c>
      <c r="H238" s="72">
        <v>0</v>
      </c>
      <c r="I238" s="73"/>
      <c r="J238" s="72">
        <f t="shared" si="7"/>
        <v>0</v>
      </c>
      <c r="K238" s="93"/>
    </row>
    <row r="239" spans="1:11" s="57" customFormat="1">
      <c r="A239" s="68"/>
      <c r="B239" s="69"/>
      <c r="C239" s="242"/>
      <c r="D239" s="52"/>
      <c r="E239" s="74"/>
      <c r="F239" s="71">
        <f>SUM(D$5:D239)</f>
        <v>0</v>
      </c>
      <c r="G239" s="72">
        <f t="shared" si="6"/>
        <v>0</v>
      </c>
      <c r="H239" s="72">
        <v>0</v>
      </c>
      <c r="I239" s="73"/>
      <c r="J239" s="72">
        <f t="shared" si="7"/>
        <v>0</v>
      </c>
      <c r="K239" s="93"/>
    </row>
    <row r="240" spans="1:11" s="57" customFormat="1">
      <c r="A240" s="68"/>
      <c r="B240" s="69"/>
      <c r="C240" s="242"/>
      <c r="D240" s="52"/>
      <c r="E240" s="74"/>
      <c r="F240" s="71">
        <f>SUM(D$5:D240)</f>
        <v>0</v>
      </c>
      <c r="G240" s="72">
        <f t="shared" si="6"/>
        <v>0</v>
      </c>
      <c r="H240" s="72">
        <v>0</v>
      </c>
      <c r="I240" s="73"/>
      <c r="J240" s="72">
        <f t="shared" si="7"/>
        <v>0</v>
      </c>
      <c r="K240" s="93"/>
    </row>
    <row r="241" spans="1:11" s="57" customFormat="1">
      <c r="A241" s="68"/>
      <c r="B241" s="69"/>
      <c r="C241" s="242"/>
      <c r="D241" s="52"/>
      <c r="E241" s="74"/>
      <c r="F241" s="71">
        <f>SUM(D$5:D241)</f>
        <v>0</v>
      </c>
      <c r="G241" s="72">
        <f t="shared" si="6"/>
        <v>0</v>
      </c>
      <c r="H241" s="72">
        <v>0</v>
      </c>
      <c r="I241" s="73"/>
      <c r="J241" s="72">
        <f t="shared" si="7"/>
        <v>0</v>
      </c>
      <c r="K241" s="93"/>
    </row>
    <row r="242" spans="1:11" s="57" customFormat="1">
      <c r="A242" s="68"/>
      <c r="B242" s="69"/>
      <c r="C242" s="242"/>
      <c r="D242" s="52"/>
      <c r="E242" s="74"/>
      <c r="F242" s="71">
        <f>SUM(D$5:D242)</f>
        <v>0</v>
      </c>
      <c r="G242" s="72">
        <f t="shared" si="6"/>
        <v>0</v>
      </c>
      <c r="H242" s="72">
        <v>0</v>
      </c>
      <c r="I242" s="73"/>
      <c r="J242" s="72">
        <f t="shared" si="7"/>
        <v>0</v>
      </c>
      <c r="K242" s="93"/>
    </row>
    <row r="243" spans="1:11" s="57" customFormat="1">
      <c r="A243" s="68"/>
      <c r="B243" s="69"/>
      <c r="C243" s="242"/>
      <c r="D243" s="52"/>
      <c r="E243" s="74"/>
      <c r="F243" s="71">
        <f>SUM(D$5:D243)</f>
        <v>0</v>
      </c>
      <c r="G243" s="72">
        <f t="shared" si="6"/>
        <v>0</v>
      </c>
      <c r="H243" s="72">
        <v>0</v>
      </c>
      <c r="I243" s="73"/>
      <c r="J243" s="72">
        <f t="shared" si="7"/>
        <v>0</v>
      </c>
      <c r="K243" s="93"/>
    </row>
    <row r="244" spans="1:11" s="57" customFormat="1">
      <c r="A244" s="68"/>
      <c r="B244" s="69"/>
      <c r="C244" s="242"/>
      <c r="D244" s="52"/>
      <c r="E244" s="74"/>
      <c r="F244" s="71">
        <f>SUM(D$5:D244)</f>
        <v>0</v>
      </c>
      <c r="G244" s="72">
        <f t="shared" si="6"/>
        <v>0</v>
      </c>
      <c r="H244" s="72">
        <v>0</v>
      </c>
      <c r="I244" s="73"/>
      <c r="J244" s="72">
        <f t="shared" si="7"/>
        <v>0</v>
      </c>
      <c r="K244" s="93"/>
    </row>
    <row r="245" spans="1:11" s="57" customFormat="1">
      <c r="A245" s="68"/>
      <c r="B245" s="69"/>
      <c r="C245" s="242"/>
      <c r="D245" s="52"/>
      <c r="E245" s="74"/>
      <c r="F245" s="71">
        <f>SUM(D$5:D245)</f>
        <v>0</v>
      </c>
      <c r="G245" s="72">
        <f t="shared" si="6"/>
        <v>0</v>
      </c>
      <c r="H245" s="72">
        <v>0</v>
      </c>
      <c r="I245" s="73"/>
      <c r="J245" s="72">
        <f t="shared" si="7"/>
        <v>0</v>
      </c>
      <c r="K245" s="93"/>
    </row>
    <row r="246" spans="1:11" s="57" customFormat="1">
      <c r="A246" s="68"/>
      <c r="B246" s="69"/>
      <c r="C246" s="242"/>
      <c r="D246" s="52"/>
      <c r="E246" s="74"/>
      <c r="F246" s="71">
        <f>SUM(D$5:D246)</f>
        <v>0</v>
      </c>
      <c r="G246" s="72">
        <f t="shared" si="6"/>
        <v>0</v>
      </c>
      <c r="H246" s="72">
        <v>0</v>
      </c>
      <c r="I246" s="73"/>
      <c r="J246" s="72">
        <f t="shared" si="7"/>
        <v>0</v>
      </c>
      <c r="K246" s="93"/>
    </row>
    <row r="247" spans="1:11" s="57" customFormat="1">
      <c r="A247" s="68"/>
      <c r="B247" s="69"/>
      <c r="C247" s="242"/>
      <c r="D247" s="52"/>
      <c r="E247" s="74"/>
      <c r="F247" s="71">
        <f>SUM(D$5:D247)</f>
        <v>0</v>
      </c>
      <c r="G247" s="72">
        <f t="shared" si="6"/>
        <v>0</v>
      </c>
      <c r="H247" s="72">
        <v>0</v>
      </c>
      <c r="I247" s="73"/>
      <c r="J247" s="72">
        <f t="shared" si="7"/>
        <v>0</v>
      </c>
      <c r="K247" s="93"/>
    </row>
    <row r="248" spans="1:11" s="57" customFormat="1">
      <c r="A248" s="68"/>
      <c r="B248" s="69"/>
      <c r="C248" s="242"/>
      <c r="D248" s="52"/>
      <c r="E248" s="74"/>
      <c r="F248" s="71">
        <f>SUM(D$5:D248)</f>
        <v>0</v>
      </c>
      <c r="G248" s="72">
        <f t="shared" si="6"/>
        <v>0</v>
      </c>
      <c r="H248" s="72">
        <v>0</v>
      </c>
      <c r="I248" s="73"/>
      <c r="J248" s="72">
        <f t="shared" si="7"/>
        <v>0</v>
      </c>
      <c r="K248" s="93"/>
    </row>
    <row r="249" spans="1:11" s="57" customFormat="1">
      <c r="A249" s="68"/>
      <c r="B249" s="69"/>
      <c r="C249" s="242"/>
      <c r="D249" s="52"/>
      <c r="E249" s="74"/>
      <c r="F249" s="71">
        <f>SUM(D$5:D249)</f>
        <v>0</v>
      </c>
      <c r="G249" s="72">
        <f t="shared" si="6"/>
        <v>0</v>
      </c>
      <c r="H249" s="72">
        <v>0</v>
      </c>
      <c r="I249" s="73"/>
      <c r="J249" s="72">
        <f t="shared" si="7"/>
        <v>0</v>
      </c>
      <c r="K249" s="93"/>
    </row>
    <row r="250" spans="1:11" s="57" customFormat="1">
      <c r="A250" s="68"/>
      <c r="B250" s="69"/>
      <c r="C250" s="242"/>
      <c r="D250" s="52"/>
      <c r="E250" s="74"/>
      <c r="F250" s="71">
        <f>SUM(D$5:D250)</f>
        <v>0</v>
      </c>
      <c r="G250" s="72">
        <f t="shared" si="6"/>
        <v>0</v>
      </c>
      <c r="H250" s="72">
        <v>0</v>
      </c>
      <c r="I250" s="73"/>
      <c r="J250" s="72">
        <f t="shared" si="7"/>
        <v>0</v>
      </c>
      <c r="K250" s="93"/>
    </row>
    <row r="251" spans="1:11" s="57" customFormat="1">
      <c r="A251" s="68"/>
      <c r="B251" s="69"/>
      <c r="C251" s="242"/>
      <c r="D251" s="52"/>
      <c r="E251" s="74"/>
      <c r="F251" s="71">
        <f>SUM(D$5:D251)</f>
        <v>0</v>
      </c>
      <c r="G251" s="72">
        <f t="shared" si="6"/>
        <v>0</v>
      </c>
      <c r="H251" s="72">
        <v>0</v>
      </c>
      <c r="I251" s="73"/>
      <c r="J251" s="72">
        <f t="shared" si="7"/>
        <v>0</v>
      </c>
      <c r="K251" s="93"/>
    </row>
    <row r="252" spans="1:11" s="57" customFormat="1">
      <c r="A252" s="68"/>
      <c r="B252" s="69"/>
      <c r="C252" s="242"/>
      <c r="D252" s="52"/>
      <c r="E252" s="74"/>
      <c r="F252" s="71">
        <f>SUM(D$5:D252)</f>
        <v>0</v>
      </c>
      <c r="G252" s="72">
        <f t="shared" si="6"/>
        <v>0</v>
      </c>
      <c r="H252" s="72">
        <v>0</v>
      </c>
      <c r="I252" s="73"/>
      <c r="J252" s="72">
        <f t="shared" si="7"/>
        <v>0</v>
      </c>
      <c r="K252" s="93"/>
    </row>
    <row r="253" spans="1:11" s="57" customFormat="1">
      <c r="A253" s="68"/>
      <c r="B253" s="69"/>
      <c r="C253" s="242"/>
      <c r="D253" s="52"/>
      <c r="E253" s="74"/>
      <c r="F253" s="71">
        <f>SUM(D$5:D253)</f>
        <v>0</v>
      </c>
      <c r="G253" s="72">
        <f t="shared" si="6"/>
        <v>0</v>
      </c>
      <c r="H253" s="72">
        <v>0</v>
      </c>
      <c r="I253" s="73"/>
      <c r="J253" s="72">
        <f t="shared" si="7"/>
        <v>0</v>
      </c>
      <c r="K253" s="93"/>
    </row>
    <row r="254" spans="1:11" s="57" customFormat="1">
      <c r="A254" s="68"/>
      <c r="B254" s="69"/>
      <c r="C254" s="242"/>
      <c r="D254" s="52"/>
      <c r="E254" s="74"/>
      <c r="F254" s="71">
        <f>SUM(D$5:D254)</f>
        <v>0</v>
      </c>
      <c r="G254" s="72">
        <f t="shared" si="6"/>
        <v>0</v>
      </c>
      <c r="H254" s="72">
        <v>0</v>
      </c>
      <c r="I254" s="73"/>
      <c r="J254" s="72">
        <f t="shared" si="7"/>
        <v>0</v>
      </c>
      <c r="K254" s="93"/>
    </row>
    <row r="255" spans="1:11" s="57" customFormat="1">
      <c r="A255" s="68"/>
      <c r="B255" s="69"/>
      <c r="C255" s="242"/>
      <c r="D255" s="52"/>
      <c r="E255" s="74"/>
      <c r="F255" s="71">
        <f>SUM(D$5:D255)</f>
        <v>0</v>
      </c>
      <c r="G255" s="72">
        <f t="shared" si="6"/>
        <v>0</v>
      </c>
      <c r="H255" s="72">
        <v>0</v>
      </c>
      <c r="I255" s="73"/>
      <c r="J255" s="72">
        <f t="shared" si="7"/>
        <v>0</v>
      </c>
      <c r="K255" s="93"/>
    </row>
    <row r="256" spans="1:11" s="57" customFormat="1">
      <c r="A256" s="68"/>
      <c r="B256" s="69"/>
      <c r="C256" s="242"/>
      <c r="D256" s="52"/>
      <c r="E256" s="74"/>
      <c r="F256" s="71">
        <f>SUM(D$5:D256)</f>
        <v>0</v>
      </c>
      <c r="G256" s="72">
        <f t="shared" si="6"/>
        <v>0</v>
      </c>
      <c r="H256" s="72">
        <v>0</v>
      </c>
      <c r="I256" s="73"/>
      <c r="J256" s="72">
        <f t="shared" si="7"/>
        <v>0</v>
      </c>
      <c r="K256" s="93"/>
    </row>
    <row r="257" spans="1:11" s="57" customFormat="1">
      <c r="A257" s="68"/>
      <c r="B257" s="69"/>
      <c r="C257" s="242"/>
      <c r="D257" s="52"/>
      <c r="E257" s="74"/>
      <c r="F257" s="71">
        <f>SUM(D$5:D257)</f>
        <v>0</v>
      </c>
      <c r="G257" s="72">
        <f t="shared" si="6"/>
        <v>0</v>
      </c>
      <c r="H257" s="72">
        <v>0</v>
      </c>
      <c r="I257" s="73"/>
      <c r="J257" s="72">
        <f t="shared" si="7"/>
        <v>0</v>
      </c>
      <c r="K257" s="93"/>
    </row>
    <row r="258" spans="1:11" s="57" customFormat="1">
      <c r="A258" s="68"/>
      <c r="B258" s="69"/>
      <c r="C258" s="242"/>
      <c r="D258" s="52"/>
      <c r="E258" s="74"/>
      <c r="F258" s="71">
        <f>SUM(D$5:D258)</f>
        <v>0</v>
      </c>
      <c r="G258" s="72">
        <f t="shared" si="6"/>
        <v>0</v>
      </c>
      <c r="H258" s="72">
        <v>0</v>
      </c>
      <c r="I258" s="73"/>
      <c r="J258" s="72">
        <f t="shared" si="7"/>
        <v>0</v>
      </c>
      <c r="K258" s="93"/>
    </row>
    <row r="259" spans="1:11" s="57" customFormat="1">
      <c r="A259" s="68"/>
      <c r="B259" s="69"/>
      <c r="C259" s="242"/>
      <c r="D259" s="52"/>
      <c r="E259" s="74"/>
      <c r="F259" s="71">
        <f>SUM(D$5:D259)</f>
        <v>0</v>
      </c>
      <c r="G259" s="72">
        <f t="shared" si="6"/>
        <v>0</v>
      </c>
      <c r="H259" s="72">
        <v>0</v>
      </c>
      <c r="I259" s="73"/>
      <c r="J259" s="72">
        <f t="shared" si="7"/>
        <v>0</v>
      </c>
      <c r="K259" s="93"/>
    </row>
    <row r="260" spans="1:11" s="57" customFormat="1">
      <c r="A260" s="68"/>
      <c r="B260" s="69"/>
      <c r="C260" s="242"/>
      <c r="D260" s="52"/>
      <c r="E260" s="74"/>
      <c r="F260" s="71">
        <f>SUM(D$5:D260)</f>
        <v>0</v>
      </c>
      <c r="G260" s="72">
        <f t="shared" si="6"/>
        <v>0</v>
      </c>
      <c r="H260" s="72">
        <v>0</v>
      </c>
      <c r="I260" s="73"/>
      <c r="J260" s="72">
        <f t="shared" si="7"/>
        <v>0</v>
      </c>
      <c r="K260" s="93"/>
    </row>
    <row r="261" spans="1:11" s="57" customFormat="1">
      <c r="A261" s="68"/>
      <c r="B261" s="69"/>
      <c r="C261" s="242"/>
      <c r="D261" s="52"/>
      <c r="E261" s="74"/>
      <c r="F261" s="71">
        <f>SUM(D$5:D261)</f>
        <v>0</v>
      </c>
      <c r="G261" s="72">
        <f t="shared" si="6"/>
        <v>0</v>
      </c>
      <c r="H261" s="72">
        <v>0</v>
      </c>
      <c r="I261" s="73"/>
      <c r="J261" s="72">
        <f t="shared" si="7"/>
        <v>0</v>
      </c>
      <c r="K261" s="93"/>
    </row>
    <row r="262" spans="1:11" s="57" customFormat="1">
      <c r="A262" s="68"/>
      <c r="B262" s="69"/>
      <c r="C262" s="242"/>
      <c r="D262" s="52"/>
      <c r="E262" s="74"/>
      <c r="F262" s="71">
        <f>SUM(D$5:D262)</f>
        <v>0</v>
      </c>
      <c r="G262" s="72">
        <f t="shared" si="6"/>
        <v>0</v>
      </c>
      <c r="H262" s="72">
        <v>0</v>
      </c>
      <c r="I262" s="73"/>
      <c r="J262" s="72">
        <f t="shared" si="7"/>
        <v>0</v>
      </c>
      <c r="K262" s="93"/>
    </row>
    <row r="263" spans="1:11" s="57" customFormat="1">
      <c r="A263" s="68"/>
      <c r="B263" s="69"/>
      <c r="C263" s="242"/>
      <c r="D263" s="52"/>
      <c r="E263" s="74"/>
      <c r="F263" s="71">
        <f>SUM(D$5:D263)</f>
        <v>0</v>
      </c>
      <c r="G263" s="72">
        <f t="shared" si="6"/>
        <v>0</v>
      </c>
      <c r="H263" s="72">
        <v>0</v>
      </c>
      <c r="I263" s="73"/>
      <c r="J263" s="72">
        <f t="shared" si="7"/>
        <v>0</v>
      </c>
      <c r="K263" s="93"/>
    </row>
    <row r="264" spans="1:11" s="57" customFormat="1">
      <c r="A264" s="68"/>
      <c r="B264" s="69"/>
      <c r="C264" s="242"/>
      <c r="D264" s="52"/>
      <c r="E264" s="74"/>
      <c r="F264" s="71">
        <f>SUM(D$5:D264)</f>
        <v>0</v>
      </c>
      <c r="G264" s="72">
        <f t="shared" ref="G264:G327" si="8">+D264-H264</f>
        <v>0</v>
      </c>
      <c r="H264" s="72">
        <v>0</v>
      </c>
      <c r="I264" s="73"/>
      <c r="J264" s="72">
        <f t="shared" ref="J264:J327" si="9">IF(OR(G264&gt;0,I264="X",C264="Income from customers"),0,G264)</f>
        <v>0</v>
      </c>
      <c r="K264" s="93"/>
    </row>
    <row r="265" spans="1:11" s="57" customFormat="1">
      <c r="A265" s="68"/>
      <c r="B265" s="69"/>
      <c r="C265" s="242"/>
      <c r="D265" s="52"/>
      <c r="E265" s="74"/>
      <c r="F265" s="71">
        <f>SUM(D$5:D265)</f>
        <v>0</v>
      </c>
      <c r="G265" s="72">
        <f t="shared" si="8"/>
        <v>0</v>
      </c>
      <c r="H265" s="72">
        <v>0</v>
      </c>
      <c r="I265" s="73"/>
      <c r="J265" s="72">
        <f t="shared" si="9"/>
        <v>0</v>
      </c>
      <c r="K265" s="93"/>
    </row>
    <row r="266" spans="1:11" s="57" customFormat="1">
      <c r="A266" s="68"/>
      <c r="B266" s="69"/>
      <c r="C266" s="242"/>
      <c r="D266" s="52"/>
      <c r="E266" s="74"/>
      <c r="F266" s="71">
        <f>SUM(D$5:D266)</f>
        <v>0</v>
      </c>
      <c r="G266" s="72">
        <f t="shared" si="8"/>
        <v>0</v>
      </c>
      <c r="H266" s="72">
        <v>0</v>
      </c>
      <c r="I266" s="73"/>
      <c r="J266" s="72">
        <f t="shared" si="9"/>
        <v>0</v>
      </c>
      <c r="K266" s="93"/>
    </row>
    <row r="267" spans="1:11" s="57" customFormat="1">
      <c r="A267" s="68"/>
      <c r="B267" s="69"/>
      <c r="C267" s="242"/>
      <c r="D267" s="52"/>
      <c r="E267" s="74"/>
      <c r="F267" s="71">
        <f>SUM(D$5:D267)</f>
        <v>0</v>
      </c>
      <c r="G267" s="72">
        <f t="shared" si="8"/>
        <v>0</v>
      </c>
      <c r="H267" s="72">
        <v>0</v>
      </c>
      <c r="I267" s="73"/>
      <c r="J267" s="72">
        <f t="shared" si="9"/>
        <v>0</v>
      </c>
      <c r="K267" s="93"/>
    </row>
    <row r="268" spans="1:11" s="57" customFormat="1">
      <c r="A268" s="68"/>
      <c r="B268" s="69"/>
      <c r="C268" s="242"/>
      <c r="D268" s="52"/>
      <c r="E268" s="74"/>
      <c r="F268" s="71">
        <f>SUM(D$5:D268)</f>
        <v>0</v>
      </c>
      <c r="G268" s="72">
        <f t="shared" si="8"/>
        <v>0</v>
      </c>
      <c r="H268" s="72">
        <v>0</v>
      </c>
      <c r="I268" s="73"/>
      <c r="J268" s="72">
        <f t="shared" si="9"/>
        <v>0</v>
      </c>
      <c r="K268" s="93"/>
    </row>
    <row r="269" spans="1:11" s="57" customFormat="1">
      <c r="A269" s="68"/>
      <c r="B269" s="69"/>
      <c r="C269" s="242"/>
      <c r="D269" s="52"/>
      <c r="E269" s="74"/>
      <c r="F269" s="71">
        <f>SUM(D$5:D269)</f>
        <v>0</v>
      </c>
      <c r="G269" s="72">
        <f t="shared" si="8"/>
        <v>0</v>
      </c>
      <c r="H269" s="72">
        <v>0</v>
      </c>
      <c r="I269" s="73"/>
      <c r="J269" s="72">
        <f t="shared" si="9"/>
        <v>0</v>
      </c>
      <c r="K269" s="93"/>
    </row>
    <row r="270" spans="1:11" s="57" customFormat="1">
      <c r="A270" s="68"/>
      <c r="B270" s="69"/>
      <c r="C270" s="242"/>
      <c r="D270" s="52"/>
      <c r="E270" s="74"/>
      <c r="F270" s="71">
        <f>SUM(D$5:D270)</f>
        <v>0</v>
      </c>
      <c r="G270" s="72">
        <f t="shared" si="8"/>
        <v>0</v>
      </c>
      <c r="H270" s="72">
        <v>0</v>
      </c>
      <c r="I270" s="73"/>
      <c r="J270" s="72">
        <f t="shared" si="9"/>
        <v>0</v>
      </c>
      <c r="K270" s="93"/>
    </row>
    <row r="271" spans="1:11" s="57" customFormat="1">
      <c r="A271" s="68"/>
      <c r="B271" s="69"/>
      <c r="C271" s="242"/>
      <c r="D271" s="52"/>
      <c r="E271" s="74"/>
      <c r="F271" s="71">
        <f>SUM(D$5:D271)</f>
        <v>0</v>
      </c>
      <c r="G271" s="72">
        <f t="shared" si="8"/>
        <v>0</v>
      </c>
      <c r="H271" s="72">
        <v>0</v>
      </c>
      <c r="I271" s="73"/>
      <c r="J271" s="72">
        <f t="shared" si="9"/>
        <v>0</v>
      </c>
      <c r="K271" s="93"/>
    </row>
    <row r="272" spans="1:11" s="57" customFormat="1">
      <c r="A272" s="68"/>
      <c r="B272" s="69"/>
      <c r="C272" s="242"/>
      <c r="D272" s="52"/>
      <c r="E272" s="74"/>
      <c r="F272" s="71">
        <f>SUM(D$5:D272)</f>
        <v>0</v>
      </c>
      <c r="G272" s="72">
        <f t="shared" si="8"/>
        <v>0</v>
      </c>
      <c r="H272" s="72">
        <v>0</v>
      </c>
      <c r="I272" s="73"/>
      <c r="J272" s="72">
        <f t="shared" si="9"/>
        <v>0</v>
      </c>
      <c r="K272" s="93"/>
    </row>
    <row r="273" spans="1:11" s="57" customFormat="1">
      <c r="A273" s="68"/>
      <c r="B273" s="69"/>
      <c r="C273" s="242"/>
      <c r="D273" s="52"/>
      <c r="E273" s="74"/>
      <c r="F273" s="71">
        <f>SUM(D$5:D273)</f>
        <v>0</v>
      </c>
      <c r="G273" s="72">
        <f t="shared" si="8"/>
        <v>0</v>
      </c>
      <c r="H273" s="72">
        <v>0</v>
      </c>
      <c r="I273" s="73"/>
      <c r="J273" s="72">
        <f t="shared" si="9"/>
        <v>0</v>
      </c>
      <c r="K273" s="93"/>
    </row>
    <row r="274" spans="1:11" s="57" customFormat="1">
      <c r="A274" s="68"/>
      <c r="B274" s="69"/>
      <c r="C274" s="242"/>
      <c r="D274" s="52"/>
      <c r="E274" s="74"/>
      <c r="F274" s="71">
        <f>SUM(D$5:D274)</f>
        <v>0</v>
      </c>
      <c r="G274" s="72">
        <f t="shared" si="8"/>
        <v>0</v>
      </c>
      <c r="H274" s="72">
        <v>0</v>
      </c>
      <c r="I274" s="73"/>
      <c r="J274" s="72">
        <f t="shared" si="9"/>
        <v>0</v>
      </c>
      <c r="K274" s="93"/>
    </row>
    <row r="275" spans="1:11" s="57" customFormat="1">
      <c r="A275" s="68"/>
      <c r="B275" s="69"/>
      <c r="C275" s="242"/>
      <c r="D275" s="52"/>
      <c r="E275" s="74"/>
      <c r="F275" s="71">
        <f>SUM(D$5:D275)</f>
        <v>0</v>
      </c>
      <c r="G275" s="72">
        <f t="shared" si="8"/>
        <v>0</v>
      </c>
      <c r="H275" s="72">
        <v>0</v>
      </c>
      <c r="I275" s="73"/>
      <c r="J275" s="72">
        <f t="shared" si="9"/>
        <v>0</v>
      </c>
      <c r="K275" s="93"/>
    </row>
    <row r="276" spans="1:11" s="57" customFormat="1">
      <c r="A276" s="68"/>
      <c r="B276" s="69"/>
      <c r="C276" s="242"/>
      <c r="D276" s="52"/>
      <c r="E276" s="74"/>
      <c r="F276" s="71">
        <f>SUM(D$5:D276)</f>
        <v>0</v>
      </c>
      <c r="G276" s="72">
        <f t="shared" si="8"/>
        <v>0</v>
      </c>
      <c r="H276" s="72">
        <v>0</v>
      </c>
      <c r="I276" s="73"/>
      <c r="J276" s="72">
        <f t="shared" si="9"/>
        <v>0</v>
      </c>
      <c r="K276" s="93"/>
    </row>
    <row r="277" spans="1:11" s="57" customFormat="1">
      <c r="A277" s="68"/>
      <c r="B277" s="69"/>
      <c r="C277" s="242"/>
      <c r="D277" s="52"/>
      <c r="E277" s="74"/>
      <c r="F277" s="71">
        <f>SUM(D$5:D277)</f>
        <v>0</v>
      </c>
      <c r="G277" s="72">
        <f t="shared" si="8"/>
        <v>0</v>
      </c>
      <c r="H277" s="72">
        <v>0</v>
      </c>
      <c r="I277" s="73"/>
      <c r="J277" s="72">
        <f t="shared" si="9"/>
        <v>0</v>
      </c>
      <c r="K277" s="93"/>
    </row>
    <row r="278" spans="1:11" s="57" customFormat="1">
      <c r="A278" s="68"/>
      <c r="B278" s="69"/>
      <c r="C278" s="242"/>
      <c r="D278" s="52"/>
      <c r="E278" s="74"/>
      <c r="F278" s="71">
        <f>SUM(D$5:D278)</f>
        <v>0</v>
      </c>
      <c r="G278" s="72">
        <f t="shared" si="8"/>
        <v>0</v>
      </c>
      <c r="H278" s="72">
        <v>0</v>
      </c>
      <c r="I278" s="73"/>
      <c r="J278" s="72">
        <f t="shared" si="9"/>
        <v>0</v>
      </c>
      <c r="K278" s="93"/>
    </row>
    <row r="279" spans="1:11" s="57" customFormat="1">
      <c r="A279" s="68"/>
      <c r="B279" s="69"/>
      <c r="C279" s="242"/>
      <c r="D279" s="52"/>
      <c r="E279" s="74"/>
      <c r="F279" s="71">
        <f>SUM(D$5:D279)</f>
        <v>0</v>
      </c>
      <c r="G279" s="72">
        <f t="shared" si="8"/>
        <v>0</v>
      </c>
      <c r="H279" s="72">
        <v>0</v>
      </c>
      <c r="I279" s="73"/>
      <c r="J279" s="72">
        <f t="shared" si="9"/>
        <v>0</v>
      </c>
      <c r="K279" s="93"/>
    </row>
    <row r="280" spans="1:11" s="57" customFormat="1">
      <c r="A280" s="68"/>
      <c r="B280" s="69"/>
      <c r="C280" s="242"/>
      <c r="D280" s="52"/>
      <c r="E280" s="74"/>
      <c r="F280" s="71">
        <f>SUM(D$5:D280)</f>
        <v>0</v>
      </c>
      <c r="G280" s="72">
        <f t="shared" si="8"/>
        <v>0</v>
      </c>
      <c r="H280" s="72">
        <v>0</v>
      </c>
      <c r="I280" s="73"/>
      <c r="J280" s="72">
        <f t="shared" si="9"/>
        <v>0</v>
      </c>
      <c r="K280" s="93"/>
    </row>
    <row r="281" spans="1:11" s="57" customFormat="1">
      <c r="A281" s="68"/>
      <c r="B281" s="69"/>
      <c r="C281" s="242"/>
      <c r="D281" s="52"/>
      <c r="E281" s="74"/>
      <c r="F281" s="71">
        <f>SUM(D$5:D281)</f>
        <v>0</v>
      </c>
      <c r="G281" s="72">
        <f t="shared" si="8"/>
        <v>0</v>
      </c>
      <c r="H281" s="72">
        <v>0</v>
      </c>
      <c r="I281" s="73"/>
      <c r="J281" s="72">
        <f t="shared" si="9"/>
        <v>0</v>
      </c>
      <c r="K281" s="93"/>
    </row>
    <row r="282" spans="1:11" s="57" customFormat="1">
      <c r="A282" s="68"/>
      <c r="B282" s="69"/>
      <c r="C282" s="242"/>
      <c r="D282" s="52"/>
      <c r="E282" s="74"/>
      <c r="F282" s="71">
        <f>SUM(D$5:D282)</f>
        <v>0</v>
      </c>
      <c r="G282" s="72">
        <f t="shared" si="8"/>
        <v>0</v>
      </c>
      <c r="H282" s="72">
        <v>0</v>
      </c>
      <c r="I282" s="73"/>
      <c r="J282" s="72">
        <f t="shared" si="9"/>
        <v>0</v>
      </c>
      <c r="K282" s="93"/>
    </row>
    <row r="283" spans="1:11" s="57" customFormat="1">
      <c r="A283" s="68"/>
      <c r="B283" s="69"/>
      <c r="C283" s="242"/>
      <c r="D283" s="52"/>
      <c r="E283" s="74"/>
      <c r="F283" s="71">
        <f>SUM(D$5:D283)</f>
        <v>0</v>
      </c>
      <c r="G283" s="72">
        <f t="shared" si="8"/>
        <v>0</v>
      </c>
      <c r="H283" s="72">
        <v>0</v>
      </c>
      <c r="I283" s="73"/>
      <c r="J283" s="72">
        <f t="shared" si="9"/>
        <v>0</v>
      </c>
      <c r="K283" s="93"/>
    </row>
    <row r="284" spans="1:11" s="57" customFormat="1">
      <c r="A284" s="68"/>
      <c r="B284" s="69"/>
      <c r="C284" s="242"/>
      <c r="D284" s="52"/>
      <c r="E284" s="74"/>
      <c r="F284" s="71">
        <f>SUM(D$5:D284)</f>
        <v>0</v>
      </c>
      <c r="G284" s="72">
        <f t="shared" si="8"/>
        <v>0</v>
      </c>
      <c r="H284" s="72">
        <v>0</v>
      </c>
      <c r="I284" s="73"/>
      <c r="J284" s="72">
        <f t="shared" si="9"/>
        <v>0</v>
      </c>
      <c r="K284" s="93"/>
    </row>
    <row r="285" spans="1:11" s="57" customFormat="1">
      <c r="A285" s="68"/>
      <c r="B285" s="69"/>
      <c r="C285" s="242"/>
      <c r="D285" s="52"/>
      <c r="E285" s="74"/>
      <c r="F285" s="71">
        <f>SUM(D$5:D285)</f>
        <v>0</v>
      </c>
      <c r="G285" s="72">
        <f t="shared" si="8"/>
        <v>0</v>
      </c>
      <c r="H285" s="72">
        <v>0</v>
      </c>
      <c r="I285" s="73"/>
      <c r="J285" s="72">
        <f t="shared" si="9"/>
        <v>0</v>
      </c>
      <c r="K285" s="93"/>
    </row>
    <row r="286" spans="1:11" s="57" customFormat="1">
      <c r="A286" s="68"/>
      <c r="B286" s="69"/>
      <c r="C286" s="242"/>
      <c r="D286" s="52"/>
      <c r="E286" s="74"/>
      <c r="F286" s="71">
        <f>SUM(D$5:D286)</f>
        <v>0</v>
      </c>
      <c r="G286" s="72">
        <f t="shared" si="8"/>
        <v>0</v>
      </c>
      <c r="H286" s="72">
        <v>0</v>
      </c>
      <c r="I286" s="73"/>
      <c r="J286" s="72">
        <f t="shared" si="9"/>
        <v>0</v>
      </c>
      <c r="K286" s="93"/>
    </row>
    <row r="287" spans="1:11" s="57" customFormat="1">
      <c r="A287" s="68"/>
      <c r="B287" s="69"/>
      <c r="C287" s="242"/>
      <c r="D287" s="52"/>
      <c r="E287" s="74"/>
      <c r="F287" s="71">
        <f>SUM(D$5:D287)</f>
        <v>0</v>
      </c>
      <c r="G287" s="72">
        <f t="shared" si="8"/>
        <v>0</v>
      </c>
      <c r="H287" s="72">
        <v>0</v>
      </c>
      <c r="I287" s="73"/>
      <c r="J287" s="72">
        <f t="shared" si="9"/>
        <v>0</v>
      </c>
      <c r="K287" s="93"/>
    </row>
    <row r="288" spans="1:11" s="57" customFormat="1">
      <c r="A288" s="68"/>
      <c r="B288" s="69"/>
      <c r="C288" s="242"/>
      <c r="D288" s="52"/>
      <c r="E288" s="74"/>
      <c r="F288" s="71">
        <f>SUM(D$5:D288)</f>
        <v>0</v>
      </c>
      <c r="G288" s="72">
        <f t="shared" si="8"/>
        <v>0</v>
      </c>
      <c r="H288" s="72">
        <v>0</v>
      </c>
      <c r="I288" s="73"/>
      <c r="J288" s="72">
        <f t="shared" si="9"/>
        <v>0</v>
      </c>
      <c r="K288" s="93"/>
    </row>
    <row r="289" spans="1:11" s="57" customFormat="1">
      <c r="A289" s="68"/>
      <c r="B289" s="69"/>
      <c r="C289" s="242"/>
      <c r="D289" s="52"/>
      <c r="E289" s="74"/>
      <c r="F289" s="71">
        <f>SUM(D$5:D289)</f>
        <v>0</v>
      </c>
      <c r="G289" s="72">
        <f t="shared" si="8"/>
        <v>0</v>
      </c>
      <c r="H289" s="72">
        <v>0</v>
      </c>
      <c r="I289" s="73"/>
      <c r="J289" s="72">
        <f t="shared" si="9"/>
        <v>0</v>
      </c>
      <c r="K289" s="93"/>
    </row>
    <row r="290" spans="1:11" s="57" customFormat="1">
      <c r="A290" s="68"/>
      <c r="B290" s="69"/>
      <c r="C290" s="242"/>
      <c r="D290" s="52"/>
      <c r="E290" s="74"/>
      <c r="F290" s="71">
        <f>SUM(D$5:D290)</f>
        <v>0</v>
      </c>
      <c r="G290" s="72">
        <f t="shared" si="8"/>
        <v>0</v>
      </c>
      <c r="H290" s="72">
        <v>0</v>
      </c>
      <c r="I290" s="73"/>
      <c r="J290" s="72">
        <f t="shared" si="9"/>
        <v>0</v>
      </c>
      <c r="K290" s="93"/>
    </row>
    <row r="291" spans="1:11" s="57" customFormat="1">
      <c r="A291" s="68"/>
      <c r="B291" s="69"/>
      <c r="C291" s="242"/>
      <c r="D291" s="52"/>
      <c r="E291" s="74"/>
      <c r="F291" s="71">
        <f>SUM(D$5:D291)</f>
        <v>0</v>
      </c>
      <c r="G291" s="72">
        <f t="shared" si="8"/>
        <v>0</v>
      </c>
      <c r="H291" s="72">
        <v>0</v>
      </c>
      <c r="I291" s="73"/>
      <c r="J291" s="72">
        <f t="shared" si="9"/>
        <v>0</v>
      </c>
      <c r="K291" s="93"/>
    </row>
    <row r="292" spans="1:11" s="57" customFormat="1">
      <c r="A292" s="68"/>
      <c r="B292" s="69"/>
      <c r="C292" s="242"/>
      <c r="D292" s="52"/>
      <c r="E292" s="74"/>
      <c r="F292" s="71">
        <f>SUM(D$5:D292)</f>
        <v>0</v>
      </c>
      <c r="G292" s="72">
        <f t="shared" si="8"/>
        <v>0</v>
      </c>
      <c r="H292" s="72">
        <v>0</v>
      </c>
      <c r="I292" s="73"/>
      <c r="J292" s="72">
        <f t="shared" si="9"/>
        <v>0</v>
      </c>
      <c r="K292" s="93"/>
    </row>
    <row r="293" spans="1:11" s="57" customFormat="1">
      <c r="A293" s="68"/>
      <c r="B293" s="69"/>
      <c r="C293" s="242"/>
      <c r="D293" s="52"/>
      <c r="E293" s="74"/>
      <c r="F293" s="71">
        <f>SUM(D$5:D293)</f>
        <v>0</v>
      </c>
      <c r="G293" s="72">
        <f t="shared" si="8"/>
        <v>0</v>
      </c>
      <c r="H293" s="72">
        <v>0</v>
      </c>
      <c r="I293" s="73"/>
      <c r="J293" s="72">
        <f t="shared" si="9"/>
        <v>0</v>
      </c>
      <c r="K293" s="93"/>
    </row>
    <row r="294" spans="1:11" s="57" customFormat="1">
      <c r="A294" s="68"/>
      <c r="B294" s="69"/>
      <c r="C294" s="242"/>
      <c r="D294" s="52"/>
      <c r="E294" s="74"/>
      <c r="F294" s="71">
        <f>SUM(D$5:D294)</f>
        <v>0</v>
      </c>
      <c r="G294" s="72">
        <f t="shared" si="8"/>
        <v>0</v>
      </c>
      <c r="H294" s="72">
        <v>0</v>
      </c>
      <c r="I294" s="73"/>
      <c r="J294" s="72">
        <f t="shared" si="9"/>
        <v>0</v>
      </c>
      <c r="K294" s="93"/>
    </row>
    <row r="295" spans="1:11" s="57" customFormat="1">
      <c r="A295" s="68"/>
      <c r="B295" s="69"/>
      <c r="C295" s="242"/>
      <c r="D295" s="52"/>
      <c r="E295" s="74"/>
      <c r="F295" s="71">
        <f>SUM(D$5:D295)</f>
        <v>0</v>
      </c>
      <c r="G295" s="72">
        <f t="shared" si="8"/>
        <v>0</v>
      </c>
      <c r="H295" s="72">
        <v>0</v>
      </c>
      <c r="I295" s="73"/>
      <c r="J295" s="72">
        <f t="shared" si="9"/>
        <v>0</v>
      </c>
      <c r="K295" s="93"/>
    </row>
    <row r="296" spans="1:11" s="57" customFormat="1">
      <c r="A296" s="68"/>
      <c r="B296" s="69"/>
      <c r="C296" s="242"/>
      <c r="D296" s="52"/>
      <c r="E296" s="74"/>
      <c r="F296" s="71">
        <f>SUM(D$5:D296)</f>
        <v>0</v>
      </c>
      <c r="G296" s="72">
        <f t="shared" si="8"/>
        <v>0</v>
      </c>
      <c r="H296" s="72">
        <v>0</v>
      </c>
      <c r="I296" s="73"/>
      <c r="J296" s="72">
        <f t="shared" si="9"/>
        <v>0</v>
      </c>
      <c r="K296" s="93"/>
    </row>
    <row r="297" spans="1:11" s="57" customFormat="1">
      <c r="A297" s="68"/>
      <c r="B297" s="69"/>
      <c r="C297" s="242"/>
      <c r="D297" s="52"/>
      <c r="E297" s="74"/>
      <c r="F297" s="71">
        <f>SUM(D$5:D297)</f>
        <v>0</v>
      </c>
      <c r="G297" s="72">
        <f t="shared" si="8"/>
        <v>0</v>
      </c>
      <c r="H297" s="72">
        <v>0</v>
      </c>
      <c r="I297" s="73"/>
      <c r="J297" s="72">
        <f t="shared" si="9"/>
        <v>0</v>
      </c>
      <c r="K297" s="93"/>
    </row>
    <row r="298" spans="1:11" s="57" customFormat="1">
      <c r="A298" s="68"/>
      <c r="B298" s="69"/>
      <c r="C298" s="242"/>
      <c r="D298" s="52"/>
      <c r="E298" s="74"/>
      <c r="F298" s="71">
        <f>SUM(D$5:D298)</f>
        <v>0</v>
      </c>
      <c r="G298" s="72">
        <f t="shared" si="8"/>
        <v>0</v>
      </c>
      <c r="H298" s="72">
        <v>0</v>
      </c>
      <c r="I298" s="73"/>
      <c r="J298" s="72">
        <f t="shared" si="9"/>
        <v>0</v>
      </c>
      <c r="K298" s="93"/>
    </row>
    <row r="299" spans="1:11" s="57" customFormat="1">
      <c r="A299" s="68"/>
      <c r="B299" s="69"/>
      <c r="C299" s="242"/>
      <c r="D299" s="52"/>
      <c r="E299" s="74"/>
      <c r="F299" s="71">
        <f>SUM(D$5:D299)</f>
        <v>0</v>
      </c>
      <c r="G299" s="72">
        <f t="shared" si="8"/>
        <v>0</v>
      </c>
      <c r="H299" s="72">
        <v>0</v>
      </c>
      <c r="I299" s="73"/>
      <c r="J299" s="72">
        <f t="shared" si="9"/>
        <v>0</v>
      </c>
      <c r="K299" s="93"/>
    </row>
    <row r="300" spans="1:11" s="57" customFormat="1">
      <c r="A300" s="68"/>
      <c r="B300" s="69"/>
      <c r="C300" s="242"/>
      <c r="D300" s="52"/>
      <c r="E300" s="74"/>
      <c r="F300" s="71">
        <f>SUM(D$5:D300)</f>
        <v>0</v>
      </c>
      <c r="G300" s="72">
        <f t="shared" si="8"/>
        <v>0</v>
      </c>
      <c r="H300" s="72">
        <v>0</v>
      </c>
      <c r="I300" s="73"/>
      <c r="J300" s="72">
        <f t="shared" si="9"/>
        <v>0</v>
      </c>
      <c r="K300" s="93"/>
    </row>
    <row r="301" spans="1:11" s="57" customFormat="1">
      <c r="A301" s="68"/>
      <c r="B301" s="69"/>
      <c r="C301" s="242"/>
      <c r="D301" s="52"/>
      <c r="E301" s="74"/>
      <c r="F301" s="71">
        <f>SUM(D$5:D301)</f>
        <v>0</v>
      </c>
      <c r="G301" s="72">
        <f t="shared" si="8"/>
        <v>0</v>
      </c>
      <c r="H301" s="72">
        <v>0</v>
      </c>
      <c r="I301" s="73"/>
      <c r="J301" s="72">
        <f t="shared" si="9"/>
        <v>0</v>
      </c>
      <c r="K301" s="93"/>
    </row>
    <row r="302" spans="1:11" s="57" customFormat="1">
      <c r="A302" s="68"/>
      <c r="B302" s="69"/>
      <c r="C302" s="242"/>
      <c r="D302" s="52"/>
      <c r="E302" s="74"/>
      <c r="F302" s="71">
        <f>SUM(D$5:D302)</f>
        <v>0</v>
      </c>
      <c r="G302" s="72">
        <f t="shared" si="8"/>
        <v>0</v>
      </c>
      <c r="H302" s="72">
        <v>0</v>
      </c>
      <c r="I302" s="73"/>
      <c r="J302" s="72">
        <f t="shared" si="9"/>
        <v>0</v>
      </c>
      <c r="K302" s="93"/>
    </row>
    <row r="303" spans="1:11" s="57" customFormat="1">
      <c r="A303" s="68"/>
      <c r="B303" s="69"/>
      <c r="C303" s="242"/>
      <c r="D303" s="52"/>
      <c r="E303" s="74"/>
      <c r="F303" s="71">
        <f>SUM(D$5:D303)</f>
        <v>0</v>
      </c>
      <c r="G303" s="72">
        <f t="shared" si="8"/>
        <v>0</v>
      </c>
      <c r="H303" s="72">
        <v>0</v>
      </c>
      <c r="I303" s="73"/>
      <c r="J303" s="72">
        <f t="shared" si="9"/>
        <v>0</v>
      </c>
      <c r="K303" s="93"/>
    </row>
    <row r="304" spans="1:11" s="57" customFormat="1">
      <c r="A304" s="68"/>
      <c r="B304" s="69"/>
      <c r="C304" s="242"/>
      <c r="D304" s="52"/>
      <c r="E304" s="74"/>
      <c r="F304" s="71">
        <f>SUM(D$5:D304)</f>
        <v>0</v>
      </c>
      <c r="G304" s="72">
        <f t="shared" si="8"/>
        <v>0</v>
      </c>
      <c r="H304" s="72">
        <v>0</v>
      </c>
      <c r="I304" s="73"/>
      <c r="J304" s="72">
        <f t="shared" si="9"/>
        <v>0</v>
      </c>
      <c r="K304" s="93"/>
    </row>
    <row r="305" spans="1:11" s="57" customFormat="1">
      <c r="A305" s="68"/>
      <c r="B305" s="69"/>
      <c r="C305" s="242"/>
      <c r="D305" s="52"/>
      <c r="E305" s="74"/>
      <c r="F305" s="71">
        <f>SUM(D$5:D305)</f>
        <v>0</v>
      </c>
      <c r="G305" s="72">
        <f t="shared" si="8"/>
        <v>0</v>
      </c>
      <c r="H305" s="72">
        <v>0</v>
      </c>
      <c r="I305" s="73"/>
      <c r="J305" s="72">
        <f t="shared" si="9"/>
        <v>0</v>
      </c>
      <c r="K305" s="93"/>
    </row>
    <row r="306" spans="1:11" s="57" customFormat="1">
      <c r="A306" s="68"/>
      <c r="B306" s="69"/>
      <c r="C306" s="242"/>
      <c r="D306" s="52"/>
      <c r="E306" s="74"/>
      <c r="F306" s="71">
        <f>SUM(D$5:D306)</f>
        <v>0</v>
      </c>
      <c r="G306" s="72">
        <f t="shared" si="8"/>
        <v>0</v>
      </c>
      <c r="H306" s="72">
        <v>0</v>
      </c>
      <c r="I306" s="73"/>
      <c r="J306" s="72">
        <f t="shared" si="9"/>
        <v>0</v>
      </c>
      <c r="K306" s="93"/>
    </row>
    <row r="307" spans="1:11" s="57" customFormat="1">
      <c r="A307" s="68"/>
      <c r="B307" s="69"/>
      <c r="C307" s="242"/>
      <c r="D307" s="52"/>
      <c r="E307" s="74"/>
      <c r="F307" s="71">
        <f>SUM(D$5:D307)</f>
        <v>0</v>
      </c>
      <c r="G307" s="72">
        <f t="shared" si="8"/>
        <v>0</v>
      </c>
      <c r="H307" s="72">
        <v>0</v>
      </c>
      <c r="I307" s="73"/>
      <c r="J307" s="72">
        <f t="shared" si="9"/>
        <v>0</v>
      </c>
      <c r="K307" s="93"/>
    </row>
    <row r="308" spans="1:11" s="57" customFormat="1">
      <c r="A308" s="68"/>
      <c r="B308" s="69"/>
      <c r="C308" s="242"/>
      <c r="D308" s="52"/>
      <c r="E308" s="74"/>
      <c r="F308" s="71">
        <f>SUM(D$5:D308)</f>
        <v>0</v>
      </c>
      <c r="G308" s="72">
        <f t="shared" si="8"/>
        <v>0</v>
      </c>
      <c r="H308" s="72">
        <v>0</v>
      </c>
      <c r="I308" s="73"/>
      <c r="J308" s="72">
        <f t="shared" si="9"/>
        <v>0</v>
      </c>
      <c r="K308" s="93"/>
    </row>
    <row r="309" spans="1:11" s="57" customFormat="1">
      <c r="A309" s="68"/>
      <c r="B309" s="69"/>
      <c r="C309" s="242"/>
      <c r="D309" s="52"/>
      <c r="E309" s="74"/>
      <c r="F309" s="71">
        <f>SUM(D$5:D309)</f>
        <v>0</v>
      </c>
      <c r="G309" s="72">
        <f t="shared" si="8"/>
        <v>0</v>
      </c>
      <c r="H309" s="72">
        <v>0</v>
      </c>
      <c r="I309" s="73"/>
      <c r="J309" s="72">
        <f t="shared" si="9"/>
        <v>0</v>
      </c>
      <c r="K309" s="93"/>
    </row>
    <row r="310" spans="1:11" s="57" customFormat="1">
      <c r="A310" s="68"/>
      <c r="B310" s="69"/>
      <c r="C310" s="242"/>
      <c r="D310" s="52"/>
      <c r="E310" s="74"/>
      <c r="F310" s="71">
        <f>SUM(D$5:D310)</f>
        <v>0</v>
      </c>
      <c r="G310" s="72">
        <f t="shared" si="8"/>
        <v>0</v>
      </c>
      <c r="H310" s="72">
        <v>0</v>
      </c>
      <c r="I310" s="73"/>
      <c r="J310" s="72">
        <f t="shared" si="9"/>
        <v>0</v>
      </c>
      <c r="K310" s="93"/>
    </row>
    <row r="311" spans="1:11" s="57" customFormat="1">
      <c r="A311" s="68"/>
      <c r="B311" s="69"/>
      <c r="C311" s="242"/>
      <c r="D311" s="52"/>
      <c r="E311" s="74"/>
      <c r="F311" s="71">
        <f>SUM(D$5:D311)</f>
        <v>0</v>
      </c>
      <c r="G311" s="72">
        <f t="shared" si="8"/>
        <v>0</v>
      </c>
      <c r="H311" s="72">
        <v>0</v>
      </c>
      <c r="I311" s="73"/>
      <c r="J311" s="72">
        <f t="shared" si="9"/>
        <v>0</v>
      </c>
      <c r="K311" s="93"/>
    </row>
    <row r="312" spans="1:11" s="57" customFormat="1">
      <c r="A312" s="68"/>
      <c r="B312" s="69"/>
      <c r="C312" s="242"/>
      <c r="D312" s="52"/>
      <c r="E312" s="74"/>
      <c r="F312" s="71">
        <f>SUM(D$5:D312)</f>
        <v>0</v>
      </c>
      <c r="G312" s="72">
        <f t="shared" si="8"/>
        <v>0</v>
      </c>
      <c r="H312" s="72">
        <v>0</v>
      </c>
      <c r="I312" s="73"/>
      <c r="J312" s="72">
        <f t="shared" si="9"/>
        <v>0</v>
      </c>
      <c r="K312" s="93"/>
    </row>
    <row r="313" spans="1:11" s="57" customFormat="1">
      <c r="A313" s="68"/>
      <c r="B313" s="69"/>
      <c r="C313" s="242"/>
      <c r="D313" s="52"/>
      <c r="E313" s="74"/>
      <c r="F313" s="71">
        <f>SUM(D$5:D313)</f>
        <v>0</v>
      </c>
      <c r="G313" s="72">
        <f t="shared" si="8"/>
        <v>0</v>
      </c>
      <c r="H313" s="72">
        <v>0</v>
      </c>
      <c r="I313" s="73"/>
      <c r="J313" s="72">
        <f t="shared" si="9"/>
        <v>0</v>
      </c>
      <c r="K313" s="93"/>
    </row>
    <row r="314" spans="1:11" s="57" customFormat="1">
      <c r="A314" s="68"/>
      <c r="B314" s="69"/>
      <c r="C314" s="242"/>
      <c r="D314" s="52"/>
      <c r="E314" s="74"/>
      <c r="F314" s="71">
        <f>SUM(D$5:D314)</f>
        <v>0</v>
      </c>
      <c r="G314" s="72">
        <f t="shared" si="8"/>
        <v>0</v>
      </c>
      <c r="H314" s="72">
        <v>0</v>
      </c>
      <c r="I314" s="73"/>
      <c r="J314" s="72">
        <f t="shared" si="9"/>
        <v>0</v>
      </c>
      <c r="K314" s="93"/>
    </row>
    <row r="315" spans="1:11" s="57" customFormat="1">
      <c r="A315" s="68"/>
      <c r="B315" s="69"/>
      <c r="C315" s="242"/>
      <c r="D315" s="52"/>
      <c r="E315" s="74"/>
      <c r="F315" s="71">
        <f>SUM(D$5:D315)</f>
        <v>0</v>
      </c>
      <c r="G315" s="72">
        <f t="shared" si="8"/>
        <v>0</v>
      </c>
      <c r="H315" s="72">
        <v>0</v>
      </c>
      <c r="I315" s="73"/>
      <c r="J315" s="72">
        <f t="shared" si="9"/>
        <v>0</v>
      </c>
      <c r="K315" s="93"/>
    </row>
    <row r="316" spans="1:11" s="57" customFormat="1">
      <c r="A316" s="68"/>
      <c r="B316" s="69"/>
      <c r="C316" s="242"/>
      <c r="D316" s="52"/>
      <c r="E316" s="74"/>
      <c r="F316" s="71">
        <f>SUM(D$5:D316)</f>
        <v>0</v>
      </c>
      <c r="G316" s="72">
        <f t="shared" si="8"/>
        <v>0</v>
      </c>
      <c r="H316" s="72">
        <v>0</v>
      </c>
      <c r="I316" s="73"/>
      <c r="J316" s="72">
        <f t="shared" si="9"/>
        <v>0</v>
      </c>
      <c r="K316" s="93"/>
    </row>
    <row r="317" spans="1:11" s="57" customFormat="1">
      <c r="A317" s="68"/>
      <c r="B317" s="69"/>
      <c r="C317" s="242"/>
      <c r="D317" s="52"/>
      <c r="E317" s="74"/>
      <c r="F317" s="71">
        <f>SUM(D$5:D317)</f>
        <v>0</v>
      </c>
      <c r="G317" s="72">
        <f t="shared" si="8"/>
        <v>0</v>
      </c>
      <c r="H317" s="72">
        <v>0</v>
      </c>
      <c r="I317" s="73"/>
      <c r="J317" s="72">
        <f t="shared" si="9"/>
        <v>0</v>
      </c>
      <c r="K317" s="93"/>
    </row>
    <row r="318" spans="1:11" s="57" customFormat="1">
      <c r="A318" s="68"/>
      <c r="B318" s="69"/>
      <c r="C318" s="242"/>
      <c r="D318" s="52"/>
      <c r="E318" s="74"/>
      <c r="F318" s="71">
        <f>SUM(D$5:D318)</f>
        <v>0</v>
      </c>
      <c r="G318" s="72">
        <f t="shared" si="8"/>
        <v>0</v>
      </c>
      <c r="H318" s="72">
        <v>0</v>
      </c>
      <c r="I318" s="73"/>
      <c r="J318" s="72">
        <f t="shared" si="9"/>
        <v>0</v>
      </c>
      <c r="K318" s="93"/>
    </row>
    <row r="319" spans="1:11" s="57" customFormat="1">
      <c r="A319" s="68"/>
      <c r="B319" s="69"/>
      <c r="C319" s="242"/>
      <c r="D319" s="52"/>
      <c r="E319" s="74"/>
      <c r="F319" s="71">
        <f>SUM(D$5:D319)</f>
        <v>0</v>
      </c>
      <c r="G319" s="72">
        <f t="shared" si="8"/>
        <v>0</v>
      </c>
      <c r="H319" s="72">
        <v>0</v>
      </c>
      <c r="I319" s="73"/>
      <c r="J319" s="72">
        <f t="shared" si="9"/>
        <v>0</v>
      </c>
      <c r="K319" s="93"/>
    </row>
    <row r="320" spans="1:11" s="57" customFormat="1">
      <c r="A320" s="68"/>
      <c r="B320" s="69"/>
      <c r="C320" s="242"/>
      <c r="D320" s="52"/>
      <c r="E320" s="74"/>
      <c r="F320" s="71">
        <f>SUM(D$5:D320)</f>
        <v>0</v>
      </c>
      <c r="G320" s="72">
        <f t="shared" si="8"/>
        <v>0</v>
      </c>
      <c r="H320" s="72">
        <v>0</v>
      </c>
      <c r="I320" s="73"/>
      <c r="J320" s="72">
        <f t="shared" si="9"/>
        <v>0</v>
      </c>
      <c r="K320" s="93"/>
    </row>
    <row r="321" spans="1:11" s="57" customFormat="1">
      <c r="A321" s="68"/>
      <c r="B321" s="69"/>
      <c r="C321" s="242"/>
      <c r="D321" s="52"/>
      <c r="E321" s="74"/>
      <c r="F321" s="71">
        <f>SUM(D$5:D321)</f>
        <v>0</v>
      </c>
      <c r="G321" s="72">
        <f t="shared" si="8"/>
        <v>0</v>
      </c>
      <c r="H321" s="72">
        <v>0</v>
      </c>
      <c r="I321" s="73"/>
      <c r="J321" s="72">
        <f t="shared" si="9"/>
        <v>0</v>
      </c>
      <c r="K321" s="93"/>
    </row>
    <row r="322" spans="1:11" s="57" customFormat="1">
      <c r="A322" s="68"/>
      <c r="B322" s="69"/>
      <c r="C322" s="242"/>
      <c r="D322" s="52"/>
      <c r="E322" s="74"/>
      <c r="F322" s="71">
        <f>SUM(D$5:D322)</f>
        <v>0</v>
      </c>
      <c r="G322" s="72">
        <f t="shared" si="8"/>
        <v>0</v>
      </c>
      <c r="H322" s="72">
        <v>0</v>
      </c>
      <c r="I322" s="73"/>
      <c r="J322" s="72">
        <f t="shared" si="9"/>
        <v>0</v>
      </c>
      <c r="K322" s="93"/>
    </row>
    <row r="323" spans="1:11" s="57" customFormat="1">
      <c r="A323" s="68"/>
      <c r="B323" s="69"/>
      <c r="C323" s="242"/>
      <c r="D323" s="52"/>
      <c r="E323" s="74"/>
      <c r="F323" s="71">
        <f>SUM(D$5:D323)</f>
        <v>0</v>
      </c>
      <c r="G323" s="72">
        <f t="shared" si="8"/>
        <v>0</v>
      </c>
      <c r="H323" s="72">
        <v>0</v>
      </c>
      <c r="I323" s="73"/>
      <c r="J323" s="72">
        <f t="shared" si="9"/>
        <v>0</v>
      </c>
      <c r="K323" s="93"/>
    </row>
    <row r="324" spans="1:11" s="57" customFormat="1">
      <c r="A324" s="68"/>
      <c r="B324" s="69"/>
      <c r="C324" s="242"/>
      <c r="D324" s="52"/>
      <c r="E324" s="74"/>
      <c r="F324" s="71">
        <f>SUM(D$5:D324)</f>
        <v>0</v>
      </c>
      <c r="G324" s="72">
        <f t="shared" si="8"/>
        <v>0</v>
      </c>
      <c r="H324" s="72">
        <v>0</v>
      </c>
      <c r="I324" s="73"/>
      <c r="J324" s="72">
        <f t="shared" si="9"/>
        <v>0</v>
      </c>
      <c r="K324" s="93"/>
    </row>
    <row r="325" spans="1:11" s="57" customFormat="1">
      <c r="A325" s="68"/>
      <c r="B325" s="69"/>
      <c r="C325" s="242"/>
      <c r="D325" s="52"/>
      <c r="E325" s="74"/>
      <c r="F325" s="71">
        <f>SUM(D$5:D325)</f>
        <v>0</v>
      </c>
      <c r="G325" s="72">
        <f t="shared" si="8"/>
        <v>0</v>
      </c>
      <c r="H325" s="72">
        <v>0</v>
      </c>
      <c r="I325" s="73"/>
      <c r="J325" s="72">
        <f t="shared" si="9"/>
        <v>0</v>
      </c>
      <c r="K325" s="93"/>
    </row>
    <row r="326" spans="1:11" s="57" customFormat="1">
      <c r="A326" s="68"/>
      <c r="B326" s="69"/>
      <c r="C326" s="242"/>
      <c r="D326" s="52"/>
      <c r="E326" s="74"/>
      <c r="F326" s="71">
        <f>SUM(D$5:D326)</f>
        <v>0</v>
      </c>
      <c r="G326" s="72">
        <f t="shared" si="8"/>
        <v>0</v>
      </c>
      <c r="H326" s="72">
        <v>0</v>
      </c>
      <c r="I326" s="73"/>
      <c r="J326" s="72">
        <f t="shared" si="9"/>
        <v>0</v>
      </c>
      <c r="K326" s="93"/>
    </row>
    <row r="327" spans="1:11" s="57" customFormat="1">
      <c r="A327" s="68"/>
      <c r="B327" s="69"/>
      <c r="C327" s="242"/>
      <c r="D327" s="52"/>
      <c r="E327" s="74"/>
      <c r="F327" s="71">
        <f>SUM(D$5:D327)</f>
        <v>0</v>
      </c>
      <c r="G327" s="72">
        <f t="shared" si="8"/>
        <v>0</v>
      </c>
      <c r="H327" s="72">
        <v>0</v>
      </c>
      <c r="I327" s="73"/>
      <c r="J327" s="72">
        <f t="shared" si="9"/>
        <v>0</v>
      </c>
      <c r="K327" s="93"/>
    </row>
    <row r="328" spans="1:11" s="57" customFormat="1">
      <c r="A328" s="68"/>
      <c r="B328" s="69"/>
      <c r="C328" s="242"/>
      <c r="D328" s="52"/>
      <c r="E328" s="74"/>
      <c r="F328" s="71">
        <f>SUM(D$5:D328)</f>
        <v>0</v>
      </c>
      <c r="G328" s="72">
        <f t="shared" ref="G328:G391" si="10">+D328-H328</f>
        <v>0</v>
      </c>
      <c r="H328" s="72">
        <v>0</v>
      </c>
      <c r="I328" s="73"/>
      <c r="J328" s="72">
        <f t="shared" ref="J328:J391" si="11">IF(OR(G328&gt;0,I328="X",C328="Income from customers"),0,G328)</f>
        <v>0</v>
      </c>
      <c r="K328" s="93"/>
    </row>
    <row r="329" spans="1:11" s="57" customFormat="1">
      <c r="A329" s="68"/>
      <c r="B329" s="69"/>
      <c r="C329" s="242"/>
      <c r="D329" s="52"/>
      <c r="E329" s="74"/>
      <c r="F329" s="71">
        <f>SUM(D$5:D329)</f>
        <v>0</v>
      </c>
      <c r="G329" s="72">
        <f t="shared" si="10"/>
        <v>0</v>
      </c>
      <c r="H329" s="72">
        <v>0</v>
      </c>
      <c r="I329" s="73"/>
      <c r="J329" s="72">
        <f t="shared" si="11"/>
        <v>0</v>
      </c>
      <c r="K329" s="93"/>
    </row>
    <row r="330" spans="1:11" s="57" customFormat="1">
      <c r="A330" s="68"/>
      <c r="B330" s="69"/>
      <c r="C330" s="242"/>
      <c r="D330" s="52"/>
      <c r="E330" s="74"/>
      <c r="F330" s="71">
        <f>SUM(D$5:D330)</f>
        <v>0</v>
      </c>
      <c r="G330" s="72">
        <f t="shared" si="10"/>
        <v>0</v>
      </c>
      <c r="H330" s="72">
        <v>0</v>
      </c>
      <c r="I330" s="73"/>
      <c r="J330" s="72">
        <f t="shared" si="11"/>
        <v>0</v>
      </c>
      <c r="K330" s="93"/>
    </row>
    <row r="331" spans="1:11" s="57" customFormat="1">
      <c r="A331" s="68"/>
      <c r="B331" s="69"/>
      <c r="C331" s="242"/>
      <c r="D331" s="52"/>
      <c r="E331" s="74"/>
      <c r="F331" s="71">
        <f>SUM(D$5:D331)</f>
        <v>0</v>
      </c>
      <c r="G331" s="72">
        <f t="shared" si="10"/>
        <v>0</v>
      </c>
      <c r="H331" s="72">
        <v>0</v>
      </c>
      <c r="I331" s="73"/>
      <c r="J331" s="72">
        <f t="shared" si="11"/>
        <v>0</v>
      </c>
      <c r="K331" s="93"/>
    </row>
    <row r="332" spans="1:11" s="57" customFormat="1">
      <c r="A332" s="68"/>
      <c r="B332" s="69"/>
      <c r="C332" s="242"/>
      <c r="D332" s="52"/>
      <c r="E332" s="74"/>
      <c r="F332" s="71">
        <f>SUM(D$5:D332)</f>
        <v>0</v>
      </c>
      <c r="G332" s="72">
        <f t="shared" si="10"/>
        <v>0</v>
      </c>
      <c r="H332" s="72">
        <v>0</v>
      </c>
      <c r="I332" s="73"/>
      <c r="J332" s="72">
        <f t="shared" si="11"/>
        <v>0</v>
      </c>
      <c r="K332" s="93"/>
    </row>
    <row r="333" spans="1:11" s="57" customFormat="1">
      <c r="A333" s="68"/>
      <c r="B333" s="69"/>
      <c r="C333" s="242"/>
      <c r="D333" s="52"/>
      <c r="E333" s="74"/>
      <c r="F333" s="71">
        <f>SUM(D$5:D333)</f>
        <v>0</v>
      </c>
      <c r="G333" s="72">
        <f t="shared" si="10"/>
        <v>0</v>
      </c>
      <c r="H333" s="72">
        <v>0</v>
      </c>
      <c r="I333" s="73"/>
      <c r="J333" s="72">
        <f t="shared" si="11"/>
        <v>0</v>
      </c>
      <c r="K333" s="93"/>
    </row>
    <row r="334" spans="1:11" s="57" customFormat="1">
      <c r="A334" s="68"/>
      <c r="B334" s="69"/>
      <c r="C334" s="242"/>
      <c r="D334" s="52"/>
      <c r="E334" s="74"/>
      <c r="F334" s="71">
        <f>SUM(D$5:D334)</f>
        <v>0</v>
      </c>
      <c r="G334" s="72">
        <f t="shared" si="10"/>
        <v>0</v>
      </c>
      <c r="H334" s="72">
        <v>0</v>
      </c>
      <c r="I334" s="73"/>
      <c r="J334" s="72">
        <f t="shared" si="11"/>
        <v>0</v>
      </c>
      <c r="K334" s="93"/>
    </row>
    <row r="335" spans="1:11" s="57" customFormat="1">
      <c r="A335" s="68"/>
      <c r="B335" s="69"/>
      <c r="C335" s="242"/>
      <c r="D335" s="52"/>
      <c r="E335" s="74"/>
      <c r="F335" s="71">
        <f>SUM(D$5:D335)</f>
        <v>0</v>
      </c>
      <c r="G335" s="72">
        <f t="shared" si="10"/>
        <v>0</v>
      </c>
      <c r="H335" s="72">
        <v>0</v>
      </c>
      <c r="I335" s="73"/>
      <c r="J335" s="72">
        <f t="shared" si="11"/>
        <v>0</v>
      </c>
      <c r="K335" s="93"/>
    </row>
    <row r="336" spans="1:11" s="57" customFormat="1">
      <c r="A336" s="68"/>
      <c r="B336" s="69"/>
      <c r="C336" s="242"/>
      <c r="D336" s="52"/>
      <c r="E336" s="74"/>
      <c r="F336" s="71">
        <f>SUM(D$5:D336)</f>
        <v>0</v>
      </c>
      <c r="G336" s="72">
        <f t="shared" si="10"/>
        <v>0</v>
      </c>
      <c r="H336" s="72">
        <v>0</v>
      </c>
      <c r="I336" s="73"/>
      <c r="J336" s="72">
        <f t="shared" si="11"/>
        <v>0</v>
      </c>
      <c r="K336" s="93"/>
    </row>
    <row r="337" spans="1:11" s="57" customFormat="1">
      <c r="A337" s="68"/>
      <c r="B337" s="69"/>
      <c r="C337" s="242"/>
      <c r="D337" s="52"/>
      <c r="E337" s="74"/>
      <c r="F337" s="71">
        <f>SUM(D$5:D337)</f>
        <v>0</v>
      </c>
      <c r="G337" s="72">
        <f t="shared" si="10"/>
        <v>0</v>
      </c>
      <c r="H337" s="72">
        <v>0</v>
      </c>
      <c r="I337" s="73"/>
      <c r="J337" s="72">
        <f t="shared" si="11"/>
        <v>0</v>
      </c>
      <c r="K337" s="93"/>
    </row>
    <row r="338" spans="1:11" s="57" customFormat="1">
      <c r="A338" s="68"/>
      <c r="B338" s="69"/>
      <c r="C338" s="242"/>
      <c r="D338" s="52"/>
      <c r="E338" s="74"/>
      <c r="F338" s="71">
        <f>SUM(D$5:D338)</f>
        <v>0</v>
      </c>
      <c r="G338" s="72">
        <f t="shared" si="10"/>
        <v>0</v>
      </c>
      <c r="H338" s="72">
        <v>0</v>
      </c>
      <c r="I338" s="73"/>
      <c r="J338" s="72">
        <f t="shared" si="11"/>
        <v>0</v>
      </c>
      <c r="K338" s="93"/>
    </row>
    <row r="339" spans="1:11" s="57" customFormat="1">
      <c r="A339" s="68"/>
      <c r="B339" s="69"/>
      <c r="C339" s="242"/>
      <c r="D339" s="52"/>
      <c r="E339" s="74"/>
      <c r="F339" s="71">
        <f>SUM(D$5:D339)</f>
        <v>0</v>
      </c>
      <c r="G339" s="72">
        <f t="shared" si="10"/>
        <v>0</v>
      </c>
      <c r="H339" s="72">
        <v>0</v>
      </c>
      <c r="I339" s="73"/>
      <c r="J339" s="72">
        <f t="shared" si="11"/>
        <v>0</v>
      </c>
      <c r="K339" s="93"/>
    </row>
    <row r="340" spans="1:11" s="57" customFormat="1">
      <c r="A340" s="68"/>
      <c r="B340" s="69"/>
      <c r="C340" s="242"/>
      <c r="D340" s="52"/>
      <c r="E340" s="74"/>
      <c r="F340" s="71">
        <f>SUM(D$5:D340)</f>
        <v>0</v>
      </c>
      <c r="G340" s="72">
        <f t="shared" si="10"/>
        <v>0</v>
      </c>
      <c r="H340" s="72">
        <v>0</v>
      </c>
      <c r="I340" s="73"/>
      <c r="J340" s="72">
        <f t="shared" si="11"/>
        <v>0</v>
      </c>
      <c r="K340" s="93"/>
    </row>
    <row r="341" spans="1:11" s="57" customFormat="1">
      <c r="A341" s="68"/>
      <c r="B341" s="69"/>
      <c r="C341" s="242"/>
      <c r="D341" s="52"/>
      <c r="E341" s="74"/>
      <c r="F341" s="71">
        <f>SUM(D$5:D341)</f>
        <v>0</v>
      </c>
      <c r="G341" s="72">
        <f t="shared" si="10"/>
        <v>0</v>
      </c>
      <c r="H341" s="72">
        <v>0</v>
      </c>
      <c r="I341" s="73"/>
      <c r="J341" s="72">
        <f t="shared" si="11"/>
        <v>0</v>
      </c>
      <c r="K341" s="93"/>
    </row>
    <row r="342" spans="1:11" s="57" customFormat="1">
      <c r="A342" s="68"/>
      <c r="B342" s="69"/>
      <c r="C342" s="242"/>
      <c r="D342" s="52"/>
      <c r="E342" s="74"/>
      <c r="F342" s="71">
        <f>SUM(D$5:D342)</f>
        <v>0</v>
      </c>
      <c r="G342" s="72">
        <f t="shared" si="10"/>
        <v>0</v>
      </c>
      <c r="H342" s="72">
        <v>0</v>
      </c>
      <c r="I342" s="73"/>
      <c r="J342" s="72">
        <f t="shared" si="11"/>
        <v>0</v>
      </c>
      <c r="K342" s="93"/>
    </row>
    <row r="343" spans="1:11" s="57" customFormat="1">
      <c r="A343" s="68"/>
      <c r="B343" s="69"/>
      <c r="C343" s="242"/>
      <c r="D343" s="52"/>
      <c r="E343" s="74"/>
      <c r="F343" s="71">
        <f>SUM(D$5:D343)</f>
        <v>0</v>
      </c>
      <c r="G343" s="72">
        <f t="shared" si="10"/>
        <v>0</v>
      </c>
      <c r="H343" s="72">
        <v>0</v>
      </c>
      <c r="I343" s="73"/>
      <c r="J343" s="72">
        <f t="shared" si="11"/>
        <v>0</v>
      </c>
      <c r="K343" s="93"/>
    </row>
    <row r="344" spans="1:11" s="57" customFormat="1">
      <c r="A344" s="68"/>
      <c r="B344" s="69"/>
      <c r="C344" s="242"/>
      <c r="D344" s="52"/>
      <c r="E344" s="74"/>
      <c r="F344" s="71">
        <f>SUM(D$5:D344)</f>
        <v>0</v>
      </c>
      <c r="G344" s="72">
        <f t="shared" si="10"/>
        <v>0</v>
      </c>
      <c r="H344" s="72">
        <v>0</v>
      </c>
      <c r="I344" s="73"/>
      <c r="J344" s="72">
        <f t="shared" si="11"/>
        <v>0</v>
      </c>
      <c r="K344" s="93"/>
    </row>
    <row r="345" spans="1:11" s="57" customFormat="1">
      <c r="A345" s="68"/>
      <c r="B345" s="69"/>
      <c r="C345" s="242"/>
      <c r="D345" s="52"/>
      <c r="E345" s="74"/>
      <c r="F345" s="71">
        <f>SUM(D$5:D345)</f>
        <v>0</v>
      </c>
      <c r="G345" s="72">
        <f t="shared" si="10"/>
        <v>0</v>
      </c>
      <c r="H345" s="72">
        <v>0</v>
      </c>
      <c r="I345" s="73"/>
      <c r="J345" s="72">
        <f t="shared" si="11"/>
        <v>0</v>
      </c>
      <c r="K345" s="93"/>
    </row>
    <row r="346" spans="1:11" s="57" customFormat="1">
      <c r="A346" s="68"/>
      <c r="B346" s="69"/>
      <c r="C346" s="242"/>
      <c r="D346" s="52"/>
      <c r="E346" s="74"/>
      <c r="F346" s="71">
        <f>SUM(D$5:D346)</f>
        <v>0</v>
      </c>
      <c r="G346" s="72">
        <f t="shared" si="10"/>
        <v>0</v>
      </c>
      <c r="H346" s="72">
        <v>0</v>
      </c>
      <c r="I346" s="73"/>
      <c r="J346" s="72">
        <f t="shared" si="11"/>
        <v>0</v>
      </c>
      <c r="K346" s="93"/>
    </row>
    <row r="347" spans="1:11" s="57" customFormat="1">
      <c r="A347" s="68"/>
      <c r="B347" s="69"/>
      <c r="C347" s="242"/>
      <c r="D347" s="52"/>
      <c r="E347" s="74"/>
      <c r="F347" s="71">
        <f>SUM(D$5:D347)</f>
        <v>0</v>
      </c>
      <c r="G347" s="72">
        <f t="shared" si="10"/>
        <v>0</v>
      </c>
      <c r="H347" s="72">
        <v>0</v>
      </c>
      <c r="I347" s="73"/>
      <c r="J347" s="72">
        <f t="shared" si="11"/>
        <v>0</v>
      </c>
      <c r="K347" s="93"/>
    </row>
    <row r="348" spans="1:11" s="57" customFormat="1">
      <c r="A348" s="68"/>
      <c r="B348" s="69"/>
      <c r="C348" s="242"/>
      <c r="D348" s="52"/>
      <c r="E348" s="74"/>
      <c r="F348" s="71">
        <f>SUM(D$5:D348)</f>
        <v>0</v>
      </c>
      <c r="G348" s="72">
        <f t="shared" si="10"/>
        <v>0</v>
      </c>
      <c r="H348" s="72">
        <v>0</v>
      </c>
      <c r="I348" s="73"/>
      <c r="J348" s="72">
        <f t="shared" si="11"/>
        <v>0</v>
      </c>
      <c r="K348" s="93"/>
    </row>
    <row r="349" spans="1:11" s="57" customFormat="1">
      <c r="A349" s="68"/>
      <c r="B349" s="69"/>
      <c r="C349" s="242"/>
      <c r="D349" s="52"/>
      <c r="E349" s="74"/>
      <c r="F349" s="71">
        <f>SUM(D$5:D349)</f>
        <v>0</v>
      </c>
      <c r="G349" s="72">
        <f t="shared" si="10"/>
        <v>0</v>
      </c>
      <c r="H349" s="72">
        <v>0</v>
      </c>
      <c r="I349" s="73"/>
      <c r="J349" s="72">
        <f t="shared" si="11"/>
        <v>0</v>
      </c>
      <c r="K349" s="93"/>
    </row>
    <row r="350" spans="1:11" s="57" customFormat="1">
      <c r="A350" s="68"/>
      <c r="B350" s="69"/>
      <c r="C350" s="242"/>
      <c r="D350" s="52"/>
      <c r="E350" s="74"/>
      <c r="F350" s="71">
        <f>SUM(D$5:D350)</f>
        <v>0</v>
      </c>
      <c r="G350" s="72">
        <f t="shared" si="10"/>
        <v>0</v>
      </c>
      <c r="H350" s="72">
        <v>0</v>
      </c>
      <c r="I350" s="73"/>
      <c r="J350" s="72">
        <f t="shared" si="11"/>
        <v>0</v>
      </c>
      <c r="K350" s="93"/>
    </row>
    <row r="351" spans="1:11" s="57" customFormat="1">
      <c r="A351" s="68"/>
      <c r="B351" s="69"/>
      <c r="C351" s="242"/>
      <c r="D351" s="52"/>
      <c r="E351" s="74"/>
      <c r="F351" s="71">
        <f>SUM(D$5:D351)</f>
        <v>0</v>
      </c>
      <c r="G351" s="72">
        <f t="shared" si="10"/>
        <v>0</v>
      </c>
      <c r="H351" s="72">
        <v>0</v>
      </c>
      <c r="I351" s="73"/>
      <c r="J351" s="72">
        <f t="shared" si="11"/>
        <v>0</v>
      </c>
      <c r="K351" s="93"/>
    </row>
    <row r="352" spans="1:11" s="57" customFormat="1">
      <c r="A352" s="68"/>
      <c r="B352" s="69"/>
      <c r="C352" s="242"/>
      <c r="D352" s="52"/>
      <c r="E352" s="74"/>
      <c r="F352" s="71">
        <f>SUM(D$5:D352)</f>
        <v>0</v>
      </c>
      <c r="G352" s="72">
        <f t="shared" si="10"/>
        <v>0</v>
      </c>
      <c r="H352" s="72">
        <v>0</v>
      </c>
      <c r="I352" s="73"/>
      <c r="J352" s="72">
        <f t="shared" si="11"/>
        <v>0</v>
      </c>
      <c r="K352" s="93"/>
    </row>
    <row r="353" spans="1:11" s="57" customFormat="1">
      <c r="A353" s="68"/>
      <c r="B353" s="69"/>
      <c r="C353" s="242"/>
      <c r="D353" s="52"/>
      <c r="E353" s="74"/>
      <c r="F353" s="71">
        <f>SUM(D$5:D353)</f>
        <v>0</v>
      </c>
      <c r="G353" s="72">
        <f t="shared" si="10"/>
        <v>0</v>
      </c>
      <c r="H353" s="72">
        <v>0</v>
      </c>
      <c r="I353" s="73"/>
      <c r="J353" s="72">
        <f t="shared" si="11"/>
        <v>0</v>
      </c>
      <c r="K353" s="93"/>
    </row>
    <row r="354" spans="1:11" s="57" customFormat="1">
      <c r="A354" s="68"/>
      <c r="B354" s="69"/>
      <c r="C354" s="242"/>
      <c r="D354" s="52"/>
      <c r="E354" s="74"/>
      <c r="F354" s="71">
        <f>SUM(D$5:D354)</f>
        <v>0</v>
      </c>
      <c r="G354" s="72">
        <f t="shared" si="10"/>
        <v>0</v>
      </c>
      <c r="H354" s="72">
        <v>0</v>
      </c>
      <c r="I354" s="73"/>
      <c r="J354" s="72">
        <f t="shared" si="11"/>
        <v>0</v>
      </c>
      <c r="K354" s="93"/>
    </row>
    <row r="355" spans="1:11" s="57" customFormat="1">
      <c r="A355" s="68"/>
      <c r="B355" s="69"/>
      <c r="C355" s="242"/>
      <c r="D355" s="52"/>
      <c r="E355" s="74"/>
      <c r="F355" s="71">
        <f>SUM(D$5:D355)</f>
        <v>0</v>
      </c>
      <c r="G355" s="72">
        <f t="shared" si="10"/>
        <v>0</v>
      </c>
      <c r="H355" s="72">
        <v>0</v>
      </c>
      <c r="I355" s="73"/>
      <c r="J355" s="72">
        <f t="shared" si="11"/>
        <v>0</v>
      </c>
      <c r="K355" s="93"/>
    </row>
    <row r="356" spans="1:11" s="57" customFormat="1">
      <c r="A356" s="68"/>
      <c r="B356" s="69"/>
      <c r="C356" s="242"/>
      <c r="D356" s="52"/>
      <c r="E356" s="74"/>
      <c r="F356" s="71">
        <f>SUM(D$5:D356)</f>
        <v>0</v>
      </c>
      <c r="G356" s="72">
        <f t="shared" si="10"/>
        <v>0</v>
      </c>
      <c r="H356" s="72">
        <v>0</v>
      </c>
      <c r="I356" s="73"/>
      <c r="J356" s="72">
        <f t="shared" si="11"/>
        <v>0</v>
      </c>
      <c r="K356" s="93"/>
    </row>
    <row r="357" spans="1:11" s="57" customFormat="1">
      <c r="A357" s="68"/>
      <c r="B357" s="69"/>
      <c r="C357" s="242"/>
      <c r="D357" s="52"/>
      <c r="E357" s="74"/>
      <c r="F357" s="71">
        <f>SUM(D$5:D357)</f>
        <v>0</v>
      </c>
      <c r="G357" s="72">
        <f t="shared" si="10"/>
        <v>0</v>
      </c>
      <c r="H357" s="72">
        <v>0</v>
      </c>
      <c r="I357" s="73"/>
      <c r="J357" s="72">
        <f t="shared" si="11"/>
        <v>0</v>
      </c>
      <c r="K357" s="93"/>
    </row>
    <row r="358" spans="1:11" s="57" customFormat="1">
      <c r="A358" s="68"/>
      <c r="B358" s="69"/>
      <c r="C358" s="242"/>
      <c r="D358" s="52"/>
      <c r="E358" s="74"/>
      <c r="F358" s="71">
        <f>SUM(D$5:D358)</f>
        <v>0</v>
      </c>
      <c r="G358" s="72">
        <f t="shared" si="10"/>
        <v>0</v>
      </c>
      <c r="H358" s="72">
        <v>0</v>
      </c>
      <c r="I358" s="73"/>
      <c r="J358" s="72">
        <f t="shared" si="11"/>
        <v>0</v>
      </c>
      <c r="K358" s="93"/>
    </row>
    <row r="359" spans="1:11" s="57" customFormat="1">
      <c r="A359" s="68"/>
      <c r="B359" s="69"/>
      <c r="C359" s="242"/>
      <c r="D359" s="52"/>
      <c r="E359" s="74"/>
      <c r="F359" s="71">
        <f>SUM(D$5:D359)</f>
        <v>0</v>
      </c>
      <c r="G359" s="72">
        <f t="shared" si="10"/>
        <v>0</v>
      </c>
      <c r="H359" s="72">
        <v>0</v>
      </c>
      <c r="I359" s="73"/>
      <c r="J359" s="72">
        <f t="shared" si="11"/>
        <v>0</v>
      </c>
      <c r="K359" s="93"/>
    </row>
    <row r="360" spans="1:11" s="57" customFormat="1">
      <c r="A360" s="68"/>
      <c r="B360" s="69"/>
      <c r="C360" s="242"/>
      <c r="D360" s="52"/>
      <c r="E360" s="74"/>
      <c r="F360" s="71">
        <f>SUM(D$5:D360)</f>
        <v>0</v>
      </c>
      <c r="G360" s="72">
        <f t="shared" si="10"/>
        <v>0</v>
      </c>
      <c r="H360" s="72">
        <v>0</v>
      </c>
      <c r="I360" s="73"/>
      <c r="J360" s="72">
        <f t="shared" si="11"/>
        <v>0</v>
      </c>
      <c r="K360" s="93"/>
    </row>
    <row r="361" spans="1:11" s="57" customFormat="1">
      <c r="A361" s="68"/>
      <c r="B361" s="69"/>
      <c r="C361" s="242"/>
      <c r="D361" s="52"/>
      <c r="E361" s="74"/>
      <c r="F361" s="71">
        <f>SUM(D$5:D361)</f>
        <v>0</v>
      </c>
      <c r="G361" s="72">
        <f t="shared" si="10"/>
        <v>0</v>
      </c>
      <c r="H361" s="72">
        <v>0</v>
      </c>
      <c r="I361" s="73"/>
      <c r="J361" s="72">
        <f t="shared" si="11"/>
        <v>0</v>
      </c>
      <c r="K361" s="93"/>
    </row>
    <row r="362" spans="1:11" s="57" customFormat="1">
      <c r="A362" s="68"/>
      <c r="B362" s="69"/>
      <c r="C362" s="242"/>
      <c r="D362" s="52"/>
      <c r="E362" s="74"/>
      <c r="F362" s="71">
        <f>SUM(D$5:D362)</f>
        <v>0</v>
      </c>
      <c r="G362" s="72">
        <f t="shared" si="10"/>
        <v>0</v>
      </c>
      <c r="H362" s="72">
        <v>0</v>
      </c>
      <c r="I362" s="73"/>
      <c r="J362" s="72">
        <f t="shared" si="11"/>
        <v>0</v>
      </c>
      <c r="K362" s="93"/>
    </row>
    <row r="363" spans="1:11" s="57" customFormat="1">
      <c r="A363" s="68"/>
      <c r="B363" s="69"/>
      <c r="C363" s="242"/>
      <c r="D363" s="52"/>
      <c r="E363" s="74"/>
      <c r="F363" s="71">
        <f>SUM(D$5:D363)</f>
        <v>0</v>
      </c>
      <c r="G363" s="72">
        <f t="shared" si="10"/>
        <v>0</v>
      </c>
      <c r="H363" s="72">
        <v>0</v>
      </c>
      <c r="I363" s="73"/>
      <c r="J363" s="72">
        <f t="shared" si="11"/>
        <v>0</v>
      </c>
      <c r="K363" s="93"/>
    </row>
    <row r="364" spans="1:11" s="57" customFormat="1">
      <c r="A364" s="68"/>
      <c r="B364" s="69"/>
      <c r="C364" s="242"/>
      <c r="D364" s="52"/>
      <c r="E364" s="74"/>
      <c r="F364" s="71">
        <f>SUM(D$5:D364)</f>
        <v>0</v>
      </c>
      <c r="G364" s="72">
        <f t="shared" si="10"/>
        <v>0</v>
      </c>
      <c r="H364" s="72">
        <v>0</v>
      </c>
      <c r="I364" s="73"/>
      <c r="J364" s="72">
        <f t="shared" si="11"/>
        <v>0</v>
      </c>
      <c r="K364" s="93"/>
    </row>
    <row r="365" spans="1:11" s="57" customFormat="1">
      <c r="A365" s="68"/>
      <c r="B365" s="69"/>
      <c r="C365" s="242"/>
      <c r="D365" s="52"/>
      <c r="E365" s="74"/>
      <c r="F365" s="71">
        <f>SUM(D$5:D365)</f>
        <v>0</v>
      </c>
      <c r="G365" s="72">
        <f t="shared" si="10"/>
        <v>0</v>
      </c>
      <c r="H365" s="72">
        <v>0</v>
      </c>
      <c r="I365" s="73"/>
      <c r="J365" s="72">
        <f t="shared" si="11"/>
        <v>0</v>
      </c>
      <c r="K365" s="93"/>
    </row>
    <row r="366" spans="1:11" s="57" customFormat="1">
      <c r="A366" s="68"/>
      <c r="B366" s="69"/>
      <c r="C366" s="242"/>
      <c r="D366" s="52"/>
      <c r="E366" s="74"/>
      <c r="F366" s="71">
        <f>SUM(D$5:D366)</f>
        <v>0</v>
      </c>
      <c r="G366" s="72">
        <f t="shared" si="10"/>
        <v>0</v>
      </c>
      <c r="H366" s="72">
        <v>0</v>
      </c>
      <c r="I366" s="73"/>
      <c r="J366" s="72">
        <f t="shared" si="11"/>
        <v>0</v>
      </c>
      <c r="K366" s="93"/>
    </row>
    <row r="367" spans="1:11" s="57" customFormat="1">
      <c r="A367" s="68"/>
      <c r="B367" s="69"/>
      <c r="C367" s="242"/>
      <c r="D367" s="52"/>
      <c r="E367" s="74"/>
      <c r="F367" s="71">
        <f>SUM(D$5:D367)</f>
        <v>0</v>
      </c>
      <c r="G367" s="72">
        <f t="shared" si="10"/>
        <v>0</v>
      </c>
      <c r="H367" s="72">
        <v>0</v>
      </c>
      <c r="I367" s="73"/>
      <c r="J367" s="72">
        <f t="shared" si="11"/>
        <v>0</v>
      </c>
      <c r="K367" s="93"/>
    </row>
    <row r="368" spans="1:11" s="57" customFormat="1">
      <c r="A368" s="68"/>
      <c r="B368" s="69"/>
      <c r="C368" s="242"/>
      <c r="D368" s="52"/>
      <c r="E368" s="74"/>
      <c r="F368" s="71">
        <f>SUM(D$5:D368)</f>
        <v>0</v>
      </c>
      <c r="G368" s="72">
        <f t="shared" si="10"/>
        <v>0</v>
      </c>
      <c r="H368" s="72">
        <v>0</v>
      </c>
      <c r="I368" s="73"/>
      <c r="J368" s="72">
        <f t="shared" si="11"/>
        <v>0</v>
      </c>
      <c r="K368" s="93"/>
    </row>
    <row r="369" spans="1:11" s="57" customFormat="1">
      <c r="A369" s="68"/>
      <c r="B369" s="69"/>
      <c r="C369" s="242"/>
      <c r="D369" s="52"/>
      <c r="E369" s="74"/>
      <c r="F369" s="71">
        <f>SUM(D$5:D369)</f>
        <v>0</v>
      </c>
      <c r="G369" s="72">
        <f t="shared" si="10"/>
        <v>0</v>
      </c>
      <c r="H369" s="72">
        <v>0</v>
      </c>
      <c r="I369" s="73"/>
      <c r="J369" s="72">
        <f t="shared" si="11"/>
        <v>0</v>
      </c>
      <c r="K369" s="93"/>
    </row>
    <row r="370" spans="1:11" s="57" customFormat="1">
      <c r="A370" s="68"/>
      <c r="B370" s="69"/>
      <c r="C370" s="242"/>
      <c r="D370" s="52"/>
      <c r="E370" s="74"/>
      <c r="F370" s="71">
        <f>SUM(D$5:D370)</f>
        <v>0</v>
      </c>
      <c r="G370" s="72">
        <f t="shared" si="10"/>
        <v>0</v>
      </c>
      <c r="H370" s="72">
        <v>0</v>
      </c>
      <c r="I370" s="73"/>
      <c r="J370" s="72">
        <f t="shared" si="11"/>
        <v>0</v>
      </c>
      <c r="K370" s="93"/>
    </row>
    <row r="371" spans="1:11" s="57" customFormat="1">
      <c r="A371" s="68"/>
      <c r="B371" s="69"/>
      <c r="C371" s="242"/>
      <c r="D371" s="52"/>
      <c r="E371" s="74"/>
      <c r="F371" s="71">
        <f>SUM(D$5:D371)</f>
        <v>0</v>
      </c>
      <c r="G371" s="72">
        <f t="shared" si="10"/>
        <v>0</v>
      </c>
      <c r="H371" s="72">
        <v>0</v>
      </c>
      <c r="I371" s="73"/>
      <c r="J371" s="72">
        <f t="shared" si="11"/>
        <v>0</v>
      </c>
      <c r="K371" s="93"/>
    </row>
    <row r="372" spans="1:11" s="57" customFormat="1">
      <c r="A372" s="68"/>
      <c r="B372" s="69"/>
      <c r="C372" s="242"/>
      <c r="D372" s="52"/>
      <c r="E372" s="74"/>
      <c r="F372" s="71">
        <f>SUM(D$5:D372)</f>
        <v>0</v>
      </c>
      <c r="G372" s="72">
        <f t="shared" si="10"/>
        <v>0</v>
      </c>
      <c r="H372" s="72">
        <v>0</v>
      </c>
      <c r="I372" s="73"/>
      <c r="J372" s="72">
        <f t="shared" si="11"/>
        <v>0</v>
      </c>
      <c r="K372" s="93"/>
    </row>
    <row r="373" spans="1:11" s="57" customFormat="1">
      <c r="A373" s="68"/>
      <c r="B373" s="69"/>
      <c r="C373" s="242"/>
      <c r="D373" s="52"/>
      <c r="E373" s="74"/>
      <c r="F373" s="71">
        <f>SUM(D$5:D373)</f>
        <v>0</v>
      </c>
      <c r="G373" s="72">
        <f t="shared" si="10"/>
        <v>0</v>
      </c>
      <c r="H373" s="72">
        <v>0</v>
      </c>
      <c r="I373" s="73"/>
      <c r="J373" s="72">
        <f t="shared" si="11"/>
        <v>0</v>
      </c>
      <c r="K373" s="93"/>
    </row>
    <row r="374" spans="1:11" s="57" customFormat="1">
      <c r="A374" s="68"/>
      <c r="B374" s="69"/>
      <c r="C374" s="242"/>
      <c r="D374" s="52"/>
      <c r="E374" s="74"/>
      <c r="F374" s="71">
        <f>SUM(D$5:D374)</f>
        <v>0</v>
      </c>
      <c r="G374" s="72">
        <f t="shared" si="10"/>
        <v>0</v>
      </c>
      <c r="H374" s="72">
        <v>0</v>
      </c>
      <c r="I374" s="73"/>
      <c r="J374" s="72">
        <f t="shared" si="11"/>
        <v>0</v>
      </c>
      <c r="K374" s="93"/>
    </row>
    <row r="375" spans="1:11" s="57" customFormat="1">
      <c r="A375" s="68"/>
      <c r="B375" s="69"/>
      <c r="C375" s="242"/>
      <c r="D375" s="52"/>
      <c r="E375" s="74"/>
      <c r="F375" s="71">
        <f>SUM(D$5:D375)</f>
        <v>0</v>
      </c>
      <c r="G375" s="72">
        <f t="shared" si="10"/>
        <v>0</v>
      </c>
      <c r="H375" s="72">
        <v>0</v>
      </c>
      <c r="I375" s="73"/>
      <c r="J375" s="72">
        <f t="shared" si="11"/>
        <v>0</v>
      </c>
      <c r="K375" s="93"/>
    </row>
    <row r="376" spans="1:11" s="57" customFormat="1">
      <c r="A376" s="68"/>
      <c r="B376" s="69"/>
      <c r="C376" s="242"/>
      <c r="D376" s="52"/>
      <c r="E376" s="74"/>
      <c r="F376" s="71">
        <f>SUM(D$5:D376)</f>
        <v>0</v>
      </c>
      <c r="G376" s="72">
        <f t="shared" si="10"/>
        <v>0</v>
      </c>
      <c r="H376" s="72">
        <v>0</v>
      </c>
      <c r="I376" s="73"/>
      <c r="J376" s="72">
        <f t="shared" si="11"/>
        <v>0</v>
      </c>
      <c r="K376" s="93"/>
    </row>
    <row r="377" spans="1:11" s="57" customFormat="1">
      <c r="A377" s="68"/>
      <c r="B377" s="69"/>
      <c r="C377" s="242"/>
      <c r="D377" s="52"/>
      <c r="E377" s="74"/>
      <c r="F377" s="71">
        <f>SUM(D$5:D377)</f>
        <v>0</v>
      </c>
      <c r="G377" s="72">
        <f t="shared" si="10"/>
        <v>0</v>
      </c>
      <c r="H377" s="72">
        <v>0</v>
      </c>
      <c r="I377" s="73"/>
      <c r="J377" s="72">
        <f t="shared" si="11"/>
        <v>0</v>
      </c>
      <c r="K377" s="93"/>
    </row>
    <row r="378" spans="1:11" s="57" customFormat="1">
      <c r="A378" s="68"/>
      <c r="B378" s="69"/>
      <c r="C378" s="242"/>
      <c r="D378" s="52"/>
      <c r="E378" s="74"/>
      <c r="F378" s="71">
        <f>SUM(D$5:D378)</f>
        <v>0</v>
      </c>
      <c r="G378" s="72">
        <f t="shared" si="10"/>
        <v>0</v>
      </c>
      <c r="H378" s="72">
        <v>0</v>
      </c>
      <c r="I378" s="73"/>
      <c r="J378" s="72">
        <f t="shared" si="11"/>
        <v>0</v>
      </c>
      <c r="K378" s="93"/>
    </row>
    <row r="379" spans="1:11" s="57" customFormat="1">
      <c r="A379" s="68"/>
      <c r="B379" s="69"/>
      <c r="C379" s="242"/>
      <c r="D379" s="52"/>
      <c r="E379" s="74"/>
      <c r="F379" s="71">
        <f>SUM(D$5:D379)</f>
        <v>0</v>
      </c>
      <c r="G379" s="72">
        <f t="shared" si="10"/>
        <v>0</v>
      </c>
      <c r="H379" s="72">
        <v>0</v>
      </c>
      <c r="I379" s="73"/>
      <c r="J379" s="72">
        <f t="shared" si="11"/>
        <v>0</v>
      </c>
      <c r="K379" s="93"/>
    </row>
    <row r="380" spans="1:11" s="57" customFormat="1">
      <c r="A380" s="68"/>
      <c r="B380" s="69"/>
      <c r="C380" s="242"/>
      <c r="D380" s="52"/>
      <c r="E380" s="74"/>
      <c r="F380" s="71">
        <f>SUM(D$5:D380)</f>
        <v>0</v>
      </c>
      <c r="G380" s="72">
        <f t="shared" si="10"/>
        <v>0</v>
      </c>
      <c r="H380" s="72">
        <v>0</v>
      </c>
      <c r="I380" s="73"/>
      <c r="J380" s="72">
        <f t="shared" si="11"/>
        <v>0</v>
      </c>
      <c r="K380" s="93"/>
    </row>
    <row r="381" spans="1:11" s="57" customFormat="1">
      <c r="A381" s="68"/>
      <c r="B381" s="69"/>
      <c r="C381" s="242"/>
      <c r="D381" s="52"/>
      <c r="E381" s="74"/>
      <c r="F381" s="71">
        <f>SUM(D$5:D381)</f>
        <v>0</v>
      </c>
      <c r="G381" s="72">
        <f t="shared" si="10"/>
        <v>0</v>
      </c>
      <c r="H381" s="72">
        <v>0</v>
      </c>
      <c r="I381" s="73"/>
      <c r="J381" s="72">
        <f t="shared" si="11"/>
        <v>0</v>
      </c>
      <c r="K381" s="93"/>
    </row>
    <row r="382" spans="1:11" s="57" customFormat="1">
      <c r="A382" s="68"/>
      <c r="B382" s="69"/>
      <c r="C382" s="242"/>
      <c r="D382" s="52"/>
      <c r="E382" s="74"/>
      <c r="F382" s="71">
        <f>SUM(D$5:D382)</f>
        <v>0</v>
      </c>
      <c r="G382" s="72">
        <f t="shared" si="10"/>
        <v>0</v>
      </c>
      <c r="H382" s="72">
        <v>0</v>
      </c>
      <c r="I382" s="73"/>
      <c r="J382" s="72">
        <f t="shared" si="11"/>
        <v>0</v>
      </c>
      <c r="K382" s="93"/>
    </row>
    <row r="383" spans="1:11" s="57" customFormat="1">
      <c r="A383" s="68"/>
      <c r="B383" s="69"/>
      <c r="C383" s="242"/>
      <c r="D383" s="52"/>
      <c r="E383" s="74"/>
      <c r="F383" s="71">
        <f>SUM(D$5:D383)</f>
        <v>0</v>
      </c>
      <c r="G383" s="72">
        <f t="shared" si="10"/>
        <v>0</v>
      </c>
      <c r="H383" s="72">
        <v>0</v>
      </c>
      <c r="I383" s="73"/>
      <c r="J383" s="72">
        <f t="shared" si="11"/>
        <v>0</v>
      </c>
      <c r="K383" s="93"/>
    </row>
    <row r="384" spans="1:11" s="57" customFormat="1">
      <c r="A384" s="68"/>
      <c r="B384" s="69"/>
      <c r="C384" s="242"/>
      <c r="D384" s="52"/>
      <c r="E384" s="74"/>
      <c r="F384" s="71">
        <f>SUM(D$5:D384)</f>
        <v>0</v>
      </c>
      <c r="G384" s="72">
        <f t="shared" si="10"/>
        <v>0</v>
      </c>
      <c r="H384" s="72">
        <v>0</v>
      </c>
      <c r="I384" s="73"/>
      <c r="J384" s="72">
        <f t="shared" si="11"/>
        <v>0</v>
      </c>
      <c r="K384" s="93"/>
    </row>
    <row r="385" spans="1:11" s="57" customFormat="1">
      <c r="A385" s="68"/>
      <c r="B385" s="69"/>
      <c r="C385" s="242"/>
      <c r="D385" s="52"/>
      <c r="E385" s="74"/>
      <c r="F385" s="71">
        <f>SUM(D$5:D385)</f>
        <v>0</v>
      </c>
      <c r="G385" s="72">
        <f t="shared" si="10"/>
        <v>0</v>
      </c>
      <c r="H385" s="72">
        <v>0</v>
      </c>
      <c r="I385" s="73"/>
      <c r="J385" s="72">
        <f t="shared" si="11"/>
        <v>0</v>
      </c>
      <c r="K385" s="93"/>
    </row>
    <row r="386" spans="1:11" s="57" customFormat="1">
      <c r="A386" s="68"/>
      <c r="B386" s="69"/>
      <c r="C386" s="242"/>
      <c r="D386" s="52"/>
      <c r="E386" s="74"/>
      <c r="F386" s="71">
        <f>SUM(D$5:D386)</f>
        <v>0</v>
      </c>
      <c r="G386" s="72">
        <f t="shared" si="10"/>
        <v>0</v>
      </c>
      <c r="H386" s="72">
        <v>0</v>
      </c>
      <c r="I386" s="73"/>
      <c r="J386" s="72">
        <f t="shared" si="11"/>
        <v>0</v>
      </c>
      <c r="K386" s="93"/>
    </row>
    <row r="387" spans="1:11" s="57" customFormat="1">
      <c r="A387" s="68"/>
      <c r="B387" s="69"/>
      <c r="C387" s="242"/>
      <c r="D387" s="52"/>
      <c r="E387" s="74"/>
      <c r="F387" s="71">
        <f>SUM(D$5:D387)</f>
        <v>0</v>
      </c>
      <c r="G387" s="72">
        <f t="shared" si="10"/>
        <v>0</v>
      </c>
      <c r="H387" s="72">
        <v>0</v>
      </c>
      <c r="I387" s="73"/>
      <c r="J387" s="72">
        <f t="shared" si="11"/>
        <v>0</v>
      </c>
      <c r="K387" s="93"/>
    </row>
    <row r="388" spans="1:11" s="57" customFormat="1">
      <c r="A388" s="68"/>
      <c r="B388" s="69"/>
      <c r="C388" s="242"/>
      <c r="D388" s="52"/>
      <c r="E388" s="74"/>
      <c r="F388" s="71">
        <f>SUM(D$5:D388)</f>
        <v>0</v>
      </c>
      <c r="G388" s="72">
        <f t="shared" si="10"/>
        <v>0</v>
      </c>
      <c r="H388" s="72">
        <v>0</v>
      </c>
      <c r="I388" s="73"/>
      <c r="J388" s="72">
        <f t="shared" si="11"/>
        <v>0</v>
      </c>
      <c r="K388" s="93"/>
    </row>
    <row r="389" spans="1:11" s="57" customFormat="1">
      <c r="A389" s="68"/>
      <c r="B389" s="69"/>
      <c r="C389" s="242"/>
      <c r="D389" s="52"/>
      <c r="E389" s="74"/>
      <c r="F389" s="71">
        <f>SUM(D$5:D389)</f>
        <v>0</v>
      </c>
      <c r="G389" s="72">
        <f t="shared" si="10"/>
        <v>0</v>
      </c>
      <c r="H389" s="72">
        <v>0</v>
      </c>
      <c r="I389" s="73"/>
      <c r="J389" s="72">
        <f t="shared" si="11"/>
        <v>0</v>
      </c>
      <c r="K389" s="93"/>
    </row>
    <row r="390" spans="1:11" s="57" customFormat="1">
      <c r="A390" s="68"/>
      <c r="B390" s="69"/>
      <c r="C390" s="242"/>
      <c r="D390" s="52"/>
      <c r="E390" s="74"/>
      <c r="F390" s="71">
        <f>SUM(D$5:D390)</f>
        <v>0</v>
      </c>
      <c r="G390" s="72">
        <f t="shared" si="10"/>
        <v>0</v>
      </c>
      <c r="H390" s="72">
        <v>0</v>
      </c>
      <c r="I390" s="73"/>
      <c r="J390" s="72">
        <f t="shared" si="11"/>
        <v>0</v>
      </c>
      <c r="K390" s="93"/>
    </row>
    <row r="391" spans="1:11" s="57" customFormat="1">
      <c r="A391" s="68"/>
      <c r="B391" s="69"/>
      <c r="C391" s="242"/>
      <c r="D391" s="52"/>
      <c r="E391" s="74"/>
      <c r="F391" s="71">
        <f>SUM(D$5:D391)</f>
        <v>0</v>
      </c>
      <c r="G391" s="72">
        <f t="shared" si="10"/>
        <v>0</v>
      </c>
      <c r="H391" s="72">
        <v>0</v>
      </c>
      <c r="I391" s="73"/>
      <c r="J391" s="72">
        <f t="shared" si="11"/>
        <v>0</v>
      </c>
      <c r="K391" s="93"/>
    </row>
    <row r="392" spans="1:11" s="57" customFormat="1">
      <c r="A392" s="68"/>
      <c r="B392" s="69"/>
      <c r="C392" s="242"/>
      <c r="D392" s="52"/>
      <c r="E392" s="74"/>
      <c r="F392" s="71">
        <f>SUM(D$5:D392)</f>
        <v>0</v>
      </c>
      <c r="G392" s="72">
        <f t="shared" ref="G392:G455" si="12">+D392-H392</f>
        <v>0</v>
      </c>
      <c r="H392" s="72">
        <v>0</v>
      </c>
      <c r="I392" s="73"/>
      <c r="J392" s="72">
        <f t="shared" ref="J392:J455" si="13">IF(OR(G392&gt;0,I392="X",C392="Income from customers"),0,G392)</f>
        <v>0</v>
      </c>
      <c r="K392" s="93"/>
    </row>
    <row r="393" spans="1:11" s="57" customFormat="1">
      <c r="A393" s="68"/>
      <c r="B393" s="69"/>
      <c r="C393" s="242"/>
      <c r="D393" s="52"/>
      <c r="E393" s="74"/>
      <c r="F393" s="71">
        <f>SUM(D$5:D393)</f>
        <v>0</v>
      </c>
      <c r="G393" s="72">
        <f t="shared" si="12"/>
        <v>0</v>
      </c>
      <c r="H393" s="72">
        <v>0</v>
      </c>
      <c r="I393" s="73"/>
      <c r="J393" s="72">
        <f t="shared" si="13"/>
        <v>0</v>
      </c>
      <c r="K393" s="93"/>
    </row>
    <row r="394" spans="1:11" s="57" customFormat="1">
      <c r="A394" s="68"/>
      <c r="B394" s="69"/>
      <c r="C394" s="242"/>
      <c r="D394" s="52"/>
      <c r="E394" s="74"/>
      <c r="F394" s="71">
        <f>SUM(D$5:D394)</f>
        <v>0</v>
      </c>
      <c r="G394" s="72">
        <f t="shared" si="12"/>
        <v>0</v>
      </c>
      <c r="H394" s="72">
        <v>0</v>
      </c>
      <c r="I394" s="73"/>
      <c r="J394" s="72">
        <f t="shared" si="13"/>
        <v>0</v>
      </c>
      <c r="K394" s="93"/>
    </row>
    <row r="395" spans="1:11" s="57" customFormat="1">
      <c r="A395" s="68"/>
      <c r="B395" s="69"/>
      <c r="C395" s="242"/>
      <c r="D395" s="52"/>
      <c r="E395" s="74"/>
      <c r="F395" s="71">
        <f>SUM(D$5:D395)</f>
        <v>0</v>
      </c>
      <c r="G395" s="72">
        <f t="shared" si="12"/>
        <v>0</v>
      </c>
      <c r="H395" s="72">
        <v>0</v>
      </c>
      <c r="I395" s="73"/>
      <c r="J395" s="72">
        <f t="shared" si="13"/>
        <v>0</v>
      </c>
      <c r="K395" s="93"/>
    </row>
    <row r="396" spans="1:11" s="57" customFormat="1">
      <c r="A396" s="68"/>
      <c r="B396" s="69"/>
      <c r="C396" s="242"/>
      <c r="D396" s="52"/>
      <c r="E396" s="74"/>
      <c r="F396" s="71">
        <f>SUM(D$5:D396)</f>
        <v>0</v>
      </c>
      <c r="G396" s="72">
        <f t="shared" si="12"/>
        <v>0</v>
      </c>
      <c r="H396" s="72">
        <v>0</v>
      </c>
      <c r="I396" s="73"/>
      <c r="J396" s="72">
        <f t="shared" si="13"/>
        <v>0</v>
      </c>
      <c r="K396" s="93"/>
    </row>
    <row r="397" spans="1:11" s="57" customFormat="1">
      <c r="A397" s="68"/>
      <c r="B397" s="69"/>
      <c r="C397" s="242"/>
      <c r="D397" s="52"/>
      <c r="E397" s="74"/>
      <c r="F397" s="71">
        <f>SUM(D$5:D397)</f>
        <v>0</v>
      </c>
      <c r="G397" s="72">
        <f t="shared" si="12"/>
        <v>0</v>
      </c>
      <c r="H397" s="72">
        <v>0</v>
      </c>
      <c r="I397" s="73"/>
      <c r="J397" s="72">
        <f t="shared" si="13"/>
        <v>0</v>
      </c>
      <c r="K397" s="93"/>
    </row>
    <row r="398" spans="1:11" s="57" customFormat="1">
      <c r="A398" s="68"/>
      <c r="B398" s="69"/>
      <c r="C398" s="242"/>
      <c r="D398" s="52"/>
      <c r="E398" s="74"/>
      <c r="F398" s="71">
        <f>SUM(D$5:D398)</f>
        <v>0</v>
      </c>
      <c r="G398" s="72">
        <f t="shared" si="12"/>
        <v>0</v>
      </c>
      <c r="H398" s="72">
        <v>0</v>
      </c>
      <c r="I398" s="73"/>
      <c r="J398" s="72">
        <f t="shared" si="13"/>
        <v>0</v>
      </c>
      <c r="K398" s="93"/>
    </row>
    <row r="399" spans="1:11" s="57" customFormat="1">
      <c r="A399" s="68"/>
      <c r="B399" s="69"/>
      <c r="C399" s="242"/>
      <c r="D399" s="52"/>
      <c r="E399" s="74"/>
      <c r="F399" s="71">
        <f>SUM(D$5:D399)</f>
        <v>0</v>
      </c>
      <c r="G399" s="72">
        <f t="shared" si="12"/>
        <v>0</v>
      </c>
      <c r="H399" s="72">
        <v>0</v>
      </c>
      <c r="I399" s="73"/>
      <c r="J399" s="72">
        <f t="shared" si="13"/>
        <v>0</v>
      </c>
      <c r="K399" s="93"/>
    </row>
    <row r="400" spans="1:11" s="57" customFormat="1">
      <c r="A400" s="68"/>
      <c r="B400" s="69"/>
      <c r="C400" s="242"/>
      <c r="D400" s="52"/>
      <c r="E400" s="74"/>
      <c r="F400" s="71">
        <f>SUM(D$5:D400)</f>
        <v>0</v>
      </c>
      <c r="G400" s="72">
        <f t="shared" si="12"/>
        <v>0</v>
      </c>
      <c r="H400" s="72">
        <v>0</v>
      </c>
      <c r="I400" s="73"/>
      <c r="J400" s="72">
        <f t="shared" si="13"/>
        <v>0</v>
      </c>
      <c r="K400" s="93"/>
    </row>
    <row r="401" spans="1:11" s="57" customFormat="1">
      <c r="A401" s="68"/>
      <c r="B401" s="69"/>
      <c r="C401" s="242"/>
      <c r="D401" s="52"/>
      <c r="E401" s="74"/>
      <c r="F401" s="71">
        <f>SUM(D$5:D401)</f>
        <v>0</v>
      </c>
      <c r="G401" s="72">
        <f t="shared" si="12"/>
        <v>0</v>
      </c>
      <c r="H401" s="72">
        <v>0</v>
      </c>
      <c r="I401" s="73"/>
      <c r="J401" s="72">
        <f t="shared" si="13"/>
        <v>0</v>
      </c>
      <c r="K401" s="93"/>
    </row>
    <row r="402" spans="1:11" s="57" customFormat="1">
      <c r="A402" s="68"/>
      <c r="B402" s="69"/>
      <c r="C402" s="242"/>
      <c r="D402" s="52"/>
      <c r="E402" s="74"/>
      <c r="F402" s="71">
        <f>SUM(D$5:D402)</f>
        <v>0</v>
      </c>
      <c r="G402" s="72">
        <f t="shared" si="12"/>
        <v>0</v>
      </c>
      <c r="H402" s="72">
        <v>0</v>
      </c>
      <c r="I402" s="73"/>
      <c r="J402" s="72">
        <f t="shared" si="13"/>
        <v>0</v>
      </c>
      <c r="K402" s="93"/>
    </row>
    <row r="403" spans="1:11" s="57" customFormat="1">
      <c r="A403" s="68"/>
      <c r="B403" s="69"/>
      <c r="C403" s="242"/>
      <c r="D403" s="52"/>
      <c r="E403" s="74"/>
      <c r="F403" s="71">
        <f>SUM(D$5:D403)</f>
        <v>0</v>
      </c>
      <c r="G403" s="72">
        <f t="shared" si="12"/>
        <v>0</v>
      </c>
      <c r="H403" s="72">
        <v>0</v>
      </c>
      <c r="I403" s="73"/>
      <c r="J403" s="72">
        <f t="shared" si="13"/>
        <v>0</v>
      </c>
      <c r="K403" s="93"/>
    </row>
    <row r="404" spans="1:11" s="57" customFormat="1">
      <c r="A404" s="68"/>
      <c r="B404" s="69"/>
      <c r="C404" s="242"/>
      <c r="D404" s="52"/>
      <c r="E404" s="74"/>
      <c r="F404" s="71">
        <f>SUM(D$5:D404)</f>
        <v>0</v>
      </c>
      <c r="G404" s="72">
        <f t="shared" si="12"/>
        <v>0</v>
      </c>
      <c r="H404" s="72">
        <v>0</v>
      </c>
      <c r="I404" s="73"/>
      <c r="J404" s="72">
        <f t="shared" si="13"/>
        <v>0</v>
      </c>
      <c r="K404" s="93"/>
    </row>
    <row r="405" spans="1:11" s="57" customFormat="1">
      <c r="A405" s="68"/>
      <c r="B405" s="69"/>
      <c r="C405" s="242"/>
      <c r="D405" s="52"/>
      <c r="E405" s="74"/>
      <c r="F405" s="71">
        <f>SUM(D$5:D405)</f>
        <v>0</v>
      </c>
      <c r="G405" s="72">
        <f t="shared" si="12"/>
        <v>0</v>
      </c>
      <c r="H405" s="72">
        <v>0</v>
      </c>
      <c r="I405" s="73"/>
      <c r="J405" s="72">
        <f t="shared" si="13"/>
        <v>0</v>
      </c>
      <c r="K405" s="93"/>
    </row>
    <row r="406" spans="1:11" s="57" customFormat="1">
      <c r="A406" s="68"/>
      <c r="B406" s="69"/>
      <c r="C406" s="242"/>
      <c r="D406" s="52"/>
      <c r="E406" s="74"/>
      <c r="F406" s="71">
        <f>SUM(D$5:D406)</f>
        <v>0</v>
      </c>
      <c r="G406" s="72">
        <f t="shared" si="12"/>
        <v>0</v>
      </c>
      <c r="H406" s="72">
        <v>0</v>
      </c>
      <c r="I406" s="73"/>
      <c r="J406" s="72">
        <f t="shared" si="13"/>
        <v>0</v>
      </c>
      <c r="K406" s="93"/>
    </row>
    <row r="407" spans="1:11" s="57" customFormat="1">
      <c r="A407" s="68"/>
      <c r="B407" s="69"/>
      <c r="C407" s="242"/>
      <c r="D407" s="52"/>
      <c r="E407" s="74"/>
      <c r="F407" s="71">
        <f>SUM(D$5:D407)</f>
        <v>0</v>
      </c>
      <c r="G407" s="72">
        <f t="shared" si="12"/>
        <v>0</v>
      </c>
      <c r="H407" s="72">
        <v>0</v>
      </c>
      <c r="I407" s="73"/>
      <c r="J407" s="72">
        <f t="shared" si="13"/>
        <v>0</v>
      </c>
      <c r="K407" s="93"/>
    </row>
    <row r="408" spans="1:11" s="57" customFormat="1">
      <c r="A408" s="68"/>
      <c r="B408" s="69"/>
      <c r="C408" s="242"/>
      <c r="D408" s="52"/>
      <c r="E408" s="74"/>
      <c r="F408" s="71">
        <f>SUM(D$5:D408)</f>
        <v>0</v>
      </c>
      <c r="G408" s="72">
        <f t="shared" si="12"/>
        <v>0</v>
      </c>
      <c r="H408" s="72">
        <v>0</v>
      </c>
      <c r="I408" s="73"/>
      <c r="J408" s="72">
        <f t="shared" si="13"/>
        <v>0</v>
      </c>
      <c r="K408" s="93"/>
    </row>
    <row r="409" spans="1:11" s="57" customFormat="1">
      <c r="A409" s="68"/>
      <c r="B409" s="69"/>
      <c r="C409" s="242"/>
      <c r="D409" s="52"/>
      <c r="E409" s="74"/>
      <c r="F409" s="71">
        <f>SUM(D$5:D409)</f>
        <v>0</v>
      </c>
      <c r="G409" s="72">
        <f t="shared" si="12"/>
        <v>0</v>
      </c>
      <c r="H409" s="72">
        <v>0</v>
      </c>
      <c r="I409" s="73"/>
      <c r="J409" s="72">
        <f t="shared" si="13"/>
        <v>0</v>
      </c>
      <c r="K409" s="93"/>
    </row>
    <row r="410" spans="1:11" s="57" customFormat="1">
      <c r="A410" s="68"/>
      <c r="B410" s="69"/>
      <c r="C410" s="242"/>
      <c r="D410" s="52"/>
      <c r="E410" s="74"/>
      <c r="F410" s="71">
        <f>SUM(D$5:D410)</f>
        <v>0</v>
      </c>
      <c r="G410" s="72">
        <f t="shared" si="12"/>
        <v>0</v>
      </c>
      <c r="H410" s="72">
        <v>0</v>
      </c>
      <c r="I410" s="73"/>
      <c r="J410" s="72">
        <f t="shared" si="13"/>
        <v>0</v>
      </c>
      <c r="K410" s="93"/>
    </row>
    <row r="411" spans="1:11" s="57" customFormat="1">
      <c r="A411" s="68"/>
      <c r="B411" s="69"/>
      <c r="C411" s="242"/>
      <c r="D411" s="52"/>
      <c r="E411" s="74"/>
      <c r="F411" s="71">
        <f>SUM(D$5:D411)</f>
        <v>0</v>
      </c>
      <c r="G411" s="72">
        <f t="shared" si="12"/>
        <v>0</v>
      </c>
      <c r="H411" s="72">
        <v>0</v>
      </c>
      <c r="I411" s="73"/>
      <c r="J411" s="72">
        <f t="shared" si="13"/>
        <v>0</v>
      </c>
      <c r="K411" s="93"/>
    </row>
    <row r="412" spans="1:11" s="57" customFormat="1">
      <c r="A412" s="68"/>
      <c r="B412" s="69"/>
      <c r="C412" s="242"/>
      <c r="D412" s="52"/>
      <c r="E412" s="74"/>
      <c r="F412" s="71">
        <f>SUM(D$5:D412)</f>
        <v>0</v>
      </c>
      <c r="G412" s="72">
        <f t="shared" si="12"/>
        <v>0</v>
      </c>
      <c r="H412" s="72">
        <v>0</v>
      </c>
      <c r="I412" s="73"/>
      <c r="J412" s="72">
        <f t="shared" si="13"/>
        <v>0</v>
      </c>
      <c r="K412" s="93"/>
    </row>
    <row r="413" spans="1:11" s="57" customFormat="1">
      <c r="A413" s="68"/>
      <c r="B413" s="69"/>
      <c r="C413" s="242"/>
      <c r="D413" s="52"/>
      <c r="E413" s="74"/>
      <c r="F413" s="71">
        <f>SUM(D$5:D413)</f>
        <v>0</v>
      </c>
      <c r="G413" s="72">
        <f t="shared" si="12"/>
        <v>0</v>
      </c>
      <c r="H413" s="72">
        <v>0</v>
      </c>
      <c r="I413" s="73"/>
      <c r="J413" s="72">
        <f t="shared" si="13"/>
        <v>0</v>
      </c>
      <c r="K413" s="93"/>
    </row>
    <row r="414" spans="1:11" s="57" customFormat="1">
      <c r="A414" s="68"/>
      <c r="B414" s="69"/>
      <c r="C414" s="242"/>
      <c r="D414" s="52"/>
      <c r="E414" s="74"/>
      <c r="F414" s="71">
        <f>SUM(D$5:D414)</f>
        <v>0</v>
      </c>
      <c r="G414" s="72">
        <f t="shared" si="12"/>
        <v>0</v>
      </c>
      <c r="H414" s="72">
        <v>0</v>
      </c>
      <c r="I414" s="73"/>
      <c r="J414" s="72">
        <f t="shared" si="13"/>
        <v>0</v>
      </c>
      <c r="K414" s="93"/>
    </row>
    <row r="415" spans="1:11" s="57" customFormat="1">
      <c r="A415" s="68"/>
      <c r="B415" s="69"/>
      <c r="C415" s="242"/>
      <c r="D415" s="52"/>
      <c r="E415" s="74"/>
      <c r="F415" s="71">
        <f>SUM(D$5:D415)</f>
        <v>0</v>
      </c>
      <c r="G415" s="72">
        <f t="shared" si="12"/>
        <v>0</v>
      </c>
      <c r="H415" s="72">
        <v>0</v>
      </c>
      <c r="I415" s="73"/>
      <c r="J415" s="72">
        <f t="shared" si="13"/>
        <v>0</v>
      </c>
      <c r="K415" s="93"/>
    </row>
    <row r="416" spans="1:11" s="57" customFormat="1">
      <c r="A416" s="68"/>
      <c r="B416" s="69"/>
      <c r="C416" s="242"/>
      <c r="D416" s="52"/>
      <c r="E416" s="74"/>
      <c r="F416" s="71">
        <f>SUM(D$5:D416)</f>
        <v>0</v>
      </c>
      <c r="G416" s="72">
        <f t="shared" si="12"/>
        <v>0</v>
      </c>
      <c r="H416" s="72">
        <v>0</v>
      </c>
      <c r="I416" s="73"/>
      <c r="J416" s="72">
        <f t="shared" si="13"/>
        <v>0</v>
      </c>
      <c r="K416" s="93"/>
    </row>
    <row r="417" spans="1:11" s="57" customFormat="1">
      <c r="A417" s="68"/>
      <c r="B417" s="69"/>
      <c r="C417" s="242"/>
      <c r="D417" s="52"/>
      <c r="E417" s="74"/>
      <c r="F417" s="71">
        <f>SUM(D$5:D417)</f>
        <v>0</v>
      </c>
      <c r="G417" s="72">
        <f t="shared" si="12"/>
        <v>0</v>
      </c>
      <c r="H417" s="72">
        <v>0</v>
      </c>
      <c r="I417" s="73"/>
      <c r="J417" s="72">
        <f t="shared" si="13"/>
        <v>0</v>
      </c>
      <c r="K417" s="93"/>
    </row>
    <row r="418" spans="1:11" s="57" customFormat="1">
      <c r="A418" s="68"/>
      <c r="B418" s="69"/>
      <c r="C418" s="242"/>
      <c r="D418" s="52"/>
      <c r="E418" s="74"/>
      <c r="F418" s="71">
        <f>SUM(D$5:D418)</f>
        <v>0</v>
      </c>
      <c r="G418" s="72">
        <f t="shared" si="12"/>
        <v>0</v>
      </c>
      <c r="H418" s="72">
        <v>0</v>
      </c>
      <c r="I418" s="73"/>
      <c r="J418" s="72">
        <f t="shared" si="13"/>
        <v>0</v>
      </c>
      <c r="K418" s="93"/>
    </row>
    <row r="419" spans="1:11" s="57" customFormat="1">
      <c r="A419" s="68"/>
      <c r="B419" s="69"/>
      <c r="C419" s="242"/>
      <c r="D419" s="52"/>
      <c r="E419" s="74"/>
      <c r="F419" s="71">
        <f>SUM(D$5:D419)</f>
        <v>0</v>
      </c>
      <c r="G419" s="72">
        <f t="shared" si="12"/>
        <v>0</v>
      </c>
      <c r="H419" s="72">
        <v>0</v>
      </c>
      <c r="I419" s="73"/>
      <c r="J419" s="72">
        <f t="shared" si="13"/>
        <v>0</v>
      </c>
      <c r="K419" s="93"/>
    </row>
    <row r="420" spans="1:11" s="57" customFormat="1">
      <c r="A420" s="68"/>
      <c r="B420" s="69"/>
      <c r="C420" s="242"/>
      <c r="D420" s="52"/>
      <c r="E420" s="74"/>
      <c r="F420" s="71">
        <f>SUM(D$5:D420)</f>
        <v>0</v>
      </c>
      <c r="G420" s="72">
        <f t="shared" si="12"/>
        <v>0</v>
      </c>
      <c r="H420" s="72">
        <v>0</v>
      </c>
      <c r="I420" s="73"/>
      <c r="J420" s="72">
        <f t="shared" si="13"/>
        <v>0</v>
      </c>
      <c r="K420" s="93"/>
    </row>
    <row r="421" spans="1:11" s="57" customFormat="1">
      <c r="A421" s="68"/>
      <c r="B421" s="69"/>
      <c r="C421" s="242"/>
      <c r="D421" s="52"/>
      <c r="E421" s="74"/>
      <c r="F421" s="71">
        <f>SUM(D$5:D421)</f>
        <v>0</v>
      </c>
      <c r="G421" s="72">
        <f t="shared" si="12"/>
        <v>0</v>
      </c>
      <c r="H421" s="72">
        <v>0</v>
      </c>
      <c r="I421" s="73"/>
      <c r="J421" s="72">
        <f t="shared" si="13"/>
        <v>0</v>
      </c>
      <c r="K421" s="93"/>
    </row>
    <row r="422" spans="1:11" s="57" customFormat="1">
      <c r="A422" s="68"/>
      <c r="B422" s="69"/>
      <c r="C422" s="242"/>
      <c r="D422" s="52"/>
      <c r="E422" s="74"/>
      <c r="F422" s="71">
        <f>SUM(D$5:D422)</f>
        <v>0</v>
      </c>
      <c r="G422" s="72">
        <f t="shared" si="12"/>
        <v>0</v>
      </c>
      <c r="H422" s="72">
        <v>0</v>
      </c>
      <c r="I422" s="73"/>
      <c r="J422" s="72">
        <f t="shared" si="13"/>
        <v>0</v>
      </c>
      <c r="K422" s="93"/>
    </row>
    <row r="423" spans="1:11" s="57" customFormat="1">
      <c r="A423" s="68"/>
      <c r="B423" s="69"/>
      <c r="C423" s="242"/>
      <c r="D423" s="52"/>
      <c r="E423" s="74"/>
      <c r="F423" s="71">
        <f>SUM(D$5:D423)</f>
        <v>0</v>
      </c>
      <c r="G423" s="72">
        <f t="shared" si="12"/>
        <v>0</v>
      </c>
      <c r="H423" s="72">
        <v>0</v>
      </c>
      <c r="I423" s="73"/>
      <c r="J423" s="72">
        <f t="shared" si="13"/>
        <v>0</v>
      </c>
      <c r="K423" s="93"/>
    </row>
    <row r="424" spans="1:11" s="57" customFormat="1">
      <c r="A424" s="68"/>
      <c r="B424" s="69"/>
      <c r="C424" s="242"/>
      <c r="D424" s="52"/>
      <c r="E424" s="74"/>
      <c r="F424" s="71">
        <f>SUM(D$5:D424)</f>
        <v>0</v>
      </c>
      <c r="G424" s="72">
        <f t="shared" si="12"/>
        <v>0</v>
      </c>
      <c r="H424" s="72">
        <v>0</v>
      </c>
      <c r="I424" s="73"/>
      <c r="J424" s="72">
        <f t="shared" si="13"/>
        <v>0</v>
      </c>
      <c r="K424" s="93"/>
    </row>
    <row r="425" spans="1:11" s="57" customFormat="1">
      <c r="A425" s="68"/>
      <c r="B425" s="69"/>
      <c r="C425" s="242"/>
      <c r="D425" s="52"/>
      <c r="E425" s="74"/>
      <c r="F425" s="71">
        <f>SUM(D$5:D425)</f>
        <v>0</v>
      </c>
      <c r="G425" s="72">
        <f t="shared" si="12"/>
        <v>0</v>
      </c>
      <c r="H425" s="72">
        <v>0</v>
      </c>
      <c r="I425" s="73"/>
      <c r="J425" s="72">
        <f t="shared" si="13"/>
        <v>0</v>
      </c>
      <c r="K425" s="93"/>
    </row>
    <row r="426" spans="1:11" s="57" customFormat="1">
      <c r="A426" s="68"/>
      <c r="B426" s="69"/>
      <c r="C426" s="242"/>
      <c r="D426" s="52"/>
      <c r="E426" s="74"/>
      <c r="F426" s="71">
        <f>SUM(D$5:D426)</f>
        <v>0</v>
      </c>
      <c r="G426" s="72">
        <f t="shared" si="12"/>
        <v>0</v>
      </c>
      <c r="H426" s="72">
        <v>0</v>
      </c>
      <c r="I426" s="73"/>
      <c r="J426" s="72">
        <f t="shared" si="13"/>
        <v>0</v>
      </c>
      <c r="K426" s="93"/>
    </row>
    <row r="427" spans="1:11" s="57" customFormat="1">
      <c r="A427" s="68"/>
      <c r="B427" s="69"/>
      <c r="C427" s="242"/>
      <c r="D427" s="52"/>
      <c r="E427" s="74"/>
      <c r="F427" s="71">
        <f>SUM(D$5:D427)</f>
        <v>0</v>
      </c>
      <c r="G427" s="72">
        <f t="shared" si="12"/>
        <v>0</v>
      </c>
      <c r="H427" s="72">
        <v>0</v>
      </c>
      <c r="I427" s="73"/>
      <c r="J427" s="72">
        <f t="shared" si="13"/>
        <v>0</v>
      </c>
      <c r="K427" s="93"/>
    </row>
    <row r="428" spans="1:11" s="57" customFormat="1">
      <c r="A428" s="68"/>
      <c r="B428" s="69"/>
      <c r="C428" s="242"/>
      <c r="D428" s="52"/>
      <c r="E428" s="74"/>
      <c r="F428" s="71">
        <f>SUM(D$5:D428)</f>
        <v>0</v>
      </c>
      <c r="G428" s="72">
        <f t="shared" si="12"/>
        <v>0</v>
      </c>
      <c r="H428" s="72">
        <v>0</v>
      </c>
      <c r="I428" s="73"/>
      <c r="J428" s="72">
        <f t="shared" si="13"/>
        <v>0</v>
      </c>
      <c r="K428" s="93"/>
    </row>
    <row r="429" spans="1:11" s="57" customFormat="1">
      <c r="A429" s="68"/>
      <c r="B429" s="69"/>
      <c r="C429" s="242"/>
      <c r="D429" s="52"/>
      <c r="E429" s="74"/>
      <c r="F429" s="71">
        <f>SUM(D$5:D429)</f>
        <v>0</v>
      </c>
      <c r="G429" s="72">
        <f t="shared" si="12"/>
        <v>0</v>
      </c>
      <c r="H429" s="72">
        <v>0</v>
      </c>
      <c r="I429" s="73"/>
      <c r="J429" s="72">
        <f t="shared" si="13"/>
        <v>0</v>
      </c>
      <c r="K429" s="93"/>
    </row>
    <row r="430" spans="1:11" s="57" customFormat="1">
      <c r="A430" s="68"/>
      <c r="B430" s="69"/>
      <c r="C430" s="242"/>
      <c r="D430" s="52"/>
      <c r="E430" s="74"/>
      <c r="F430" s="71">
        <f>SUM(D$5:D430)</f>
        <v>0</v>
      </c>
      <c r="G430" s="72">
        <f t="shared" si="12"/>
        <v>0</v>
      </c>
      <c r="H430" s="72">
        <v>0</v>
      </c>
      <c r="I430" s="73"/>
      <c r="J430" s="72">
        <f t="shared" si="13"/>
        <v>0</v>
      </c>
      <c r="K430" s="93"/>
    </row>
    <row r="431" spans="1:11" s="57" customFormat="1">
      <c r="A431" s="68"/>
      <c r="B431" s="69"/>
      <c r="C431" s="242"/>
      <c r="D431" s="52"/>
      <c r="E431" s="74"/>
      <c r="F431" s="71">
        <f>SUM(D$5:D431)</f>
        <v>0</v>
      </c>
      <c r="G431" s="72">
        <f t="shared" si="12"/>
        <v>0</v>
      </c>
      <c r="H431" s="72">
        <v>0</v>
      </c>
      <c r="I431" s="73"/>
      <c r="J431" s="72">
        <f t="shared" si="13"/>
        <v>0</v>
      </c>
      <c r="K431" s="93"/>
    </row>
    <row r="432" spans="1:11" s="57" customFormat="1">
      <c r="A432" s="68"/>
      <c r="B432" s="69"/>
      <c r="C432" s="242"/>
      <c r="D432" s="52"/>
      <c r="E432" s="74"/>
      <c r="F432" s="71">
        <f>SUM(D$5:D432)</f>
        <v>0</v>
      </c>
      <c r="G432" s="72">
        <f t="shared" si="12"/>
        <v>0</v>
      </c>
      <c r="H432" s="72">
        <v>0</v>
      </c>
      <c r="I432" s="73"/>
      <c r="J432" s="72">
        <f t="shared" si="13"/>
        <v>0</v>
      </c>
      <c r="K432" s="93"/>
    </row>
    <row r="433" spans="1:11" s="57" customFormat="1">
      <c r="A433" s="68"/>
      <c r="B433" s="69"/>
      <c r="C433" s="242"/>
      <c r="D433" s="52"/>
      <c r="E433" s="74"/>
      <c r="F433" s="71">
        <f>SUM(D$5:D433)</f>
        <v>0</v>
      </c>
      <c r="G433" s="72">
        <f t="shared" si="12"/>
        <v>0</v>
      </c>
      <c r="H433" s="72">
        <v>0</v>
      </c>
      <c r="I433" s="73"/>
      <c r="J433" s="72">
        <f t="shared" si="13"/>
        <v>0</v>
      </c>
      <c r="K433" s="93"/>
    </row>
    <row r="434" spans="1:11" s="57" customFormat="1">
      <c r="A434" s="68"/>
      <c r="B434" s="69"/>
      <c r="C434" s="242"/>
      <c r="D434" s="52"/>
      <c r="E434" s="74"/>
      <c r="F434" s="71">
        <f>SUM(D$5:D434)</f>
        <v>0</v>
      </c>
      <c r="G434" s="72">
        <f t="shared" si="12"/>
        <v>0</v>
      </c>
      <c r="H434" s="72">
        <v>0</v>
      </c>
      <c r="I434" s="73"/>
      <c r="J434" s="72">
        <f t="shared" si="13"/>
        <v>0</v>
      </c>
      <c r="K434" s="93"/>
    </row>
    <row r="435" spans="1:11" s="57" customFormat="1">
      <c r="A435" s="68"/>
      <c r="B435" s="69"/>
      <c r="C435" s="242"/>
      <c r="D435" s="52"/>
      <c r="E435" s="74"/>
      <c r="F435" s="71">
        <f>SUM(D$5:D435)</f>
        <v>0</v>
      </c>
      <c r="G435" s="72">
        <f t="shared" si="12"/>
        <v>0</v>
      </c>
      <c r="H435" s="72">
        <v>0</v>
      </c>
      <c r="I435" s="73"/>
      <c r="J435" s="72">
        <f t="shared" si="13"/>
        <v>0</v>
      </c>
      <c r="K435" s="93"/>
    </row>
    <row r="436" spans="1:11" s="57" customFormat="1">
      <c r="A436" s="68"/>
      <c r="B436" s="69"/>
      <c r="C436" s="242"/>
      <c r="D436" s="52"/>
      <c r="E436" s="74"/>
      <c r="F436" s="71">
        <f>SUM(D$5:D436)</f>
        <v>0</v>
      </c>
      <c r="G436" s="72">
        <f t="shared" si="12"/>
        <v>0</v>
      </c>
      <c r="H436" s="72">
        <v>0</v>
      </c>
      <c r="I436" s="73"/>
      <c r="J436" s="72">
        <f t="shared" si="13"/>
        <v>0</v>
      </c>
      <c r="K436" s="93"/>
    </row>
    <row r="437" spans="1:11" s="57" customFormat="1">
      <c r="A437" s="68"/>
      <c r="B437" s="69"/>
      <c r="C437" s="242"/>
      <c r="D437" s="52"/>
      <c r="E437" s="74"/>
      <c r="F437" s="71">
        <f>SUM(D$5:D437)</f>
        <v>0</v>
      </c>
      <c r="G437" s="72">
        <f t="shared" si="12"/>
        <v>0</v>
      </c>
      <c r="H437" s="72">
        <v>0</v>
      </c>
      <c r="I437" s="73"/>
      <c r="J437" s="72">
        <f t="shared" si="13"/>
        <v>0</v>
      </c>
      <c r="K437" s="93"/>
    </row>
    <row r="438" spans="1:11" s="57" customFormat="1">
      <c r="A438" s="68"/>
      <c r="B438" s="69"/>
      <c r="C438" s="242"/>
      <c r="D438" s="52"/>
      <c r="E438" s="74"/>
      <c r="F438" s="71">
        <f>SUM(D$5:D438)</f>
        <v>0</v>
      </c>
      <c r="G438" s="72">
        <f t="shared" si="12"/>
        <v>0</v>
      </c>
      <c r="H438" s="72">
        <v>0</v>
      </c>
      <c r="I438" s="73"/>
      <c r="J438" s="72">
        <f t="shared" si="13"/>
        <v>0</v>
      </c>
      <c r="K438" s="93"/>
    </row>
    <row r="439" spans="1:11" s="57" customFormat="1">
      <c r="A439" s="68"/>
      <c r="B439" s="69"/>
      <c r="C439" s="242"/>
      <c r="D439" s="52"/>
      <c r="E439" s="74"/>
      <c r="F439" s="71">
        <f>SUM(D$5:D439)</f>
        <v>0</v>
      </c>
      <c r="G439" s="72">
        <f t="shared" si="12"/>
        <v>0</v>
      </c>
      <c r="H439" s="72">
        <v>0</v>
      </c>
      <c r="I439" s="73"/>
      <c r="J439" s="72">
        <f t="shared" si="13"/>
        <v>0</v>
      </c>
      <c r="K439" s="93"/>
    </row>
    <row r="440" spans="1:11" s="57" customFormat="1">
      <c r="A440" s="68"/>
      <c r="B440" s="69"/>
      <c r="C440" s="242"/>
      <c r="D440" s="52"/>
      <c r="E440" s="74"/>
      <c r="F440" s="71">
        <f>SUM(D$5:D440)</f>
        <v>0</v>
      </c>
      <c r="G440" s="72">
        <f t="shared" si="12"/>
        <v>0</v>
      </c>
      <c r="H440" s="72">
        <v>0</v>
      </c>
      <c r="I440" s="73"/>
      <c r="J440" s="72">
        <f t="shared" si="13"/>
        <v>0</v>
      </c>
      <c r="K440" s="93"/>
    </row>
    <row r="441" spans="1:11" s="57" customFormat="1">
      <c r="A441" s="68"/>
      <c r="B441" s="69"/>
      <c r="C441" s="242"/>
      <c r="D441" s="52"/>
      <c r="E441" s="74"/>
      <c r="F441" s="71">
        <f>SUM(D$5:D441)</f>
        <v>0</v>
      </c>
      <c r="G441" s="72">
        <f t="shared" si="12"/>
        <v>0</v>
      </c>
      <c r="H441" s="72">
        <v>0</v>
      </c>
      <c r="I441" s="73"/>
      <c r="J441" s="72">
        <f t="shared" si="13"/>
        <v>0</v>
      </c>
      <c r="K441" s="93"/>
    </row>
    <row r="442" spans="1:11" s="57" customFormat="1">
      <c r="A442" s="68"/>
      <c r="B442" s="69"/>
      <c r="C442" s="242"/>
      <c r="D442" s="52"/>
      <c r="E442" s="74"/>
      <c r="F442" s="71">
        <f>SUM(D$5:D442)</f>
        <v>0</v>
      </c>
      <c r="G442" s="72">
        <f t="shared" si="12"/>
        <v>0</v>
      </c>
      <c r="H442" s="72">
        <v>0</v>
      </c>
      <c r="I442" s="73"/>
      <c r="J442" s="72">
        <f t="shared" si="13"/>
        <v>0</v>
      </c>
      <c r="K442" s="93"/>
    </row>
    <row r="443" spans="1:11" s="57" customFormat="1">
      <c r="A443" s="68"/>
      <c r="B443" s="69"/>
      <c r="C443" s="242"/>
      <c r="D443" s="52"/>
      <c r="E443" s="74"/>
      <c r="F443" s="71">
        <f>SUM(D$5:D443)</f>
        <v>0</v>
      </c>
      <c r="G443" s="72">
        <f t="shared" si="12"/>
        <v>0</v>
      </c>
      <c r="H443" s="72">
        <v>0</v>
      </c>
      <c r="I443" s="73"/>
      <c r="J443" s="72">
        <f t="shared" si="13"/>
        <v>0</v>
      </c>
      <c r="K443" s="93"/>
    </row>
    <row r="444" spans="1:11" s="57" customFormat="1">
      <c r="A444" s="68"/>
      <c r="B444" s="69"/>
      <c r="C444" s="242"/>
      <c r="D444" s="52"/>
      <c r="E444" s="74"/>
      <c r="F444" s="71">
        <f>SUM(D$5:D444)</f>
        <v>0</v>
      </c>
      <c r="G444" s="72">
        <f t="shared" si="12"/>
        <v>0</v>
      </c>
      <c r="H444" s="72">
        <v>0</v>
      </c>
      <c r="I444" s="73"/>
      <c r="J444" s="72">
        <f t="shared" si="13"/>
        <v>0</v>
      </c>
      <c r="K444" s="93"/>
    </row>
    <row r="445" spans="1:11" s="57" customFormat="1">
      <c r="A445" s="68"/>
      <c r="B445" s="69"/>
      <c r="C445" s="242"/>
      <c r="D445" s="52"/>
      <c r="E445" s="74"/>
      <c r="F445" s="71">
        <f>SUM(D$5:D445)</f>
        <v>0</v>
      </c>
      <c r="G445" s="72">
        <f t="shared" si="12"/>
        <v>0</v>
      </c>
      <c r="H445" s="72">
        <v>0</v>
      </c>
      <c r="I445" s="73"/>
      <c r="J445" s="72">
        <f t="shared" si="13"/>
        <v>0</v>
      </c>
      <c r="K445" s="93"/>
    </row>
    <row r="446" spans="1:11" s="57" customFormat="1">
      <c r="A446" s="68"/>
      <c r="B446" s="69"/>
      <c r="C446" s="242"/>
      <c r="D446" s="52"/>
      <c r="E446" s="74"/>
      <c r="F446" s="71">
        <f>SUM(D$5:D446)</f>
        <v>0</v>
      </c>
      <c r="G446" s="72">
        <f t="shared" si="12"/>
        <v>0</v>
      </c>
      <c r="H446" s="72">
        <v>0</v>
      </c>
      <c r="I446" s="73"/>
      <c r="J446" s="72">
        <f t="shared" si="13"/>
        <v>0</v>
      </c>
      <c r="K446" s="93"/>
    </row>
    <row r="447" spans="1:11" s="57" customFormat="1">
      <c r="A447" s="68"/>
      <c r="B447" s="69"/>
      <c r="C447" s="242"/>
      <c r="D447" s="52"/>
      <c r="E447" s="74"/>
      <c r="F447" s="71">
        <f>SUM(D$5:D447)</f>
        <v>0</v>
      </c>
      <c r="G447" s="72">
        <f t="shared" si="12"/>
        <v>0</v>
      </c>
      <c r="H447" s="72">
        <v>0</v>
      </c>
      <c r="I447" s="73"/>
      <c r="J447" s="72">
        <f t="shared" si="13"/>
        <v>0</v>
      </c>
      <c r="K447" s="93"/>
    </row>
    <row r="448" spans="1:11" s="57" customFormat="1">
      <c r="A448" s="68"/>
      <c r="B448" s="69"/>
      <c r="C448" s="242"/>
      <c r="D448" s="52"/>
      <c r="E448" s="74"/>
      <c r="F448" s="71">
        <f>SUM(D$5:D448)</f>
        <v>0</v>
      </c>
      <c r="G448" s="72">
        <f t="shared" si="12"/>
        <v>0</v>
      </c>
      <c r="H448" s="72">
        <v>0</v>
      </c>
      <c r="I448" s="73"/>
      <c r="J448" s="72">
        <f t="shared" si="13"/>
        <v>0</v>
      </c>
      <c r="K448" s="93"/>
    </row>
    <row r="449" spans="1:11" s="57" customFormat="1">
      <c r="A449" s="68"/>
      <c r="B449" s="69"/>
      <c r="C449" s="242"/>
      <c r="D449" s="52"/>
      <c r="E449" s="74"/>
      <c r="F449" s="71">
        <f>SUM(D$5:D449)</f>
        <v>0</v>
      </c>
      <c r="G449" s="72">
        <f t="shared" si="12"/>
        <v>0</v>
      </c>
      <c r="H449" s="72">
        <v>0</v>
      </c>
      <c r="I449" s="73"/>
      <c r="J449" s="72">
        <f t="shared" si="13"/>
        <v>0</v>
      </c>
      <c r="K449" s="93"/>
    </row>
    <row r="450" spans="1:11" s="57" customFormat="1">
      <c r="A450" s="68"/>
      <c r="B450" s="69"/>
      <c r="C450" s="242"/>
      <c r="D450" s="52"/>
      <c r="E450" s="74"/>
      <c r="F450" s="71">
        <f>SUM(D$5:D450)</f>
        <v>0</v>
      </c>
      <c r="G450" s="72">
        <f t="shared" si="12"/>
        <v>0</v>
      </c>
      <c r="H450" s="72">
        <v>0</v>
      </c>
      <c r="I450" s="73"/>
      <c r="J450" s="72">
        <f t="shared" si="13"/>
        <v>0</v>
      </c>
      <c r="K450" s="93"/>
    </row>
    <row r="451" spans="1:11" s="57" customFormat="1">
      <c r="A451" s="68"/>
      <c r="B451" s="69"/>
      <c r="C451" s="242"/>
      <c r="D451" s="52"/>
      <c r="E451" s="74"/>
      <c r="F451" s="71">
        <f>SUM(D$5:D451)</f>
        <v>0</v>
      </c>
      <c r="G451" s="72">
        <f t="shared" si="12"/>
        <v>0</v>
      </c>
      <c r="H451" s="72">
        <v>0</v>
      </c>
      <c r="I451" s="73"/>
      <c r="J451" s="72">
        <f t="shared" si="13"/>
        <v>0</v>
      </c>
      <c r="K451" s="93"/>
    </row>
    <row r="452" spans="1:11" s="57" customFormat="1">
      <c r="A452" s="68"/>
      <c r="B452" s="69"/>
      <c r="C452" s="242"/>
      <c r="D452" s="52"/>
      <c r="E452" s="74"/>
      <c r="F452" s="71">
        <f>SUM(D$5:D452)</f>
        <v>0</v>
      </c>
      <c r="G452" s="72">
        <f t="shared" si="12"/>
        <v>0</v>
      </c>
      <c r="H452" s="72">
        <v>0</v>
      </c>
      <c r="I452" s="73"/>
      <c r="J452" s="72">
        <f t="shared" si="13"/>
        <v>0</v>
      </c>
      <c r="K452" s="93"/>
    </row>
    <row r="453" spans="1:11" s="57" customFormat="1">
      <c r="A453" s="68"/>
      <c r="B453" s="69"/>
      <c r="C453" s="242"/>
      <c r="D453" s="52"/>
      <c r="E453" s="74"/>
      <c r="F453" s="71">
        <f>SUM(D$5:D453)</f>
        <v>0</v>
      </c>
      <c r="G453" s="72">
        <f t="shared" si="12"/>
        <v>0</v>
      </c>
      <c r="H453" s="72">
        <v>0</v>
      </c>
      <c r="I453" s="73"/>
      <c r="J453" s="72">
        <f t="shared" si="13"/>
        <v>0</v>
      </c>
      <c r="K453" s="93"/>
    </row>
    <row r="454" spans="1:11" s="57" customFormat="1">
      <c r="A454" s="68"/>
      <c r="B454" s="69"/>
      <c r="C454" s="242"/>
      <c r="D454" s="52"/>
      <c r="E454" s="74"/>
      <c r="F454" s="71">
        <f>SUM(D$5:D454)</f>
        <v>0</v>
      </c>
      <c r="G454" s="72">
        <f t="shared" si="12"/>
        <v>0</v>
      </c>
      <c r="H454" s="72">
        <v>0</v>
      </c>
      <c r="I454" s="73"/>
      <c r="J454" s="72">
        <f t="shared" si="13"/>
        <v>0</v>
      </c>
      <c r="K454" s="93"/>
    </row>
    <row r="455" spans="1:11" s="57" customFormat="1">
      <c r="A455" s="68"/>
      <c r="B455" s="69"/>
      <c r="C455" s="242"/>
      <c r="D455" s="52"/>
      <c r="E455" s="74"/>
      <c r="F455" s="71">
        <f>SUM(D$5:D455)</f>
        <v>0</v>
      </c>
      <c r="G455" s="72">
        <f t="shared" si="12"/>
        <v>0</v>
      </c>
      <c r="H455" s="72">
        <v>0</v>
      </c>
      <c r="I455" s="73"/>
      <c r="J455" s="72">
        <f t="shared" si="13"/>
        <v>0</v>
      </c>
      <c r="K455" s="93"/>
    </row>
    <row r="456" spans="1:11" s="57" customFormat="1">
      <c r="A456" s="68"/>
      <c r="B456" s="69"/>
      <c r="C456" s="242"/>
      <c r="D456" s="52"/>
      <c r="E456" s="74"/>
      <c r="F456" s="71">
        <f>SUM(D$5:D456)</f>
        <v>0</v>
      </c>
      <c r="G456" s="72">
        <f t="shared" ref="G456:G519" si="14">+D456-H456</f>
        <v>0</v>
      </c>
      <c r="H456" s="72">
        <v>0</v>
      </c>
      <c r="I456" s="73"/>
      <c r="J456" s="72">
        <f t="shared" ref="J456:J519" si="15">IF(OR(G456&gt;0,I456="X",C456="Income from customers"),0,G456)</f>
        <v>0</v>
      </c>
      <c r="K456" s="93"/>
    </row>
    <row r="457" spans="1:11" s="57" customFormat="1">
      <c r="A457" s="68"/>
      <c r="B457" s="69"/>
      <c r="C457" s="242"/>
      <c r="D457" s="52"/>
      <c r="E457" s="74"/>
      <c r="F457" s="71">
        <f>SUM(D$5:D457)</f>
        <v>0</v>
      </c>
      <c r="G457" s="72">
        <f t="shared" si="14"/>
        <v>0</v>
      </c>
      <c r="H457" s="72">
        <v>0</v>
      </c>
      <c r="I457" s="73"/>
      <c r="J457" s="72">
        <f t="shared" si="15"/>
        <v>0</v>
      </c>
      <c r="K457" s="93"/>
    </row>
    <row r="458" spans="1:11" s="57" customFormat="1">
      <c r="A458" s="68"/>
      <c r="B458" s="69"/>
      <c r="C458" s="242"/>
      <c r="D458" s="52"/>
      <c r="E458" s="74"/>
      <c r="F458" s="71">
        <f>SUM(D$5:D458)</f>
        <v>0</v>
      </c>
      <c r="G458" s="72">
        <f t="shared" si="14"/>
        <v>0</v>
      </c>
      <c r="H458" s="72">
        <v>0</v>
      </c>
      <c r="I458" s="73"/>
      <c r="J458" s="72">
        <f t="shared" si="15"/>
        <v>0</v>
      </c>
      <c r="K458" s="93"/>
    </row>
    <row r="459" spans="1:11" s="57" customFormat="1">
      <c r="A459" s="68"/>
      <c r="B459" s="69"/>
      <c r="C459" s="242"/>
      <c r="D459" s="52"/>
      <c r="E459" s="74"/>
      <c r="F459" s="71">
        <f>SUM(D$5:D459)</f>
        <v>0</v>
      </c>
      <c r="G459" s="72">
        <f t="shared" si="14"/>
        <v>0</v>
      </c>
      <c r="H459" s="72">
        <v>0</v>
      </c>
      <c r="I459" s="73"/>
      <c r="J459" s="72">
        <f t="shared" si="15"/>
        <v>0</v>
      </c>
      <c r="K459" s="93"/>
    </row>
    <row r="460" spans="1:11" s="57" customFormat="1">
      <c r="A460" s="68"/>
      <c r="B460" s="69"/>
      <c r="C460" s="242"/>
      <c r="D460" s="52"/>
      <c r="E460" s="74"/>
      <c r="F460" s="71">
        <f>SUM(D$5:D460)</f>
        <v>0</v>
      </c>
      <c r="G460" s="72">
        <f t="shared" si="14"/>
        <v>0</v>
      </c>
      <c r="H460" s="72">
        <v>0</v>
      </c>
      <c r="I460" s="73"/>
      <c r="J460" s="72">
        <f t="shared" si="15"/>
        <v>0</v>
      </c>
      <c r="K460" s="93"/>
    </row>
    <row r="461" spans="1:11" s="57" customFormat="1">
      <c r="A461" s="68"/>
      <c r="B461" s="69"/>
      <c r="C461" s="242"/>
      <c r="D461" s="52"/>
      <c r="E461" s="74"/>
      <c r="F461" s="71">
        <f>SUM(D$5:D461)</f>
        <v>0</v>
      </c>
      <c r="G461" s="72">
        <f t="shared" si="14"/>
        <v>0</v>
      </c>
      <c r="H461" s="72">
        <v>0</v>
      </c>
      <c r="I461" s="73"/>
      <c r="J461" s="72">
        <f t="shared" si="15"/>
        <v>0</v>
      </c>
      <c r="K461" s="93"/>
    </row>
    <row r="462" spans="1:11" s="57" customFormat="1">
      <c r="A462" s="68"/>
      <c r="B462" s="69"/>
      <c r="C462" s="242"/>
      <c r="D462" s="52"/>
      <c r="E462" s="74"/>
      <c r="F462" s="71">
        <f>SUM(D$5:D462)</f>
        <v>0</v>
      </c>
      <c r="G462" s="72">
        <f t="shared" si="14"/>
        <v>0</v>
      </c>
      <c r="H462" s="72">
        <v>0</v>
      </c>
      <c r="I462" s="73"/>
      <c r="J462" s="72">
        <f t="shared" si="15"/>
        <v>0</v>
      </c>
      <c r="K462" s="93"/>
    </row>
    <row r="463" spans="1:11" s="57" customFormat="1">
      <c r="A463" s="68"/>
      <c r="B463" s="69"/>
      <c r="C463" s="242"/>
      <c r="D463" s="52"/>
      <c r="E463" s="74"/>
      <c r="F463" s="71">
        <f>SUM(D$5:D463)</f>
        <v>0</v>
      </c>
      <c r="G463" s="72">
        <f t="shared" si="14"/>
        <v>0</v>
      </c>
      <c r="H463" s="72">
        <v>0</v>
      </c>
      <c r="I463" s="73"/>
      <c r="J463" s="72">
        <f t="shared" si="15"/>
        <v>0</v>
      </c>
      <c r="K463" s="93"/>
    </row>
    <row r="464" spans="1:11" s="57" customFormat="1">
      <c r="A464" s="68"/>
      <c r="B464" s="69"/>
      <c r="C464" s="242"/>
      <c r="D464" s="52"/>
      <c r="E464" s="74"/>
      <c r="F464" s="71">
        <f>SUM(D$5:D464)</f>
        <v>0</v>
      </c>
      <c r="G464" s="72">
        <f t="shared" si="14"/>
        <v>0</v>
      </c>
      <c r="H464" s="72">
        <v>0</v>
      </c>
      <c r="I464" s="73"/>
      <c r="J464" s="72">
        <f t="shared" si="15"/>
        <v>0</v>
      </c>
      <c r="K464" s="93"/>
    </row>
    <row r="465" spans="1:11" s="57" customFormat="1">
      <c r="A465" s="68"/>
      <c r="B465" s="69"/>
      <c r="C465" s="242"/>
      <c r="D465" s="52"/>
      <c r="E465" s="74"/>
      <c r="F465" s="71">
        <f>SUM(D$5:D465)</f>
        <v>0</v>
      </c>
      <c r="G465" s="72">
        <f t="shared" si="14"/>
        <v>0</v>
      </c>
      <c r="H465" s="72">
        <v>0</v>
      </c>
      <c r="I465" s="73"/>
      <c r="J465" s="72">
        <f t="shared" si="15"/>
        <v>0</v>
      </c>
      <c r="K465" s="93"/>
    </row>
    <row r="466" spans="1:11" s="57" customFormat="1">
      <c r="A466" s="68"/>
      <c r="B466" s="69"/>
      <c r="C466" s="242"/>
      <c r="D466" s="52"/>
      <c r="E466" s="74"/>
      <c r="F466" s="71">
        <f>SUM(D$5:D466)</f>
        <v>0</v>
      </c>
      <c r="G466" s="72">
        <f t="shared" si="14"/>
        <v>0</v>
      </c>
      <c r="H466" s="72">
        <v>0</v>
      </c>
      <c r="I466" s="73"/>
      <c r="J466" s="72">
        <f t="shared" si="15"/>
        <v>0</v>
      </c>
      <c r="K466" s="93"/>
    </row>
    <row r="467" spans="1:11" s="57" customFormat="1">
      <c r="A467" s="68"/>
      <c r="B467" s="69"/>
      <c r="C467" s="242"/>
      <c r="D467" s="52"/>
      <c r="E467" s="74"/>
      <c r="F467" s="71">
        <f>SUM(D$5:D467)</f>
        <v>0</v>
      </c>
      <c r="G467" s="72">
        <f t="shared" si="14"/>
        <v>0</v>
      </c>
      <c r="H467" s="72">
        <v>0</v>
      </c>
      <c r="I467" s="73"/>
      <c r="J467" s="72">
        <f t="shared" si="15"/>
        <v>0</v>
      </c>
      <c r="K467" s="93"/>
    </row>
    <row r="468" spans="1:11" s="57" customFormat="1">
      <c r="A468" s="68"/>
      <c r="B468" s="69"/>
      <c r="C468" s="242"/>
      <c r="D468" s="52"/>
      <c r="E468" s="74"/>
      <c r="F468" s="71">
        <f>SUM(D$5:D468)</f>
        <v>0</v>
      </c>
      <c r="G468" s="72">
        <f t="shared" si="14"/>
        <v>0</v>
      </c>
      <c r="H468" s="72">
        <v>0</v>
      </c>
      <c r="I468" s="73"/>
      <c r="J468" s="72">
        <f t="shared" si="15"/>
        <v>0</v>
      </c>
      <c r="K468" s="93"/>
    </row>
    <row r="469" spans="1:11" s="57" customFormat="1">
      <c r="A469" s="68"/>
      <c r="B469" s="69"/>
      <c r="C469" s="242"/>
      <c r="D469" s="52"/>
      <c r="E469" s="74"/>
      <c r="F469" s="71">
        <f>SUM(D$5:D469)</f>
        <v>0</v>
      </c>
      <c r="G469" s="72">
        <f t="shared" si="14"/>
        <v>0</v>
      </c>
      <c r="H469" s="72">
        <v>0</v>
      </c>
      <c r="I469" s="73"/>
      <c r="J469" s="72">
        <f t="shared" si="15"/>
        <v>0</v>
      </c>
      <c r="K469" s="93"/>
    </row>
    <row r="470" spans="1:11" s="57" customFormat="1">
      <c r="A470" s="68"/>
      <c r="B470" s="69"/>
      <c r="C470" s="242"/>
      <c r="D470" s="52"/>
      <c r="E470" s="74"/>
      <c r="F470" s="71">
        <f>SUM(D$5:D470)</f>
        <v>0</v>
      </c>
      <c r="G470" s="72">
        <f t="shared" si="14"/>
        <v>0</v>
      </c>
      <c r="H470" s="72">
        <v>0</v>
      </c>
      <c r="I470" s="73"/>
      <c r="J470" s="72">
        <f t="shared" si="15"/>
        <v>0</v>
      </c>
      <c r="K470" s="93"/>
    </row>
    <row r="471" spans="1:11" s="57" customFormat="1">
      <c r="A471" s="68"/>
      <c r="B471" s="69"/>
      <c r="C471" s="242"/>
      <c r="D471" s="52"/>
      <c r="E471" s="74"/>
      <c r="F471" s="71">
        <f>SUM(D$5:D471)</f>
        <v>0</v>
      </c>
      <c r="G471" s="72">
        <f t="shared" si="14"/>
        <v>0</v>
      </c>
      <c r="H471" s="72">
        <v>0</v>
      </c>
      <c r="I471" s="73"/>
      <c r="J471" s="72">
        <f t="shared" si="15"/>
        <v>0</v>
      </c>
      <c r="K471" s="93"/>
    </row>
    <row r="472" spans="1:11" s="57" customFormat="1">
      <c r="A472" s="68"/>
      <c r="B472" s="69"/>
      <c r="C472" s="242"/>
      <c r="D472" s="52"/>
      <c r="E472" s="74"/>
      <c r="F472" s="71">
        <f>SUM(D$5:D472)</f>
        <v>0</v>
      </c>
      <c r="G472" s="72">
        <f t="shared" si="14"/>
        <v>0</v>
      </c>
      <c r="H472" s="72">
        <v>0</v>
      </c>
      <c r="I472" s="73"/>
      <c r="J472" s="72">
        <f t="shared" si="15"/>
        <v>0</v>
      </c>
      <c r="K472" s="93"/>
    </row>
    <row r="473" spans="1:11" s="57" customFormat="1">
      <c r="A473" s="68"/>
      <c r="B473" s="69"/>
      <c r="C473" s="242"/>
      <c r="D473" s="52"/>
      <c r="E473" s="74"/>
      <c r="F473" s="71">
        <f>SUM(D$5:D473)</f>
        <v>0</v>
      </c>
      <c r="G473" s="72">
        <f t="shared" si="14"/>
        <v>0</v>
      </c>
      <c r="H473" s="72">
        <v>0</v>
      </c>
      <c r="I473" s="73"/>
      <c r="J473" s="72">
        <f t="shared" si="15"/>
        <v>0</v>
      </c>
      <c r="K473" s="93"/>
    </row>
    <row r="474" spans="1:11" s="57" customFormat="1">
      <c r="A474" s="68"/>
      <c r="B474" s="69"/>
      <c r="C474" s="242"/>
      <c r="D474" s="52"/>
      <c r="E474" s="74"/>
      <c r="F474" s="71">
        <f>SUM(D$5:D474)</f>
        <v>0</v>
      </c>
      <c r="G474" s="72">
        <f t="shared" si="14"/>
        <v>0</v>
      </c>
      <c r="H474" s="72">
        <v>0</v>
      </c>
      <c r="I474" s="73"/>
      <c r="J474" s="72">
        <f t="shared" si="15"/>
        <v>0</v>
      </c>
      <c r="K474" s="93"/>
    </row>
    <row r="475" spans="1:11" s="57" customFormat="1">
      <c r="A475" s="68"/>
      <c r="B475" s="69"/>
      <c r="C475" s="242"/>
      <c r="D475" s="52"/>
      <c r="E475" s="74"/>
      <c r="F475" s="71">
        <f>SUM(D$5:D475)</f>
        <v>0</v>
      </c>
      <c r="G475" s="72">
        <f t="shared" si="14"/>
        <v>0</v>
      </c>
      <c r="H475" s="72">
        <v>0</v>
      </c>
      <c r="I475" s="73"/>
      <c r="J475" s="72">
        <f t="shared" si="15"/>
        <v>0</v>
      </c>
      <c r="K475" s="93"/>
    </row>
    <row r="476" spans="1:11" s="57" customFormat="1">
      <c r="A476" s="68"/>
      <c r="B476" s="69"/>
      <c r="C476" s="242"/>
      <c r="D476" s="52"/>
      <c r="E476" s="74"/>
      <c r="F476" s="71">
        <f>SUM(D$5:D476)</f>
        <v>0</v>
      </c>
      <c r="G476" s="72">
        <f t="shared" si="14"/>
        <v>0</v>
      </c>
      <c r="H476" s="72">
        <v>0</v>
      </c>
      <c r="I476" s="73"/>
      <c r="J476" s="72">
        <f t="shared" si="15"/>
        <v>0</v>
      </c>
      <c r="K476" s="93"/>
    </row>
    <row r="477" spans="1:11" s="57" customFormat="1">
      <c r="A477" s="68"/>
      <c r="B477" s="69"/>
      <c r="C477" s="242"/>
      <c r="D477" s="52"/>
      <c r="E477" s="74"/>
      <c r="F477" s="71">
        <f>SUM(D$5:D477)</f>
        <v>0</v>
      </c>
      <c r="G477" s="72">
        <f t="shared" si="14"/>
        <v>0</v>
      </c>
      <c r="H477" s="72">
        <v>0</v>
      </c>
      <c r="I477" s="73"/>
      <c r="J477" s="72">
        <f t="shared" si="15"/>
        <v>0</v>
      </c>
      <c r="K477" s="93"/>
    </row>
    <row r="478" spans="1:11" s="57" customFormat="1">
      <c r="A478" s="68"/>
      <c r="B478" s="69"/>
      <c r="C478" s="242"/>
      <c r="D478" s="52"/>
      <c r="E478" s="74"/>
      <c r="F478" s="71">
        <f>SUM(D$5:D478)</f>
        <v>0</v>
      </c>
      <c r="G478" s="72">
        <f t="shared" si="14"/>
        <v>0</v>
      </c>
      <c r="H478" s="72">
        <v>0</v>
      </c>
      <c r="I478" s="73"/>
      <c r="J478" s="72">
        <f t="shared" si="15"/>
        <v>0</v>
      </c>
      <c r="K478" s="93"/>
    </row>
    <row r="479" spans="1:11" s="57" customFormat="1">
      <c r="A479" s="68"/>
      <c r="B479" s="69"/>
      <c r="C479" s="242"/>
      <c r="D479" s="52"/>
      <c r="E479" s="74"/>
      <c r="F479" s="71">
        <f>SUM(D$5:D479)</f>
        <v>0</v>
      </c>
      <c r="G479" s="72">
        <f t="shared" si="14"/>
        <v>0</v>
      </c>
      <c r="H479" s="72">
        <v>0</v>
      </c>
      <c r="I479" s="73"/>
      <c r="J479" s="72">
        <f t="shared" si="15"/>
        <v>0</v>
      </c>
      <c r="K479" s="93"/>
    </row>
    <row r="480" spans="1:11" s="57" customFormat="1">
      <c r="A480" s="68"/>
      <c r="B480" s="69"/>
      <c r="C480" s="242"/>
      <c r="D480" s="52"/>
      <c r="E480" s="74"/>
      <c r="F480" s="71">
        <f>SUM(D$5:D480)</f>
        <v>0</v>
      </c>
      <c r="G480" s="72">
        <f t="shared" si="14"/>
        <v>0</v>
      </c>
      <c r="H480" s="72">
        <v>0</v>
      </c>
      <c r="I480" s="73"/>
      <c r="J480" s="72">
        <f t="shared" si="15"/>
        <v>0</v>
      </c>
      <c r="K480" s="93"/>
    </row>
    <row r="481" spans="1:11" s="57" customFormat="1">
      <c r="A481" s="68"/>
      <c r="B481" s="69"/>
      <c r="C481" s="242"/>
      <c r="D481" s="52"/>
      <c r="E481" s="74"/>
      <c r="F481" s="71">
        <f>SUM(D$5:D481)</f>
        <v>0</v>
      </c>
      <c r="G481" s="72">
        <f t="shared" si="14"/>
        <v>0</v>
      </c>
      <c r="H481" s="72">
        <v>0</v>
      </c>
      <c r="I481" s="73"/>
      <c r="J481" s="72">
        <f t="shared" si="15"/>
        <v>0</v>
      </c>
      <c r="K481" s="93"/>
    </row>
    <row r="482" spans="1:11" s="57" customFormat="1">
      <c r="A482" s="68"/>
      <c r="B482" s="69"/>
      <c r="C482" s="242"/>
      <c r="D482" s="52"/>
      <c r="E482" s="74"/>
      <c r="F482" s="71">
        <f>SUM(D$5:D482)</f>
        <v>0</v>
      </c>
      <c r="G482" s="72">
        <f t="shared" si="14"/>
        <v>0</v>
      </c>
      <c r="H482" s="72">
        <v>0</v>
      </c>
      <c r="I482" s="73"/>
      <c r="J482" s="72">
        <f t="shared" si="15"/>
        <v>0</v>
      </c>
      <c r="K482" s="93"/>
    </row>
    <row r="483" spans="1:11" s="57" customFormat="1">
      <c r="A483" s="68"/>
      <c r="B483" s="69"/>
      <c r="C483" s="242"/>
      <c r="D483" s="52"/>
      <c r="E483" s="74"/>
      <c r="F483" s="71">
        <f>SUM(D$5:D483)</f>
        <v>0</v>
      </c>
      <c r="G483" s="72">
        <f t="shared" si="14"/>
        <v>0</v>
      </c>
      <c r="H483" s="72">
        <v>0</v>
      </c>
      <c r="I483" s="73"/>
      <c r="J483" s="72">
        <f t="shared" si="15"/>
        <v>0</v>
      </c>
      <c r="K483" s="93"/>
    </row>
    <row r="484" spans="1:11" s="57" customFormat="1">
      <c r="A484" s="68"/>
      <c r="B484" s="69"/>
      <c r="C484" s="242"/>
      <c r="D484" s="52"/>
      <c r="E484" s="74"/>
      <c r="F484" s="71">
        <f>SUM(D$5:D484)</f>
        <v>0</v>
      </c>
      <c r="G484" s="72">
        <f t="shared" si="14"/>
        <v>0</v>
      </c>
      <c r="H484" s="72">
        <v>0</v>
      </c>
      <c r="I484" s="73"/>
      <c r="J484" s="72">
        <f t="shared" si="15"/>
        <v>0</v>
      </c>
      <c r="K484" s="93"/>
    </row>
    <row r="485" spans="1:11" s="57" customFormat="1">
      <c r="A485" s="68"/>
      <c r="B485" s="69"/>
      <c r="C485" s="242"/>
      <c r="D485" s="52"/>
      <c r="E485" s="74"/>
      <c r="F485" s="71">
        <f>SUM(D$5:D485)</f>
        <v>0</v>
      </c>
      <c r="G485" s="72">
        <f t="shared" si="14"/>
        <v>0</v>
      </c>
      <c r="H485" s="72">
        <v>0</v>
      </c>
      <c r="I485" s="73"/>
      <c r="J485" s="72">
        <f t="shared" si="15"/>
        <v>0</v>
      </c>
      <c r="K485" s="93"/>
    </row>
    <row r="486" spans="1:11" s="57" customFormat="1">
      <c r="A486" s="68"/>
      <c r="B486" s="69"/>
      <c r="C486" s="242"/>
      <c r="D486" s="52"/>
      <c r="E486" s="74"/>
      <c r="F486" s="71">
        <f>SUM(D$5:D486)</f>
        <v>0</v>
      </c>
      <c r="G486" s="72">
        <f t="shared" si="14"/>
        <v>0</v>
      </c>
      <c r="H486" s="72">
        <v>0</v>
      </c>
      <c r="I486" s="73"/>
      <c r="J486" s="72">
        <f t="shared" si="15"/>
        <v>0</v>
      </c>
      <c r="K486" s="93"/>
    </row>
    <row r="487" spans="1:11" s="57" customFormat="1">
      <c r="A487" s="68"/>
      <c r="B487" s="69"/>
      <c r="C487" s="242"/>
      <c r="D487" s="52"/>
      <c r="E487" s="74"/>
      <c r="F487" s="71">
        <f>SUM(D$5:D487)</f>
        <v>0</v>
      </c>
      <c r="G487" s="72">
        <f t="shared" si="14"/>
        <v>0</v>
      </c>
      <c r="H487" s="72">
        <v>0</v>
      </c>
      <c r="I487" s="73"/>
      <c r="J487" s="72">
        <f t="shared" si="15"/>
        <v>0</v>
      </c>
      <c r="K487" s="93"/>
    </row>
    <row r="488" spans="1:11" s="57" customFormat="1">
      <c r="A488" s="68"/>
      <c r="B488" s="69"/>
      <c r="C488" s="242"/>
      <c r="D488" s="52"/>
      <c r="E488" s="74"/>
      <c r="F488" s="71">
        <f>SUM(D$5:D488)</f>
        <v>0</v>
      </c>
      <c r="G488" s="72">
        <f t="shared" si="14"/>
        <v>0</v>
      </c>
      <c r="H488" s="72">
        <v>0</v>
      </c>
      <c r="I488" s="73"/>
      <c r="J488" s="72">
        <f t="shared" si="15"/>
        <v>0</v>
      </c>
      <c r="K488" s="93"/>
    </row>
    <row r="489" spans="1:11" s="57" customFormat="1">
      <c r="A489" s="68"/>
      <c r="B489" s="69"/>
      <c r="C489" s="242"/>
      <c r="D489" s="52"/>
      <c r="E489" s="74"/>
      <c r="F489" s="71">
        <f>SUM(D$5:D489)</f>
        <v>0</v>
      </c>
      <c r="G489" s="72">
        <f t="shared" si="14"/>
        <v>0</v>
      </c>
      <c r="H489" s="72">
        <v>0</v>
      </c>
      <c r="I489" s="73"/>
      <c r="J489" s="72">
        <f t="shared" si="15"/>
        <v>0</v>
      </c>
      <c r="K489" s="93"/>
    </row>
    <row r="490" spans="1:11" s="57" customFormat="1">
      <c r="A490" s="68"/>
      <c r="B490" s="69"/>
      <c r="C490" s="242"/>
      <c r="D490" s="52"/>
      <c r="E490" s="74"/>
      <c r="F490" s="71">
        <f>SUM(D$5:D490)</f>
        <v>0</v>
      </c>
      <c r="G490" s="72">
        <f t="shared" si="14"/>
        <v>0</v>
      </c>
      <c r="H490" s="72">
        <v>0</v>
      </c>
      <c r="I490" s="73"/>
      <c r="J490" s="72">
        <f t="shared" si="15"/>
        <v>0</v>
      </c>
      <c r="K490" s="93"/>
    </row>
    <row r="491" spans="1:11" s="57" customFormat="1">
      <c r="A491" s="68"/>
      <c r="B491" s="69"/>
      <c r="C491" s="242"/>
      <c r="D491" s="52"/>
      <c r="E491" s="74"/>
      <c r="F491" s="71">
        <f>SUM(D$5:D491)</f>
        <v>0</v>
      </c>
      <c r="G491" s="72">
        <f t="shared" si="14"/>
        <v>0</v>
      </c>
      <c r="H491" s="72">
        <v>0</v>
      </c>
      <c r="I491" s="73"/>
      <c r="J491" s="72">
        <f t="shared" si="15"/>
        <v>0</v>
      </c>
      <c r="K491" s="93"/>
    </row>
    <row r="492" spans="1:11" s="57" customFormat="1">
      <c r="A492" s="68"/>
      <c r="B492" s="69"/>
      <c r="C492" s="242"/>
      <c r="D492" s="52"/>
      <c r="E492" s="74"/>
      <c r="F492" s="71">
        <f>SUM(D$5:D492)</f>
        <v>0</v>
      </c>
      <c r="G492" s="72">
        <f t="shared" si="14"/>
        <v>0</v>
      </c>
      <c r="H492" s="72">
        <v>0</v>
      </c>
      <c r="I492" s="73"/>
      <c r="J492" s="72">
        <f t="shared" si="15"/>
        <v>0</v>
      </c>
      <c r="K492" s="93"/>
    </row>
    <row r="493" spans="1:11" s="57" customFormat="1">
      <c r="A493" s="68"/>
      <c r="B493" s="69"/>
      <c r="C493" s="242"/>
      <c r="D493" s="52"/>
      <c r="E493" s="74"/>
      <c r="F493" s="71">
        <f>SUM(D$5:D493)</f>
        <v>0</v>
      </c>
      <c r="G493" s="72">
        <f t="shared" si="14"/>
        <v>0</v>
      </c>
      <c r="H493" s="72">
        <v>0</v>
      </c>
      <c r="I493" s="73"/>
      <c r="J493" s="72">
        <f t="shared" si="15"/>
        <v>0</v>
      </c>
      <c r="K493" s="93"/>
    </row>
    <row r="494" spans="1:11" s="57" customFormat="1">
      <c r="A494" s="68"/>
      <c r="B494" s="69"/>
      <c r="C494" s="242"/>
      <c r="D494" s="52"/>
      <c r="E494" s="74"/>
      <c r="F494" s="71">
        <f>SUM(D$5:D494)</f>
        <v>0</v>
      </c>
      <c r="G494" s="72">
        <f t="shared" si="14"/>
        <v>0</v>
      </c>
      <c r="H494" s="72">
        <v>0</v>
      </c>
      <c r="I494" s="73"/>
      <c r="J494" s="72">
        <f t="shared" si="15"/>
        <v>0</v>
      </c>
      <c r="K494" s="93"/>
    </row>
    <row r="495" spans="1:11" s="57" customFormat="1">
      <c r="A495" s="68"/>
      <c r="B495" s="69"/>
      <c r="C495" s="242"/>
      <c r="D495" s="52"/>
      <c r="E495" s="74"/>
      <c r="F495" s="71">
        <f>SUM(D$5:D495)</f>
        <v>0</v>
      </c>
      <c r="G495" s="72">
        <f t="shared" si="14"/>
        <v>0</v>
      </c>
      <c r="H495" s="72">
        <v>0</v>
      </c>
      <c r="I495" s="73"/>
      <c r="J495" s="72">
        <f t="shared" si="15"/>
        <v>0</v>
      </c>
      <c r="K495" s="93"/>
    </row>
    <row r="496" spans="1:11" s="57" customFormat="1">
      <c r="A496" s="68"/>
      <c r="B496" s="69"/>
      <c r="C496" s="242"/>
      <c r="D496" s="52"/>
      <c r="E496" s="74"/>
      <c r="F496" s="71">
        <f>SUM(D$5:D496)</f>
        <v>0</v>
      </c>
      <c r="G496" s="72">
        <f t="shared" si="14"/>
        <v>0</v>
      </c>
      <c r="H496" s="72">
        <v>0</v>
      </c>
      <c r="I496" s="73"/>
      <c r="J496" s="72">
        <f t="shared" si="15"/>
        <v>0</v>
      </c>
      <c r="K496" s="93"/>
    </row>
    <row r="497" spans="1:11" s="57" customFormat="1">
      <c r="A497" s="68"/>
      <c r="B497" s="69"/>
      <c r="C497" s="242"/>
      <c r="D497" s="52"/>
      <c r="E497" s="74"/>
      <c r="F497" s="71">
        <f>SUM(D$5:D497)</f>
        <v>0</v>
      </c>
      <c r="G497" s="72">
        <f t="shared" si="14"/>
        <v>0</v>
      </c>
      <c r="H497" s="72">
        <v>0</v>
      </c>
      <c r="I497" s="73"/>
      <c r="J497" s="72">
        <f t="shared" si="15"/>
        <v>0</v>
      </c>
      <c r="K497" s="93"/>
    </row>
    <row r="498" spans="1:11" s="57" customFormat="1">
      <c r="A498" s="68"/>
      <c r="B498" s="69"/>
      <c r="C498" s="242"/>
      <c r="D498" s="52"/>
      <c r="E498" s="74"/>
      <c r="F498" s="71">
        <f>SUM(D$5:D498)</f>
        <v>0</v>
      </c>
      <c r="G498" s="72">
        <f t="shared" si="14"/>
        <v>0</v>
      </c>
      <c r="H498" s="72">
        <v>0</v>
      </c>
      <c r="I498" s="73"/>
      <c r="J498" s="72">
        <f t="shared" si="15"/>
        <v>0</v>
      </c>
      <c r="K498" s="93"/>
    </row>
    <row r="499" spans="1:11" s="57" customFormat="1">
      <c r="A499" s="68"/>
      <c r="B499" s="69"/>
      <c r="C499" s="242"/>
      <c r="D499" s="52"/>
      <c r="E499" s="74"/>
      <c r="F499" s="71">
        <f>SUM(D$5:D499)</f>
        <v>0</v>
      </c>
      <c r="G499" s="72">
        <f t="shared" si="14"/>
        <v>0</v>
      </c>
      <c r="H499" s="72">
        <v>0</v>
      </c>
      <c r="I499" s="73"/>
      <c r="J499" s="72">
        <f t="shared" si="15"/>
        <v>0</v>
      </c>
      <c r="K499" s="93"/>
    </row>
    <row r="500" spans="1:11" s="57" customFormat="1">
      <c r="A500" s="68"/>
      <c r="B500" s="69"/>
      <c r="C500" s="242"/>
      <c r="D500" s="52"/>
      <c r="E500" s="74"/>
      <c r="F500" s="71">
        <f>SUM(D$5:D500)</f>
        <v>0</v>
      </c>
      <c r="G500" s="72">
        <f t="shared" si="14"/>
        <v>0</v>
      </c>
      <c r="H500" s="72">
        <v>0</v>
      </c>
      <c r="I500" s="73"/>
      <c r="J500" s="72">
        <f t="shared" si="15"/>
        <v>0</v>
      </c>
      <c r="K500" s="93"/>
    </row>
    <row r="501" spans="1:11" s="57" customFormat="1">
      <c r="A501" s="68"/>
      <c r="B501" s="69"/>
      <c r="C501" s="242"/>
      <c r="D501" s="52"/>
      <c r="E501" s="74"/>
      <c r="F501" s="71">
        <f>SUM(D$5:D501)</f>
        <v>0</v>
      </c>
      <c r="G501" s="72">
        <f t="shared" si="14"/>
        <v>0</v>
      </c>
      <c r="H501" s="72">
        <v>0</v>
      </c>
      <c r="I501" s="73"/>
      <c r="J501" s="72">
        <f t="shared" si="15"/>
        <v>0</v>
      </c>
      <c r="K501" s="93"/>
    </row>
    <row r="502" spans="1:11" s="57" customFormat="1">
      <c r="A502" s="68"/>
      <c r="B502" s="69"/>
      <c r="C502" s="242"/>
      <c r="D502" s="52"/>
      <c r="E502" s="74"/>
      <c r="F502" s="71">
        <f>SUM(D$5:D502)</f>
        <v>0</v>
      </c>
      <c r="G502" s="72">
        <f t="shared" si="14"/>
        <v>0</v>
      </c>
      <c r="H502" s="72">
        <v>0</v>
      </c>
      <c r="I502" s="73"/>
      <c r="J502" s="72">
        <f t="shared" si="15"/>
        <v>0</v>
      </c>
      <c r="K502" s="93"/>
    </row>
    <row r="503" spans="1:11" s="57" customFormat="1">
      <c r="A503" s="68"/>
      <c r="B503" s="69"/>
      <c r="C503" s="242"/>
      <c r="D503" s="52"/>
      <c r="E503" s="74"/>
      <c r="F503" s="71">
        <f>SUM(D$5:D503)</f>
        <v>0</v>
      </c>
      <c r="G503" s="72">
        <f t="shared" si="14"/>
        <v>0</v>
      </c>
      <c r="H503" s="72">
        <v>0</v>
      </c>
      <c r="I503" s="73"/>
      <c r="J503" s="72">
        <f t="shared" si="15"/>
        <v>0</v>
      </c>
      <c r="K503" s="93"/>
    </row>
    <row r="504" spans="1:11" s="57" customFormat="1">
      <c r="A504" s="68"/>
      <c r="B504" s="69"/>
      <c r="C504" s="242"/>
      <c r="D504" s="52"/>
      <c r="E504" s="74"/>
      <c r="F504" s="71">
        <f>SUM(D$5:D504)</f>
        <v>0</v>
      </c>
      <c r="G504" s="72">
        <f t="shared" si="14"/>
        <v>0</v>
      </c>
      <c r="H504" s="72">
        <v>0</v>
      </c>
      <c r="I504" s="73"/>
      <c r="J504" s="72">
        <f t="shared" si="15"/>
        <v>0</v>
      </c>
      <c r="K504" s="93"/>
    </row>
    <row r="505" spans="1:11" s="57" customFormat="1">
      <c r="A505" s="68"/>
      <c r="B505" s="69"/>
      <c r="C505" s="242"/>
      <c r="D505" s="52"/>
      <c r="E505" s="74"/>
      <c r="F505" s="71">
        <f>SUM(D$5:D505)</f>
        <v>0</v>
      </c>
      <c r="G505" s="72">
        <f t="shared" si="14"/>
        <v>0</v>
      </c>
      <c r="H505" s="72">
        <v>0</v>
      </c>
      <c r="I505" s="73"/>
      <c r="J505" s="72">
        <f t="shared" si="15"/>
        <v>0</v>
      </c>
      <c r="K505" s="93"/>
    </row>
    <row r="506" spans="1:11" s="57" customFormat="1">
      <c r="A506" s="68"/>
      <c r="B506" s="69"/>
      <c r="C506" s="242"/>
      <c r="D506" s="52"/>
      <c r="E506" s="74"/>
      <c r="F506" s="71">
        <f>SUM(D$5:D506)</f>
        <v>0</v>
      </c>
      <c r="G506" s="72">
        <f t="shared" si="14"/>
        <v>0</v>
      </c>
      <c r="H506" s="72">
        <v>0</v>
      </c>
      <c r="I506" s="73"/>
      <c r="J506" s="72">
        <f t="shared" si="15"/>
        <v>0</v>
      </c>
      <c r="K506" s="93"/>
    </row>
    <row r="507" spans="1:11" s="57" customFormat="1">
      <c r="A507" s="68"/>
      <c r="B507" s="69"/>
      <c r="C507" s="242"/>
      <c r="D507" s="52"/>
      <c r="E507" s="74"/>
      <c r="F507" s="71">
        <f>SUM(D$5:D507)</f>
        <v>0</v>
      </c>
      <c r="G507" s="72">
        <f t="shared" si="14"/>
        <v>0</v>
      </c>
      <c r="H507" s="72">
        <v>0</v>
      </c>
      <c r="I507" s="73"/>
      <c r="J507" s="72">
        <f t="shared" si="15"/>
        <v>0</v>
      </c>
      <c r="K507" s="93"/>
    </row>
    <row r="508" spans="1:11" s="57" customFormat="1">
      <c r="A508" s="68"/>
      <c r="B508" s="69"/>
      <c r="C508" s="242"/>
      <c r="D508" s="52"/>
      <c r="E508" s="74"/>
      <c r="F508" s="71">
        <f>SUM(D$5:D508)</f>
        <v>0</v>
      </c>
      <c r="G508" s="72">
        <f t="shared" si="14"/>
        <v>0</v>
      </c>
      <c r="H508" s="72">
        <v>0</v>
      </c>
      <c r="I508" s="73"/>
      <c r="J508" s="72">
        <f t="shared" si="15"/>
        <v>0</v>
      </c>
      <c r="K508" s="93"/>
    </row>
    <row r="509" spans="1:11" s="57" customFormat="1">
      <c r="A509" s="68"/>
      <c r="B509" s="69"/>
      <c r="C509" s="242"/>
      <c r="D509" s="52"/>
      <c r="E509" s="74"/>
      <c r="F509" s="71">
        <f>SUM(D$5:D509)</f>
        <v>0</v>
      </c>
      <c r="G509" s="72">
        <f t="shared" si="14"/>
        <v>0</v>
      </c>
      <c r="H509" s="72">
        <v>0</v>
      </c>
      <c r="I509" s="73"/>
      <c r="J509" s="72">
        <f t="shared" si="15"/>
        <v>0</v>
      </c>
      <c r="K509" s="93"/>
    </row>
    <row r="510" spans="1:11" s="57" customFormat="1">
      <c r="A510" s="68"/>
      <c r="B510" s="69"/>
      <c r="C510" s="242"/>
      <c r="D510" s="52"/>
      <c r="E510" s="74"/>
      <c r="F510" s="71">
        <f>SUM(D$5:D510)</f>
        <v>0</v>
      </c>
      <c r="G510" s="72">
        <f t="shared" si="14"/>
        <v>0</v>
      </c>
      <c r="H510" s="72">
        <v>0</v>
      </c>
      <c r="I510" s="73"/>
      <c r="J510" s="72">
        <f t="shared" si="15"/>
        <v>0</v>
      </c>
      <c r="K510" s="93"/>
    </row>
    <row r="511" spans="1:11" s="57" customFormat="1">
      <c r="A511" s="68"/>
      <c r="B511" s="69"/>
      <c r="C511" s="242"/>
      <c r="D511" s="52"/>
      <c r="E511" s="74"/>
      <c r="F511" s="71">
        <f>SUM(D$5:D511)</f>
        <v>0</v>
      </c>
      <c r="G511" s="72">
        <f t="shared" si="14"/>
        <v>0</v>
      </c>
      <c r="H511" s="72">
        <v>0</v>
      </c>
      <c r="I511" s="73"/>
      <c r="J511" s="72">
        <f t="shared" si="15"/>
        <v>0</v>
      </c>
      <c r="K511" s="93"/>
    </row>
    <row r="512" spans="1:11" s="57" customFormat="1">
      <c r="A512" s="68"/>
      <c r="B512" s="69"/>
      <c r="C512" s="242"/>
      <c r="D512" s="52"/>
      <c r="E512" s="74"/>
      <c r="F512" s="71">
        <f>SUM(D$5:D512)</f>
        <v>0</v>
      </c>
      <c r="G512" s="72">
        <f t="shared" si="14"/>
        <v>0</v>
      </c>
      <c r="H512" s="72">
        <v>0</v>
      </c>
      <c r="I512" s="73"/>
      <c r="J512" s="72">
        <f t="shared" si="15"/>
        <v>0</v>
      </c>
      <c r="K512" s="93"/>
    </row>
    <row r="513" spans="1:11" s="57" customFormat="1">
      <c r="A513" s="68"/>
      <c r="B513" s="69"/>
      <c r="C513" s="242"/>
      <c r="D513" s="52"/>
      <c r="E513" s="74"/>
      <c r="F513" s="71">
        <f>SUM(D$5:D513)</f>
        <v>0</v>
      </c>
      <c r="G513" s="72">
        <f t="shared" si="14"/>
        <v>0</v>
      </c>
      <c r="H513" s="72">
        <v>0</v>
      </c>
      <c r="I513" s="73"/>
      <c r="J513" s="72">
        <f t="shared" si="15"/>
        <v>0</v>
      </c>
      <c r="K513" s="93"/>
    </row>
    <row r="514" spans="1:11" s="57" customFormat="1">
      <c r="A514" s="68"/>
      <c r="B514" s="69"/>
      <c r="C514" s="242"/>
      <c r="D514" s="52"/>
      <c r="E514" s="74"/>
      <c r="F514" s="71">
        <f>SUM(D$5:D514)</f>
        <v>0</v>
      </c>
      <c r="G514" s="72">
        <f t="shared" si="14"/>
        <v>0</v>
      </c>
      <c r="H514" s="72">
        <v>0</v>
      </c>
      <c r="I514" s="73"/>
      <c r="J514" s="72">
        <f t="shared" si="15"/>
        <v>0</v>
      </c>
      <c r="K514" s="93"/>
    </row>
    <row r="515" spans="1:11" s="57" customFormat="1">
      <c r="A515" s="68"/>
      <c r="B515" s="69"/>
      <c r="C515" s="242"/>
      <c r="D515" s="52"/>
      <c r="E515" s="74"/>
      <c r="F515" s="71">
        <f>SUM(D$5:D515)</f>
        <v>0</v>
      </c>
      <c r="G515" s="72">
        <f t="shared" si="14"/>
        <v>0</v>
      </c>
      <c r="H515" s="72">
        <v>0</v>
      </c>
      <c r="I515" s="73"/>
      <c r="J515" s="72">
        <f t="shared" si="15"/>
        <v>0</v>
      </c>
      <c r="K515" s="93"/>
    </row>
    <row r="516" spans="1:11" s="57" customFormat="1">
      <c r="A516" s="68"/>
      <c r="B516" s="69"/>
      <c r="C516" s="242"/>
      <c r="D516" s="52"/>
      <c r="E516" s="74"/>
      <c r="F516" s="71">
        <f>SUM(D$5:D516)</f>
        <v>0</v>
      </c>
      <c r="G516" s="72">
        <f t="shared" si="14"/>
        <v>0</v>
      </c>
      <c r="H516" s="72">
        <v>0</v>
      </c>
      <c r="I516" s="73"/>
      <c r="J516" s="72">
        <f t="shared" si="15"/>
        <v>0</v>
      </c>
      <c r="K516" s="93"/>
    </row>
    <row r="517" spans="1:11" s="57" customFormat="1">
      <c r="A517" s="68"/>
      <c r="B517" s="69"/>
      <c r="C517" s="242"/>
      <c r="D517" s="52"/>
      <c r="E517" s="74"/>
      <c r="F517" s="71">
        <f>SUM(D$5:D517)</f>
        <v>0</v>
      </c>
      <c r="G517" s="72">
        <f t="shared" si="14"/>
        <v>0</v>
      </c>
      <c r="H517" s="72">
        <v>0</v>
      </c>
      <c r="I517" s="73"/>
      <c r="J517" s="72">
        <f t="shared" si="15"/>
        <v>0</v>
      </c>
      <c r="K517" s="93"/>
    </row>
    <row r="518" spans="1:11" s="57" customFormat="1">
      <c r="A518" s="68"/>
      <c r="B518" s="69"/>
      <c r="C518" s="242"/>
      <c r="D518" s="52"/>
      <c r="E518" s="74"/>
      <c r="F518" s="71">
        <f>SUM(D$5:D518)</f>
        <v>0</v>
      </c>
      <c r="G518" s="72">
        <f t="shared" si="14"/>
        <v>0</v>
      </c>
      <c r="H518" s="72">
        <v>0</v>
      </c>
      <c r="I518" s="73"/>
      <c r="J518" s="72">
        <f t="shared" si="15"/>
        <v>0</v>
      </c>
      <c r="K518" s="93"/>
    </row>
    <row r="519" spans="1:11" s="57" customFormat="1">
      <c r="A519" s="68"/>
      <c r="B519" s="69"/>
      <c r="C519" s="242"/>
      <c r="D519" s="52"/>
      <c r="E519" s="74"/>
      <c r="F519" s="71">
        <f>SUM(D$5:D519)</f>
        <v>0</v>
      </c>
      <c r="G519" s="72">
        <f t="shared" si="14"/>
        <v>0</v>
      </c>
      <c r="H519" s="72">
        <v>0</v>
      </c>
      <c r="I519" s="73"/>
      <c r="J519" s="72">
        <f t="shared" si="15"/>
        <v>0</v>
      </c>
      <c r="K519" s="93"/>
    </row>
    <row r="520" spans="1:11" s="57" customFormat="1">
      <c r="A520" s="68"/>
      <c r="B520" s="69"/>
      <c r="C520" s="242"/>
      <c r="D520" s="52"/>
      <c r="E520" s="74"/>
      <c r="F520" s="71">
        <f>SUM(D$5:D520)</f>
        <v>0</v>
      </c>
      <c r="G520" s="72">
        <f t="shared" ref="G520:G583" si="16">+D520-H520</f>
        <v>0</v>
      </c>
      <c r="H520" s="72">
        <v>0</v>
      </c>
      <c r="I520" s="73"/>
      <c r="J520" s="72">
        <f t="shared" ref="J520:J583" si="17">IF(OR(G520&gt;0,I520="X",C520="Income from customers"),0,G520)</f>
        <v>0</v>
      </c>
      <c r="K520" s="93"/>
    </row>
    <row r="521" spans="1:11" s="57" customFormat="1">
      <c r="A521" s="68"/>
      <c r="B521" s="69"/>
      <c r="C521" s="242"/>
      <c r="D521" s="52"/>
      <c r="E521" s="74"/>
      <c r="F521" s="71">
        <f>SUM(D$5:D521)</f>
        <v>0</v>
      </c>
      <c r="G521" s="72">
        <f t="shared" si="16"/>
        <v>0</v>
      </c>
      <c r="H521" s="72">
        <v>0</v>
      </c>
      <c r="I521" s="73"/>
      <c r="J521" s="72">
        <f t="shared" si="17"/>
        <v>0</v>
      </c>
      <c r="K521" s="93"/>
    </row>
    <row r="522" spans="1:11" s="57" customFormat="1">
      <c r="A522" s="68"/>
      <c r="B522" s="69"/>
      <c r="C522" s="242"/>
      <c r="D522" s="52"/>
      <c r="E522" s="74"/>
      <c r="F522" s="71">
        <f>SUM(D$5:D522)</f>
        <v>0</v>
      </c>
      <c r="G522" s="72">
        <f t="shared" si="16"/>
        <v>0</v>
      </c>
      <c r="H522" s="72">
        <v>0</v>
      </c>
      <c r="I522" s="73"/>
      <c r="J522" s="72">
        <f t="shared" si="17"/>
        <v>0</v>
      </c>
      <c r="K522" s="93"/>
    </row>
    <row r="523" spans="1:11" s="57" customFormat="1">
      <c r="A523" s="68"/>
      <c r="B523" s="69"/>
      <c r="C523" s="242"/>
      <c r="D523" s="52"/>
      <c r="E523" s="74"/>
      <c r="F523" s="71">
        <f>SUM(D$5:D523)</f>
        <v>0</v>
      </c>
      <c r="G523" s="72">
        <f t="shared" si="16"/>
        <v>0</v>
      </c>
      <c r="H523" s="72">
        <v>0</v>
      </c>
      <c r="I523" s="73"/>
      <c r="J523" s="72">
        <f t="shared" si="17"/>
        <v>0</v>
      </c>
      <c r="K523" s="93"/>
    </row>
    <row r="524" spans="1:11" s="57" customFormat="1">
      <c r="A524" s="68"/>
      <c r="B524" s="69"/>
      <c r="C524" s="242"/>
      <c r="D524" s="52"/>
      <c r="E524" s="74"/>
      <c r="F524" s="71">
        <f>SUM(D$5:D524)</f>
        <v>0</v>
      </c>
      <c r="G524" s="72">
        <f t="shared" si="16"/>
        <v>0</v>
      </c>
      <c r="H524" s="72">
        <v>0</v>
      </c>
      <c r="I524" s="73"/>
      <c r="J524" s="72">
        <f t="shared" si="17"/>
        <v>0</v>
      </c>
      <c r="K524" s="93"/>
    </row>
    <row r="525" spans="1:11" s="57" customFormat="1">
      <c r="A525" s="68"/>
      <c r="B525" s="69"/>
      <c r="C525" s="242"/>
      <c r="D525" s="52"/>
      <c r="E525" s="74"/>
      <c r="F525" s="71">
        <f>SUM(D$5:D525)</f>
        <v>0</v>
      </c>
      <c r="G525" s="72">
        <f t="shared" si="16"/>
        <v>0</v>
      </c>
      <c r="H525" s="72">
        <v>0</v>
      </c>
      <c r="I525" s="73"/>
      <c r="J525" s="72">
        <f t="shared" si="17"/>
        <v>0</v>
      </c>
      <c r="K525" s="93"/>
    </row>
    <row r="526" spans="1:11" s="57" customFormat="1">
      <c r="A526" s="68"/>
      <c r="B526" s="69"/>
      <c r="C526" s="242"/>
      <c r="D526" s="52"/>
      <c r="E526" s="74"/>
      <c r="F526" s="71">
        <f>SUM(D$5:D526)</f>
        <v>0</v>
      </c>
      <c r="G526" s="72">
        <f t="shared" si="16"/>
        <v>0</v>
      </c>
      <c r="H526" s="72">
        <v>0</v>
      </c>
      <c r="I526" s="73"/>
      <c r="J526" s="72">
        <f t="shared" si="17"/>
        <v>0</v>
      </c>
      <c r="K526" s="93"/>
    </row>
    <row r="527" spans="1:11" s="57" customFormat="1">
      <c r="A527" s="68"/>
      <c r="B527" s="69"/>
      <c r="C527" s="242"/>
      <c r="D527" s="52"/>
      <c r="E527" s="74"/>
      <c r="F527" s="71">
        <f>SUM(D$5:D527)</f>
        <v>0</v>
      </c>
      <c r="G527" s="72">
        <f t="shared" si="16"/>
        <v>0</v>
      </c>
      <c r="H527" s="72">
        <v>0</v>
      </c>
      <c r="I527" s="73"/>
      <c r="J527" s="72">
        <f t="shared" si="17"/>
        <v>0</v>
      </c>
      <c r="K527" s="93"/>
    </row>
    <row r="528" spans="1:11" s="57" customFormat="1">
      <c r="A528" s="68"/>
      <c r="B528" s="69"/>
      <c r="C528" s="242"/>
      <c r="D528" s="52"/>
      <c r="E528" s="74"/>
      <c r="F528" s="71">
        <f>SUM(D$5:D528)</f>
        <v>0</v>
      </c>
      <c r="G528" s="72">
        <f t="shared" si="16"/>
        <v>0</v>
      </c>
      <c r="H528" s="72">
        <v>0</v>
      </c>
      <c r="I528" s="73"/>
      <c r="J528" s="72">
        <f t="shared" si="17"/>
        <v>0</v>
      </c>
      <c r="K528" s="93"/>
    </row>
    <row r="529" spans="1:11" s="57" customFormat="1">
      <c r="A529" s="68"/>
      <c r="B529" s="69"/>
      <c r="C529" s="242"/>
      <c r="D529" s="52"/>
      <c r="E529" s="74"/>
      <c r="F529" s="71">
        <f>SUM(D$5:D529)</f>
        <v>0</v>
      </c>
      <c r="G529" s="72">
        <f t="shared" si="16"/>
        <v>0</v>
      </c>
      <c r="H529" s="72">
        <v>0</v>
      </c>
      <c r="I529" s="73"/>
      <c r="J529" s="72">
        <f t="shared" si="17"/>
        <v>0</v>
      </c>
      <c r="K529" s="93"/>
    </row>
    <row r="530" spans="1:11" s="57" customFormat="1">
      <c r="A530" s="68"/>
      <c r="B530" s="69"/>
      <c r="C530" s="242"/>
      <c r="D530" s="52"/>
      <c r="E530" s="74"/>
      <c r="F530" s="71">
        <f>SUM(D$5:D530)</f>
        <v>0</v>
      </c>
      <c r="G530" s="72">
        <f t="shared" si="16"/>
        <v>0</v>
      </c>
      <c r="H530" s="72">
        <v>0</v>
      </c>
      <c r="I530" s="73"/>
      <c r="J530" s="72">
        <f t="shared" si="17"/>
        <v>0</v>
      </c>
      <c r="K530" s="93"/>
    </row>
    <row r="531" spans="1:11" s="57" customFormat="1">
      <c r="A531" s="68"/>
      <c r="B531" s="69"/>
      <c r="C531" s="242"/>
      <c r="D531" s="52"/>
      <c r="E531" s="74"/>
      <c r="F531" s="71">
        <f>SUM(D$5:D531)</f>
        <v>0</v>
      </c>
      <c r="G531" s="72">
        <f t="shared" si="16"/>
        <v>0</v>
      </c>
      <c r="H531" s="72">
        <v>0</v>
      </c>
      <c r="I531" s="73"/>
      <c r="J531" s="72">
        <f t="shared" si="17"/>
        <v>0</v>
      </c>
      <c r="K531" s="93"/>
    </row>
    <row r="532" spans="1:11" s="57" customFormat="1">
      <c r="A532" s="68"/>
      <c r="B532" s="69"/>
      <c r="C532" s="242"/>
      <c r="D532" s="52"/>
      <c r="E532" s="74"/>
      <c r="F532" s="71">
        <f>SUM(D$5:D532)</f>
        <v>0</v>
      </c>
      <c r="G532" s="72">
        <f t="shared" si="16"/>
        <v>0</v>
      </c>
      <c r="H532" s="72">
        <v>0</v>
      </c>
      <c r="I532" s="73"/>
      <c r="J532" s="72">
        <f t="shared" si="17"/>
        <v>0</v>
      </c>
      <c r="K532" s="93"/>
    </row>
    <row r="533" spans="1:11" s="57" customFormat="1">
      <c r="A533" s="68"/>
      <c r="B533" s="69"/>
      <c r="C533" s="242"/>
      <c r="D533" s="52"/>
      <c r="E533" s="74"/>
      <c r="F533" s="71">
        <f>SUM(D$5:D533)</f>
        <v>0</v>
      </c>
      <c r="G533" s="72">
        <f t="shared" si="16"/>
        <v>0</v>
      </c>
      <c r="H533" s="72">
        <v>0</v>
      </c>
      <c r="I533" s="73"/>
      <c r="J533" s="72">
        <f t="shared" si="17"/>
        <v>0</v>
      </c>
      <c r="K533" s="93"/>
    </row>
    <row r="534" spans="1:11" s="57" customFormat="1">
      <c r="A534" s="68"/>
      <c r="B534" s="69"/>
      <c r="C534" s="242"/>
      <c r="D534" s="52"/>
      <c r="E534" s="74"/>
      <c r="F534" s="71">
        <f>SUM(D$5:D534)</f>
        <v>0</v>
      </c>
      <c r="G534" s="72">
        <f t="shared" si="16"/>
        <v>0</v>
      </c>
      <c r="H534" s="72">
        <v>0</v>
      </c>
      <c r="I534" s="73"/>
      <c r="J534" s="72">
        <f t="shared" si="17"/>
        <v>0</v>
      </c>
      <c r="K534" s="93"/>
    </row>
    <row r="535" spans="1:11" s="57" customFormat="1">
      <c r="A535" s="68"/>
      <c r="B535" s="69"/>
      <c r="C535" s="242"/>
      <c r="D535" s="52"/>
      <c r="E535" s="74"/>
      <c r="F535" s="71">
        <f>SUM(D$5:D535)</f>
        <v>0</v>
      </c>
      <c r="G535" s="72">
        <f t="shared" si="16"/>
        <v>0</v>
      </c>
      <c r="H535" s="72">
        <v>0</v>
      </c>
      <c r="I535" s="73"/>
      <c r="J535" s="72">
        <f t="shared" si="17"/>
        <v>0</v>
      </c>
      <c r="K535" s="93"/>
    </row>
    <row r="536" spans="1:11" s="57" customFormat="1">
      <c r="A536" s="68"/>
      <c r="B536" s="69"/>
      <c r="C536" s="242"/>
      <c r="D536" s="52"/>
      <c r="E536" s="74"/>
      <c r="F536" s="71">
        <f>SUM(D$5:D536)</f>
        <v>0</v>
      </c>
      <c r="G536" s="72">
        <f t="shared" si="16"/>
        <v>0</v>
      </c>
      <c r="H536" s="72">
        <v>0</v>
      </c>
      <c r="I536" s="73"/>
      <c r="J536" s="72">
        <f t="shared" si="17"/>
        <v>0</v>
      </c>
      <c r="K536" s="93"/>
    </row>
    <row r="537" spans="1:11" s="57" customFormat="1">
      <c r="A537" s="68"/>
      <c r="B537" s="69"/>
      <c r="C537" s="242"/>
      <c r="D537" s="52"/>
      <c r="E537" s="74"/>
      <c r="F537" s="71">
        <f>SUM(D$5:D537)</f>
        <v>0</v>
      </c>
      <c r="G537" s="72">
        <f t="shared" si="16"/>
        <v>0</v>
      </c>
      <c r="H537" s="72">
        <v>0</v>
      </c>
      <c r="I537" s="73"/>
      <c r="J537" s="72">
        <f t="shared" si="17"/>
        <v>0</v>
      </c>
      <c r="K537" s="93"/>
    </row>
    <row r="538" spans="1:11" s="57" customFormat="1">
      <c r="A538" s="68"/>
      <c r="B538" s="69"/>
      <c r="C538" s="242"/>
      <c r="D538" s="52"/>
      <c r="E538" s="74"/>
      <c r="F538" s="71">
        <f>SUM(D$5:D538)</f>
        <v>0</v>
      </c>
      <c r="G538" s="72">
        <f t="shared" si="16"/>
        <v>0</v>
      </c>
      <c r="H538" s="72">
        <v>0</v>
      </c>
      <c r="I538" s="73"/>
      <c r="J538" s="72">
        <f t="shared" si="17"/>
        <v>0</v>
      </c>
      <c r="K538" s="93"/>
    </row>
    <row r="539" spans="1:11" s="57" customFormat="1">
      <c r="A539" s="68"/>
      <c r="B539" s="69"/>
      <c r="C539" s="242"/>
      <c r="D539" s="52"/>
      <c r="E539" s="74"/>
      <c r="F539" s="71">
        <f>SUM(D$5:D539)</f>
        <v>0</v>
      </c>
      <c r="G539" s="72">
        <f t="shared" si="16"/>
        <v>0</v>
      </c>
      <c r="H539" s="72">
        <v>0</v>
      </c>
      <c r="I539" s="73"/>
      <c r="J539" s="72">
        <f t="shared" si="17"/>
        <v>0</v>
      </c>
      <c r="K539" s="93"/>
    </row>
    <row r="540" spans="1:11" s="57" customFormat="1">
      <c r="A540" s="68"/>
      <c r="B540" s="69"/>
      <c r="C540" s="242"/>
      <c r="D540" s="52"/>
      <c r="E540" s="74"/>
      <c r="F540" s="71">
        <f>SUM(D$5:D540)</f>
        <v>0</v>
      </c>
      <c r="G540" s="72">
        <f t="shared" si="16"/>
        <v>0</v>
      </c>
      <c r="H540" s="72">
        <v>0</v>
      </c>
      <c r="I540" s="73"/>
      <c r="J540" s="72">
        <f t="shared" si="17"/>
        <v>0</v>
      </c>
      <c r="K540" s="93"/>
    </row>
    <row r="541" spans="1:11" s="57" customFormat="1">
      <c r="A541" s="68"/>
      <c r="B541" s="69"/>
      <c r="C541" s="242"/>
      <c r="D541" s="52"/>
      <c r="E541" s="74"/>
      <c r="F541" s="71">
        <f>SUM(D$5:D541)</f>
        <v>0</v>
      </c>
      <c r="G541" s="72">
        <f t="shared" si="16"/>
        <v>0</v>
      </c>
      <c r="H541" s="72">
        <v>0</v>
      </c>
      <c r="I541" s="73"/>
      <c r="J541" s="72">
        <f t="shared" si="17"/>
        <v>0</v>
      </c>
      <c r="K541" s="93"/>
    </row>
    <row r="542" spans="1:11" s="57" customFormat="1">
      <c r="A542" s="68"/>
      <c r="B542" s="69"/>
      <c r="C542" s="242"/>
      <c r="D542" s="52"/>
      <c r="E542" s="74"/>
      <c r="F542" s="71">
        <f>SUM(D$5:D542)</f>
        <v>0</v>
      </c>
      <c r="G542" s="72">
        <f t="shared" si="16"/>
        <v>0</v>
      </c>
      <c r="H542" s="72">
        <v>0</v>
      </c>
      <c r="I542" s="73"/>
      <c r="J542" s="72">
        <f t="shared" si="17"/>
        <v>0</v>
      </c>
      <c r="K542" s="93"/>
    </row>
    <row r="543" spans="1:11" s="57" customFormat="1">
      <c r="A543" s="68"/>
      <c r="B543" s="69"/>
      <c r="C543" s="242"/>
      <c r="D543" s="52"/>
      <c r="E543" s="74"/>
      <c r="F543" s="71">
        <f>SUM(D$5:D543)</f>
        <v>0</v>
      </c>
      <c r="G543" s="72">
        <f t="shared" si="16"/>
        <v>0</v>
      </c>
      <c r="H543" s="72">
        <v>0</v>
      </c>
      <c r="I543" s="73"/>
      <c r="J543" s="72">
        <f t="shared" si="17"/>
        <v>0</v>
      </c>
      <c r="K543" s="93"/>
    </row>
    <row r="544" spans="1:11" s="57" customFormat="1">
      <c r="A544" s="68"/>
      <c r="B544" s="69"/>
      <c r="C544" s="242"/>
      <c r="D544" s="52"/>
      <c r="E544" s="74"/>
      <c r="F544" s="71">
        <f>SUM(D$5:D544)</f>
        <v>0</v>
      </c>
      <c r="G544" s="72">
        <f t="shared" si="16"/>
        <v>0</v>
      </c>
      <c r="H544" s="72">
        <v>0</v>
      </c>
      <c r="I544" s="73"/>
      <c r="J544" s="72">
        <f t="shared" si="17"/>
        <v>0</v>
      </c>
      <c r="K544" s="93"/>
    </row>
    <row r="545" spans="1:11" s="57" customFormat="1">
      <c r="A545" s="68"/>
      <c r="B545" s="69"/>
      <c r="C545" s="242"/>
      <c r="D545" s="52"/>
      <c r="E545" s="74"/>
      <c r="F545" s="71">
        <f>SUM(D$5:D545)</f>
        <v>0</v>
      </c>
      <c r="G545" s="72">
        <f t="shared" si="16"/>
        <v>0</v>
      </c>
      <c r="H545" s="72">
        <v>0</v>
      </c>
      <c r="I545" s="73"/>
      <c r="J545" s="72">
        <f t="shared" si="17"/>
        <v>0</v>
      </c>
      <c r="K545" s="93"/>
    </row>
    <row r="546" spans="1:11" s="57" customFormat="1">
      <c r="A546" s="68"/>
      <c r="B546" s="69"/>
      <c r="C546" s="242"/>
      <c r="D546" s="52"/>
      <c r="E546" s="74"/>
      <c r="F546" s="71">
        <f>SUM(D$5:D546)</f>
        <v>0</v>
      </c>
      <c r="G546" s="72">
        <f t="shared" si="16"/>
        <v>0</v>
      </c>
      <c r="H546" s="72">
        <v>0</v>
      </c>
      <c r="I546" s="73"/>
      <c r="J546" s="72">
        <f t="shared" si="17"/>
        <v>0</v>
      </c>
      <c r="K546" s="93"/>
    </row>
    <row r="547" spans="1:11" s="57" customFormat="1">
      <c r="A547" s="68"/>
      <c r="B547" s="69"/>
      <c r="C547" s="242"/>
      <c r="D547" s="52"/>
      <c r="E547" s="74"/>
      <c r="F547" s="71">
        <f>SUM(D$5:D547)</f>
        <v>0</v>
      </c>
      <c r="G547" s="72">
        <f t="shared" si="16"/>
        <v>0</v>
      </c>
      <c r="H547" s="72">
        <v>0</v>
      </c>
      <c r="I547" s="73"/>
      <c r="J547" s="72">
        <f t="shared" si="17"/>
        <v>0</v>
      </c>
      <c r="K547" s="93"/>
    </row>
    <row r="548" spans="1:11" s="57" customFormat="1">
      <c r="A548" s="68"/>
      <c r="B548" s="69"/>
      <c r="C548" s="242"/>
      <c r="D548" s="52"/>
      <c r="E548" s="74"/>
      <c r="F548" s="71">
        <f>SUM(D$5:D548)</f>
        <v>0</v>
      </c>
      <c r="G548" s="72">
        <f t="shared" si="16"/>
        <v>0</v>
      </c>
      <c r="H548" s="72">
        <v>0</v>
      </c>
      <c r="I548" s="73"/>
      <c r="J548" s="72">
        <f t="shared" si="17"/>
        <v>0</v>
      </c>
      <c r="K548" s="93"/>
    </row>
    <row r="549" spans="1:11" s="57" customFormat="1">
      <c r="A549" s="68"/>
      <c r="B549" s="69"/>
      <c r="C549" s="242"/>
      <c r="D549" s="52"/>
      <c r="E549" s="74"/>
      <c r="F549" s="71">
        <f>SUM(D$5:D549)</f>
        <v>0</v>
      </c>
      <c r="G549" s="72">
        <f t="shared" si="16"/>
        <v>0</v>
      </c>
      <c r="H549" s="72">
        <v>0</v>
      </c>
      <c r="I549" s="73"/>
      <c r="J549" s="72">
        <f t="shared" si="17"/>
        <v>0</v>
      </c>
      <c r="K549" s="93"/>
    </row>
    <row r="550" spans="1:11" s="57" customFormat="1">
      <c r="A550" s="68"/>
      <c r="B550" s="69"/>
      <c r="C550" s="242"/>
      <c r="D550" s="52"/>
      <c r="E550" s="74"/>
      <c r="F550" s="71">
        <f>SUM(D$5:D550)</f>
        <v>0</v>
      </c>
      <c r="G550" s="72">
        <f t="shared" si="16"/>
        <v>0</v>
      </c>
      <c r="H550" s="72">
        <v>0</v>
      </c>
      <c r="I550" s="73"/>
      <c r="J550" s="72">
        <f t="shared" si="17"/>
        <v>0</v>
      </c>
      <c r="K550" s="93"/>
    </row>
    <row r="551" spans="1:11" s="57" customFormat="1">
      <c r="A551" s="68"/>
      <c r="B551" s="69"/>
      <c r="C551" s="242"/>
      <c r="D551" s="52"/>
      <c r="E551" s="74"/>
      <c r="F551" s="71">
        <f>SUM(D$5:D551)</f>
        <v>0</v>
      </c>
      <c r="G551" s="72">
        <f t="shared" si="16"/>
        <v>0</v>
      </c>
      <c r="H551" s="72">
        <v>0</v>
      </c>
      <c r="I551" s="73"/>
      <c r="J551" s="72">
        <f t="shared" si="17"/>
        <v>0</v>
      </c>
      <c r="K551" s="93"/>
    </row>
    <row r="552" spans="1:11" s="57" customFormat="1">
      <c r="A552" s="68"/>
      <c r="B552" s="69"/>
      <c r="C552" s="242"/>
      <c r="D552" s="52"/>
      <c r="E552" s="74"/>
      <c r="F552" s="71">
        <f>SUM(D$5:D552)</f>
        <v>0</v>
      </c>
      <c r="G552" s="72">
        <f t="shared" si="16"/>
        <v>0</v>
      </c>
      <c r="H552" s="72">
        <v>0</v>
      </c>
      <c r="I552" s="73"/>
      <c r="J552" s="72">
        <f t="shared" si="17"/>
        <v>0</v>
      </c>
      <c r="K552" s="93"/>
    </row>
    <row r="553" spans="1:11" s="57" customFormat="1">
      <c r="A553" s="68"/>
      <c r="B553" s="69"/>
      <c r="C553" s="242"/>
      <c r="D553" s="52"/>
      <c r="E553" s="74"/>
      <c r="F553" s="71">
        <f>SUM(D$5:D553)</f>
        <v>0</v>
      </c>
      <c r="G553" s="72">
        <f t="shared" si="16"/>
        <v>0</v>
      </c>
      <c r="H553" s="72">
        <v>0</v>
      </c>
      <c r="I553" s="73"/>
      <c r="J553" s="72">
        <f t="shared" si="17"/>
        <v>0</v>
      </c>
      <c r="K553" s="93"/>
    </row>
    <row r="554" spans="1:11" s="57" customFormat="1">
      <c r="A554" s="68"/>
      <c r="B554" s="69"/>
      <c r="C554" s="242"/>
      <c r="D554" s="52"/>
      <c r="E554" s="74"/>
      <c r="F554" s="71">
        <f>SUM(D$5:D554)</f>
        <v>0</v>
      </c>
      <c r="G554" s="72">
        <f t="shared" si="16"/>
        <v>0</v>
      </c>
      <c r="H554" s="72">
        <v>0</v>
      </c>
      <c r="I554" s="73"/>
      <c r="J554" s="72">
        <f t="shared" si="17"/>
        <v>0</v>
      </c>
      <c r="K554" s="93"/>
    </row>
    <row r="555" spans="1:11" s="57" customFormat="1">
      <c r="A555" s="68"/>
      <c r="B555" s="69"/>
      <c r="C555" s="242"/>
      <c r="D555" s="52"/>
      <c r="E555" s="74"/>
      <c r="F555" s="71">
        <f>SUM(D$5:D555)</f>
        <v>0</v>
      </c>
      <c r="G555" s="72">
        <f t="shared" si="16"/>
        <v>0</v>
      </c>
      <c r="H555" s="72">
        <v>0</v>
      </c>
      <c r="I555" s="73"/>
      <c r="J555" s="72">
        <f t="shared" si="17"/>
        <v>0</v>
      </c>
      <c r="K555" s="93"/>
    </row>
    <row r="556" spans="1:11" s="57" customFormat="1">
      <c r="A556" s="68"/>
      <c r="B556" s="69"/>
      <c r="C556" s="242"/>
      <c r="D556" s="52"/>
      <c r="E556" s="74"/>
      <c r="F556" s="71">
        <f>SUM(D$5:D556)</f>
        <v>0</v>
      </c>
      <c r="G556" s="72">
        <f t="shared" si="16"/>
        <v>0</v>
      </c>
      <c r="H556" s="72">
        <v>0</v>
      </c>
      <c r="I556" s="73"/>
      <c r="J556" s="72">
        <f t="shared" si="17"/>
        <v>0</v>
      </c>
      <c r="K556" s="93"/>
    </row>
    <row r="557" spans="1:11" s="57" customFormat="1">
      <c r="A557" s="68"/>
      <c r="B557" s="69"/>
      <c r="C557" s="242"/>
      <c r="D557" s="52"/>
      <c r="E557" s="74"/>
      <c r="F557" s="71">
        <f>SUM(D$5:D557)</f>
        <v>0</v>
      </c>
      <c r="G557" s="72">
        <f t="shared" si="16"/>
        <v>0</v>
      </c>
      <c r="H557" s="72">
        <v>0</v>
      </c>
      <c r="I557" s="73"/>
      <c r="J557" s="72">
        <f t="shared" si="17"/>
        <v>0</v>
      </c>
      <c r="K557" s="93"/>
    </row>
    <row r="558" spans="1:11" s="57" customFormat="1">
      <c r="A558" s="68"/>
      <c r="B558" s="69"/>
      <c r="C558" s="242"/>
      <c r="D558" s="52"/>
      <c r="E558" s="74"/>
      <c r="F558" s="71">
        <f>SUM(D$5:D558)</f>
        <v>0</v>
      </c>
      <c r="G558" s="72">
        <f t="shared" si="16"/>
        <v>0</v>
      </c>
      <c r="H558" s="72">
        <v>0</v>
      </c>
      <c r="I558" s="73"/>
      <c r="J558" s="72">
        <f t="shared" si="17"/>
        <v>0</v>
      </c>
      <c r="K558" s="93"/>
    </row>
    <row r="559" spans="1:11" s="57" customFormat="1">
      <c r="A559" s="68"/>
      <c r="B559" s="69"/>
      <c r="C559" s="242"/>
      <c r="D559" s="52"/>
      <c r="E559" s="74"/>
      <c r="F559" s="71">
        <f>SUM(D$5:D559)</f>
        <v>0</v>
      </c>
      <c r="G559" s="72">
        <f t="shared" si="16"/>
        <v>0</v>
      </c>
      <c r="H559" s="72">
        <v>0</v>
      </c>
      <c r="I559" s="73"/>
      <c r="J559" s="72">
        <f t="shared" si="17"/>
        <v>0</v>
      </c>
      <c r="K559" s="93"/>
    </row>
    <row r="560" spans="1:11" s="57" customFormat="1">
      <c r="A560" s="68"/>
      <c r="B560" s="69"/>
      <c r="C560" s="242"/>
      <c r="D560" s="52"/>
      <c r="E560" s="74"/>
      <c r="F560" s="71">
        <f>SUM(D$5:D560)</f>
        <v>0</v>
      </c>
      <c r="G560" s="72">
        <f t="shared" si="16"/>
        <v>0</v>
      </c>
      <c r="H560" s="72">
        <v>0</v>
      </c>
      <c r="I560" s="73"/>
      <c r="J560" s="72">
        <f t="shared" si="17"/>
        <v>0</v>
      </c>
      <c r="K560" s="93"/>
    </row>
    <row r="561" spans="1:11" s="57" customFormat="1">
      <c r="A561" s="68"/>
      <c r="B561" s="69"/>
      <c r="C561" s="242"/>
      <c r="D561" s="52"/>
      <c r="E561" s="74"/>
      <c r="F561" s="71">
        <f>SUM(D$5:D561)</f>
        <v>0</v>
      </c>
      <c r="G561" s="72">
        <f t="shared" si="16"/>
        <v>0</v>
      </c>
      <c r="H561" s="72">
        <v>0</v>
      </c>
      <c r="I561" s="73"/>
      <c r="J561" s="72">
        <f t="shared" si="17"/>
        <v>0</v>
      </c>
      <c r="K561" s="93"/>
    </row>
    <row r="562" spans="1:11" s="57" customFormat="1">
      <c r="A562" s="68"/>
      <c r="B562" s="69"/>
      <c r="C562" s="242"/>
      <c r="D562" s="52"/>
      <c r="E562" s="74"/>
      <c r="F562" s="71">
        <f>SUM(D$5:D562)</f>
        <v>0</v>
      </c>
      <c r="G562" s="72">
        <f t="shared" si="16"/>
        <v>0</v>
      </c>
      <c r="H562" s="72">
        <v>0</v>
      </c>
      <c r="I562" s="73"/>
      <c r="J562" s="72">
        <f t="shared" si="17"/>
        <v>0</v>
      </c>
      <c r="K562" s="93"/>
    </row>
    <row r="563" spans="1:11" s="57" customFormat="1">
      <c r="A563" s="68"/>
      <c r="B563" s="69"/>
      <c r="C563" s="242"/>
      <c r="D563" s="52"/>
      <c r="E563" s="74"/>
      <c r="F563" s="71">
        <f>SUM(D$5:D563)</f>
        <v>0</v>
      </c>
      <c r="G563" s="72">
        <f t="shared" si="16"/>
        <v>0</v>
      </c>
      <c r="H563" s="72">
        <v>0</v>
      </c>
      <c r="I563" s="73"/>
      <c r="J563" s="72">
        <f t="shared" si="17"/>
        <v>0</v>
      </c>
      <c r="K563" s="93"/>
    </row>
    <row r="564" spans="1:11" s="57" customFormat="1">
      <c r="A564" s="68"/>
      <c r="B564" s="69"/>
      <c r="C564" s="242"/>
      <c r="D564" s="52"/>
      <c r="E564" s="74"/>
      <c r="F564" s="71">
        <f>SUM(D$5:D564)</f>
        <v>0</v>
      </c>
      <c r="G564" s="72">
        <f t="shared" si="16"/>
        <v>0</v>
      </c>
      <c r="H564" s="72">
        <v>0</v>
      </c>
      <c r="I564" s="73"/>
      <c r="J564" s="72">
        <f t="shared" si="17"/>
        <v>0</v>
      </c>
      <c r="K564" s="93"/>
    </row>
    <row r="565" spans="1:11" s="57" customFormat="1">
      <c r="A565" s="68"/>
      <c r="B565" s="69"/>
      <c r="C565" s="242"/>
      <c r="D565" s="52"/>
      <c r="E565" s="74"/>
      <c r="F565" s="71">
        <f>SUM(D$5:D565)</f>
        <v>0</v>
      </c>
      <c r="G565" s="72">
        <f t="shared" si="16"/>
        <v>0</v>
      </c>
      <c r="H565" s="72">
        <v>0</v>
      </c>
      <c r="I565" s="73"/>
      <c r="J565" s="72">
        <f t="shared" si="17"/>
        <v>0</v>
      </c>
      <c r="K565" s="93"/>
    </row>
    <row r="566" spans="1:11" s="57" customFormat="1">
      <c r="A566" s="68"/>
      <c r="B566" s="69"/>
      <c r="C566" s="242"/>
      <c r="D566" s="52"/>
      <c r="E566" s="74"/>
      <c r="F566" s="71">
        <f>SUM(D$5:D566)</f>
        <v>0</v>
      </c>
      <c r="G566" s="72">
        <f t="shared" si="16"/>
        <v>0</v>
      </c>
      <c r="H566" s="72">
        <v>0</v>
      </c>
      <c r="I566" s="73"/>
      <c r="J566" s="72">
        <f t="shared" si="17"/>
        <v>0</v>
      </c>
      <c r="K566" s="93"/>
    </row>
    <row r="567" spans="1:11" s="57" customFormat="1">
      <c r="A567" s="68"/>
      <c r="B567" s="69"/>
      <c r="C567" s="242"/>
      <c r="D567" s="52"/>
      <c r="E567" s="74"/>
      <c r="F567" s="71">
        <f>SUM(D$5:D567)</f>
        <v>0</v>
      </c>
      <c r="G567" s="72">
        <f t="shared" si="16"/>
        <v>0</v>
      </c>
      <c r="H567" s="72">
        <v>0</v>
      </c>
      <c r="I567" s="73"/>
      <c r="J567" s="72">
        <f t="shared" si="17"/>
        <v>0</v>
      </c>
      <c r="K567" s="93"/>
    </row>
    <row r="568" spans="1:11" s="57" customFormat="1">
      <c r="A568" s="68"/>
      <c r="B568" s="69"/>
      <c r="C568" s="242"/>
      <c r="D568" s="52"/>
      <c r="E568" s="74"/>
      <c r="F568" s="71">
        <f>SUM(D$5:D568)</f>
        <v>0</v>
      </c>
      <c r="G568" s="72">
        <f t="shared" si="16"/>
        <v>0</v>
      </c>
      <c r="H568" s="72">
        <v>0</v>
      </c>
      <c r="I568" s="73"/>
      <c r="J568" s="72">
        <f t="shared" si="17"/>
        <v>0</v>
      </c>
      <c r="K568" s="93"/>
    </row>
    <row r="569" spans="1:11" s="57" customFormat="1">
      <c r="A569" s="68"/>
      <c r="B569" s="69"/>
      <c r="C569" s="242"/>
      <c r="D569" s="52"/>
      <c r="E569" s="74"/>
      <c r="F569" s="71">
        <f>SUM(D$5:D569)</f>
        <v>0</v>
      </c>
      <c r="G569" s="72">
        <f t="shared" si="16"/>
        <v>0</v>
      </c>
      <c r="H569" s="72">
        <v>0</v>
      </c>
      <c r="I569" s="73"/>
      <c r="J569" s="72">
        <f t="shared" si="17"/>
        <v>0</v>
      </c>
      <c r="K569" s="93"/>
    </row>
    <row r="570" spans="1:11" s="57" customFormat="1">
      <c r="A570" s="68"/>
      <c r="B570" s="69"/>
      <c r="C570" s="242"/>
      <c r="D570" s="52"/>
      <c r="E570" s="74"/>
      <c r="F570" s="71">
        <f>SUM(D$5:D570)</f>
        <v>0</v>
      </c>
      <c r="G570" s="72">
        <f t="shared" si="16"/>
        <v>0</v>
      </c>
      <c r="H570" s="72">
        <v>0</v>
      </c>
      <c r="I570" s="73"/>
      <c r="J570" s="72">
        <f t="shared" si="17"/>
        <v>0</v>
      </c>
      <c r="K570" s="93"/>
    </row>
    <row r="571" spans="1:11" s="57" customFormat="1">
      <c r="A571" s="68"/>
      <c r="B571" s="69"/>
      <c r="C571" s="242"/>
      <c r="D571" s="52"/>
      <c r="E571" s="74"/>
      <c r="F571" s="71">
        <f>SUM(D$5:D571)</f>
        <v>0</v>
      </c>
      <c r="G571" s="72">
        <f t="shared" si="16"/>
        <v>0</v>
      </c>
      <c r="H571" s="72">
        <v>0</v>
      </c>
      <c r="I571" s="73"/>
      <c r="J571" s="72">
        <f t="shared" si="17"/>
        <v>0</v>
      </c>
      <c r="K571" s="93"/>
    </row>
    <row r="572" spans="1:11" s="57" customFormat="1">
      <c r="A572" s="68"/>
      <c r="B572" s="69"/>
      <c r="C572" s="242"/>
      <c r="D572" s="52"/>
      <c r="E572" s="74"/>
      <c r="F572" s="71">
        <f>SUM(D$5:D572)</f>
        <v>0</v>
      </c>
      <c r="G572" s="72">
        <f t="shared" si="16"/>
        <v>0</v>
      </c>
      <c r="H572" s="72">
        <v>0</v>
      </c>
      <c r="I572" s="73"/>
      <c r="J572" s="72">
        <f t="shared" si="17"/>
        <v>0</v>
      </c>
      <c r="K572" s="93"/>
    </row>
    <row r="573" spans="1:11" s="57" customFormat="1">
      <c r="A573" s="68"/>
      <c r="B573" s="69"/>
      <c r="C573" s="242"/>
      <c r="D573" s="52"/>
      <c r="E573" s="74"/>
      <c r="F573" s="71">
        <f>SUM(D$5:D573)</f>
        <v>0</v>
      </c>
      <c r="G573" s="72">
        <f t="shared" si="16"/>
        <v>0</v>
      </c>
      <c r="H573" s="72">
        <v>0</v>
      </c>
      <c r="I573" s="73"/>
      <c r="J573" s="72">
        <f t="shared" si="17"/>
        <v>0</v>
      </c>
      <c r="K573" s="93"/>
    </row>
    <row r="574" spans="1:11" s="57" customFormat="1">
      <c r="A574" s="68"/>
      <c r="B574" s="69"/>
      <c r="C574" s="242"/>
      <c r="D574" s="52"/>
      <c r="E574" s="74"/>
      <c r="F574" s="71">
        <f>SUM(D$5:D574)</f>
        <v>0</v>
      </c>
      <c r="G574" s="72">
        <f t="shared" si="16"/>
        <v>0</v>
      </c>
      <c r="H574" s="72">
        <v>0</v>
      </c>
      <c r="I574" s="73"/>
      <c r="J574" s="72">
        <f t="shared" si="17"/>
        <v>0</v>
      </c>
      <c r="K574" s="93"/>
    </row>
    <row r="575" spans="1:11" s="57" customFormat="1">
      <c r="A575" s="68"/>
      <c r="B575" s="69"/>
      <c r="C575" s="242"/>
      <c r="D575" s="52"/>
      <c r="E575" s="74"/>
      <c r="F575" s="71">
        <f>SUM(D$5:D575)</f>
        <v>0</v>
      </c>
      <c r="G575" s="72">
        <f t="shared" si="16"/>
        <v>0</v>
      </c>
      <c r="H575" s="72">
        <v>0</v>
      </c>
      <c r="I575" s="73"/>
      <c r="J575" s="72">
        <f t="shared" si="17"/>
        <v>0</v>
      </c>
      <c r="K575" s="93"/>
    </row>
    <row r="576" spans="1:11" s="57" customFormat="1">
      <c r="A576" s="68"/>
      <c r="B576" s="69"/>
      <c r="C576" s="242"/>
      <c r="D576" s="52"/>
      <c r="E576" s="74"/>
      <c r="F576" s="71">
        <f>SUM(D$5:D576)</f>
        <v>0</v>
      </c>
      <c r="G576" s="72">
        <f t="shared" si="16"/>
        <v>0</v>
      </c>
      <c r="H576" s="72">
        <v>0</v>
      </c>
      <c r="I576" s="73"/>
      <c r="J576" s="72">
        <f t="shared" si="17"/>
        <v>0</v>
      </c>
      <c r="K576" s="93"/>
    </row>
    <row r="577" spans="1:11" s="57" customFormat="1">
      <c r="A577" s="68"/>
      <c r="B577" s="69"/>
      <c r="C577" s="242"/>
      <c r="D577" s="52"/>
      <c r="E577" s="74"/>
      <c r="F577" s="71">
        <f>SUM(D$5:D577)</f>
        <v>0</v>
      </c>
      <c r="G577" s="72">
        <f t="shared" si="16"/>
        <v>0</v>
      </c>
      <c r="H577" s="72">
        <v>0</v>
      </c>
      <c r="I577" s="73"/>
      <c r="J577" s="72">
        <f t="shared" si="17"/>
        <v>0</v>
      </c>
      <c r="K577" s="93"/>
    </row>
    <row r="578" spans="1:11" s="57" customFormat="1">
      <c r="A578" s="68"/>
      <c r="B578" s="69"/>
      <c r="C578" s="242"/>
      <c r="D578" s="52"/>
      <c r="E578" s="74"/>
      <c r="F578" s="71">
        <f>SUM(D$5:D578)</f>
        <v>0</v>
      </c>
      <c r="G578" s="72">
        <f t="shared" si="16"/>
        <v>0</v>
      </c>
      <c r="H578" s="72">
        <v>0</v>
      </c>
      <c r="I578" s="73"/>
      <c r="J578" s="72">
        <f t="shared" si="17"/>
        <v>0</v>
      </c>
      <c r="K578" s="93"/>
    </row>
    <row r="579" spans="1:11" s="57" customFormat="1">
      <c r="A579" s="68"/>
      <c r="B579" s="69"/>
      <c r="C579" s="242"/>
      <c r="D579" s="52"/>
      <c r="E579" s="74"/>
      <c r="F579" s="71">
        <f>SUM(D$5:D579)</f>
        <v>0</v>
      </c>
      <c r="G579" s="72">
        <f t="shared" si="16"/>
        <v>0</v>
      </c>
      <c r="H579" s="72">
        <v>0</v>
      </c>
      <c r="I579" s="73"/>
      <c r="J579" s="72">
        <f t="shared" si="17"/>
        <v>0</v>
      </c>
      <c r="K579" s="93"/>
    </row>
    <row r="580" spans="1:11" s="57" customFormat="1">
      <c r="A580" s="68"/>
      <c r="B580" s="69"/>
      <c r="C580" s="242"/>
      <c r="D580" s="52"/>
      <c r="E580" s="74"/>
      <c r="F580" s="71">
        <f>SUM(D$5:D580)</f>
        <v>0</v>
      </c>
      <c r="G580" s="72">
        <f t="shared" si="16"/>
        <v>0</v>
      </c>
      <c r="H580" s="72">
        <v>0</v>
      </c>
      <c r="I580" s="73"/>
      <c r="J580" s="72">
        <f t="shared" si="17"/>
        <v>0</v>
      </c>
      <c r="K580" s="93"/>
    </row>
    <row r="581" spans="1:11" s="57" customFormat="1">
      <c r="A581" s="68"/>
      <c r="B581" s="69"/>
      <c r="C581" s="242"/>
      <c r="D581" s="52"/>
      <c r="E581" s="74"/>
      <c r="F581" s="71">
        <f>SUM(D$5:D581)</f>
        <v>0</v>
      </c>
      <c r="G581" s="72">
        <f t="shared" si="16"/>
        <v>0</v>
      </c>
      <c r="H581" s="72">
        <v>0</v>
      </c>
      <c r="I581" s="73"/>
      <c r="J581" s="72">
        <f t="shared" si="17"/>
        <v>0</v>
      </c>
      <c r="K581" s="93"/>
    </row>
    <row r="582" spans="1:11" s="57" customFormat="1">
      <c r="A582" s="68"/>
      <c r="B582" s="69"/>
      <c r="C582" s="242"/>
      <c r="D582" s="52"/>
      <c r="E582" s="74"/>
      <c r="F582" s="71">
        <f>SUM(D$5:D582)</f>
        <v>0</v>
      </c>
      <c r="G582" s="72">
        <f t="shared" si="16"/>
        <v>0</v>
      </c>
      <c r="H582" s="72">
        <v>0</v>
      </c>
      <c r="I582" s="73"/>
      <c r="J582" s="72">
        <f t="shared" si="17"/>
        <v>0</v>
      </c>
      <c r="K582" s="93"/>
    </row>
    <row r="583" spans="1:11" s="57" customFormat="1">
      <c r="A583" s="68"/>
      <c r="B583" s="69"/>
      <c r="C583" s="242"/>
      <c r="D583" s="52"/>
      <c r="E583" s="74"/>
      <c r="F583" s="71">
        <f>SUM(D$5:D583)</f>
        <v>0</v>
      </c>
      <c r="G583" s="72">
        <f t="shared" si="16"/>
        <v>0</v>
      </c>
      <c r="H583" s="72">
        <v>0</v>
      </c>
      <c r="I583" s="73"/>
      <c r="J583" s="72">
        <f t="shared" si="17"/>
        <v>0</v>
      </c>
      <c r="K583" s="93"/>
    </row>
    <row r="584" spans="1:11" s="57" customFormat="1">
      <c r="A584" s="68"/>
      <c r="B584" s="69"/>
      <c r="C584" s="242"/>
      <c r="D584" s="52"/>
      <c r="E584" s="74"/>
      <c r="F584" s="71">
        <f>SUM(D$5:D584)</f>
        <v>0</v>
      </c>
      <c r="G584" s="72">
        <f t="shared" ref="G584:G598" si="18">+D584-H584</f>
        <v>0</v>
      </c>
      <c r="H584" s="72">
        <v>0</v>
      </c>
      <c r="I584" s="73"/>
      <c r="J584" s="72">
        <f t="shared" ref="J584:J598" si="19">IF(OR(G584&gt;0,I584="X",C584="Income from customers"),0,G584)</f>
        <v>0</v>
      </c>
      <c r="K584" s="93"/>
    </row>
    <row r="585" spans="1:11" s="57" customFormat="1">
      <c r="A585" s="68"/>
      <c r="B585" s="69"/>
      <c r="C585" s="242"/>
      <c r="D585" s="52"/>
      <c r="E585" s="74"/>
      <c r="F585" s="71">
        <f>SUM(D$5:D585)</f>
        <v>0</v>
      </c>
      <c r="G585" s="72">
        <f t="shared" si="18"/>
        <v>0</v>
      </c>
      <c r="H585" s="72">
        <v>0</v>
      </c>
      <c r="I585" s="73"/>
      <c r="J585" s="72">
        <f t="shared" si="19"/>
        <v>0</v>
      </c>
      <c r="K585" s="93"/>
    </row>
    <row r="586" spans="1:11" s="57" customFormat="1">
      <c r="A586" s="68"/>
      <c r="B586" s="69"/>
      <c r="C586" s="242"/>
      <c r="D586" s="52"/>
      <c r="E586" s="74"/>
      <c r="F586" s="71">
        <f>SUM(D$5:D586)</f>
        <v>0</v>
      </c>
      <c r="G586" s="72">
        <f t="shared" si="18"/>
        <v>0</v>
      </c>
      <c r="H586" s="72">
        <v>0</v>
      </c>
      <c r="I586" s="73"/>
      <c r="J586" s="72">
        <f t="shared" si="19"/>
        <v>0</v>
      </c>
      <c r="K586" s="93"/>
    </row>
    <row r="587" spans="1:11" s="57" customFormat="1">
      <c r="A587" s="68"/>
      <c r="B587" s="69"/>
      <c r="C587" s="242"/>
      <c r="D587" s="52"/>
      <c r="E587" s="74"/>
      <c r="F587" s="71">
        <f>SUM(D$5:D587)</f>
        <v>0</v>
      </c>
      <c r="G587" s="72">
        <f t="shared" si="18"/>
        <v>0</v>
      </c>
      <c r="H587" s="72">
        <v>0</v>
      </c>
      <c r="I587" s="73"/>
      <c r="J587" s="72">
        <f t="shared" si="19"/>
        <v>0</v>
      </c>
      <c r="K587" s="93"/>
    </row>
    <row r="588" spans="1:11" s="57" customFormat="1">
      <c r="A588" s="68"/>
      <c r="B588" s="69"/>
      <c r="C588" s="242"/>
      <c r="D588" s="52"/>
      <c r="E588" s="74"/>
      <c r="F588" s="71">
        <f>SUM(D$5:D588)</f>
        <v>0</v>
      </c>
      <c r="G588" s="72">
        <f t="shared" si="18"/>
        <v>0</v>
      </c>
      <c r="H588" s="72">
        <v>0</v>
      </c>
      <c r="I588" s="73"/>
      <c r="J588" s="72">
        <f t="shared" si="19"/>
        <v>0</v>
      </c>
      <c r="K588" s="93"/>
    </row>
    <row r="589" spans="1:11" s="57" customFormat="1">
      <c r="A589" s="68"/>
      <c r="B589" s="69"/>
      <c r="C589" s="242"/>
      <c r="D589" s="52"/>
      <c r="E589" s="74"/>
      <c r="F589" s="71">
        <f>SUM(D$5:D589)</f>
        <v>0</v>
      </c>
      <c r="G589" s="72">
        <f t="shared" si="18"/>
        <v>0</v>
      </c>
      <c r="H589" s="72">
        <v>0</v>
      </c>
      <c r="I589" s="73"/>
      <c r="J589" s="72">
        <f t="shared" si="19"/>
        <v>0</v>
      </c>
      <c r="K589" s="93"/>
    </row>
    <row r="590" spans="1:11" s="57" customFormat="1">
      <c r="A590" s="68"/>
      <c r="B590" s="69"/>
      <c r="C590" s="242"/>
      <c r="D590" s="52"/>
      <c r="E590" s="74"/>
      <c r="F590" s="71">
        <f>SUM(D$5:D590)</f>
        <v>0</v>
      </c>
      <c r="G590" s="72">
        <f t="shared" si="18"/>
        <v>0</v>
      </c>
      <c r="H590" s="72">
        <v>0</v>
      </c>
      <c r="I590" s="73"/>
      <c r="J590" s="72">
        <f t="shared" si="19"/>
        <v>0</v>
      </c>
      <c r="K590" s="93"/>
    </row>
    <row r="591" spans="1:11" s="57" customFormat="1">
      <c r="A591" s="68"/>
      <c r="B591" s="69"/>
      <c r="C591" s="242"/>
      <c r="D591" s="52"/>
      <c r="E591" s="74"/>
      <c r="F591" s="71">
        <f>SUM(D$5:D591)</f>
        <v>0</v>
      </c>
      <c r="G591" s="72">
        <f t="shared" si="18"/>
        <v>0</v>
      </c>
      <c r="H591" s="72">
        <v>0</v>
      </c>
      <c r="I591" s="73"/>
      <c r="J591" s="72">
        <f t="shared" si="19"/>
        <v>0</v>
      </c>
      <c r="K591" s="93"/>
    </row>
    <row r="592" spans="1:11" s="57" customFormat="1">
      <c r="A592" s="68"/>
      <c r="B592" s="69"/>
      <c r="C592" s="242"/>
      <c r="D592" s="52"/>
      <c r="E592" s="74"/>
      <c r="F592" s="71">
        <f>SUM(D$5:D592)</f>
        <v>0</v>
      </c>
      <c r="G592" s="72">
        <f t="shared" si="18"/>
        <v>0</v>
      </c>
      <c r="H592" s="72">
        <v>0</v>
      </c>
      <c r="I592" s="73"/>
      <c r="J592" s="72">
        <f t="shared" si="19"/>
        <v>0</v>
      </c>
      <c r="K592" s="93"/>
    </row>
    <row r="593" spans="1:11" s="57" customFormat="1">
      <c r="A593" s="68"/>
      <c r="B593" s="69"/>
      <c r="C593" s="242"/>
      <c r="D593" s="52"/>
      <c r="E593" s="74"/>
      <c r="F593" s="71">
        <f>SUM(D$5:D593)</f>
        <v>0</v>
      </c>
      <c r="G593" s="72">
        <f t="shared" si="18"/>
        <v>0</v>
      </c>
      <c r="H593" s="72">
        <v>0</v>
      </c>
      <c r="I593" s="73"/>
      <c r="J593" s="72">
        <f t="shared" si="19"/>
        <v>0</v>
      </c>
      <c r="K593" s="93"/>
    </row>
    <row r="594" spans="1:11" s="57" customFormat="1">
      <c r="A594" s="68"/>
      <c r="B594" s="69"/>
      <c r="C594" s="242"/>
      <c r="D594" s="52"/>
      <c r="E594" s="74"/>
      <c r="F594" s="71">
        <f>SUM(D$5:D594)</f>
        <v>0</v>
      </c>
      <c r="G594" s="72">
        <f t="shared" si="18"/>
        <v>0</v>
      </c>
      <c r="H594" s="72">
        <v>0</v>
      </c>
      <c r="I594" s="73"/>
      <c r="J594" s="72">
        <f t="shared" si="19"/>
        <v>0</v>
      </c>
      <c r="K594" s="93"/>
    </row>
    <row r="595" spans="1:11" s="57" customFormat="1">
      <c r="A595" s="68"/>
      <c r="B595" s="69"/>
      <c r="C595" s="242"/>
      <c r="D595" s="52"/>
      <c r="E595" s="74"/>
      <c r="F595" s="71">
        <f>SUM(D$5:D595)</f>
        <v>0</v>
      </c>
      <c r="G595" s="72">
        <f t="shared" si="18"/>
        <v>0</v>
      </c>
      <c r="H595" s="72">
        <v>0</v>
      </c>
      <c r="I595" s="73"/>
      <c r="J595" s="72">
        <f t="shared" si="19"/>
        <v>0</v>
      </c>
      <c r="K595" s="93"/>
    </row>
    <row r="596" spans="1:11" s="57" customFormat="1">
      <c r="A596" s="68"/>
      <c r="B596" s="69"/>
      <c r="C596" s="242"/>
      <c r="D596" s="52"/>
      <c r="E596" s="74"/>
      <c r="F596" s="71">
        <f>SUM(D$5:D596)</f>
        <v>0</v>
      </c>
      <c r="G596" s="72">
        <f t="shared" si="18"/>
        <v>0</v>
      </c>
      <c r="H596" s="72">
        <v>0</v>
      </c>
      <c r="I596" s="73"/>
      <c r="J596" s="72">
        <f t="shared" si="19"/>
        <v>0</v>
      </c>
      <c r="K596" s="93"/>
    </row>
    <row r="597" spans="1:11" s="57" customFormat="1">
      <c r="A597" s="68"/>
      <c r="B597" s="69"/>
      <c r="C597" s="242"/>
      <c r="D597" s="52"/>
      <c r="E597" s="74"/>
      <c r="F597" s="71">
        <f>SUM(D$5:D597)</f>
        <v>0</v>
      </c>
      <c r="G597" s="72">
        <f t="shared" si="18"/>
        <v>0</v>
      </c>
      <c r="H597" s="72">
        <v>0</v>
      </c>
      <c r="I597" s="73"/>
      <c r="J597" s="72">
        <f t="shared" si="19"/>
        <v>0</v>
      </c>
      <c r="K597" s="93"/>
    </row>
    <row r="598" spans="1:11" s="57" customFormat="1">
      <c r="A598" s="68"/>
      <c r="B598" s="69"/>
      <c r="C598" s="242"/>
      <c r="D598" s="52"/>
      <c r="E598" s="74"/>
      <c r="F598" s="71">
        <f>SUM(D$5:D598)</f>
        <v>0</v>
      </c>
      <c r="G598" s="72">
        <f t="shared" si="18"/>
        <v>0</v>
      </c>
      <c r="H598" s="72">
        <v>0</v>
      </c>
      <c r="I598" s="73"/>
      <c r="J598" s="72">
        <f t="shared" si="19"/>
        <v>0</v>
      </c>
      <c r="K598" s="93"/>
    </row>
    <row r="599" spans="1:11" hidden="1"/>
    <row r="600" spans="1:11" hidden="1"/>
    <row r="601" spans="1:11" hidden="1"/>
    <row r="602" spans="1:11" hidden="1"/>
    <row r="603" spans="1:11" hidden="1"/>
    <row r="604" spans="1:11" hidden="1"/>
    <row r="605" spans="1:11" hidden="1"/>
    <row r="606" spans="1:11" hidden="1"/>
    <row r="607" spans="1:11" hidden="1"/>
    <row r="608" spans="1:11"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sheetData>
  <sheetProtection password="CD5B" sheet="1" objects="1" scenarios="1" sort="0" autoFilter="0"/>
  <protectedRanges>
    <protectedRange sqref="H8:I598" name="Bank2Data"/>
    <protectedRange sqref="F8:F598" name="Bank2Data_1"/>
  </protectedRanges>
  <autoFilter ref="A7:J598">
    <sortState ref="A8:J598">
      <sortCondition ref="A7:A598"/>
    </sortState>
  </autoFilter>
  <dataValidations count="2">
    <dataValidation type="list" allowBlank="1" showInputMessage="1" showErrorMessage="1" sqref="E5 E599:E65466 C599:C65466">
      <formula1>$C$6:$C$6</formula1>
    </dataValidation>
    <dataValidation type="list" allowBlank="1" showInputMessage="1" showErrorMessage="1" sqref="C8:C598">
      <formula1>types</formula1>
    </dataValidation>
  </dataValidations>
  <pageMargins left="0.39370078740157483" right="0" top="0.39370078740157483" bottom="0.39370078740157483" header="0" footer="0"/>
  <pageSetup paperSize="9" scale="87"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4</vt:i4>
      </vt:variant>
    </vt:vector>
  </HeadingPairs>
  <TitlesOfParts>
    <vt:vector size="32" baseType="lpstr">
      <vt:lpstr>Instructions</vt:lpstr>
      <vt:lpstr>Tax Return Info</vt:lpstr>
      <vt:lpstr>ST Checklist</vt:lpstr>
      <vt:lpstr>Business</vt:lpstr>
      <vt:lpstr>ETB</vt:lpstr>
      <vt:lpstr>Types</vt:lpstr>
      <vt:lpstr>Dates and Rates</vt:lpstr>
      <vt:lpstr>Opening</vt:lpstr>
      <vt:lpstr>Business Bank</vt:lpstr>
      <vt:lpstr>Bank2</vt:lpstr>
      <vt:lpstr>CreditCard</vt:lpstr>
      <vt:lpstr>Proprietor</vt:lpstr>
      <vt:lpstr>CIS(suppliers)</vt:lpstr>
      <vt:lpstr>CIS(customers)</vt:lpstr>
      <vt:lpstr>Sales Invoices</vt:lpstr>
      <vt:lpstr>Customers</vt:lpstr>
      <vt:lpstr>Print Invoice</vt:lpstr>
      <vt:lpstr>Data</vt:lpstr>
      <vt:lpstr>Personal Tax</vt:lpstr>
      <vt:lpstr>VAT</vt:lpstr>
      <vt:lpstr>Summary</vt:lpstr>
      <vt:lpstr>Fixed Assets</vt:lpstr>
      <vt:lpstr>Use Of Home As Office</vt:lpstr>
      <vt:lpstr>Mileage Log</vt:lpstr>
      <vt:lpstr>Remaining Basic Rate Band</vt:lpstr>
      <vt:lpstr>Div Record</vt:lpstr>
      <vt:lpstr>Div Voucher 1</vt:lpstr>
      <vt:lpstr>Div Voucher 2</vt:lpstr>
      <vt:lpstr>'Div Voucher 1'!Print_Area</vt:lpstr>
      <vt:lpstr>'Div Voucher 2'!Print_Area</vt:lpstr>
      <vt:lpstr>'Fixed Assets'!Print_Titles</vt:lpstr>
      <vt:lpstr>types</vt:lpstr>
    </vt:vector>
  </TitlesOfParts>
  <Company>Green Accountancy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Wilsdon</dc:creator>
  <cp:lastModifiedBy>Adam Forkner</cp:lastModifiedBy>
  <cp:lastPrinted>2013-04-19T12:23:23Z</cp:lastPrinted>
  <dcterms:created xsi:type="dcterms:W3CDTF">2009-01-09T10:50:31Z</dcterms:created>
  <dcterms:modified xsi:type="dcterms:W3CDTF">2018-09-04T08:19:09Z</dcterms:modified>
</cp:coreProperties>
</file>